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FLUID\lab7\"/>
    </mc:Choice>
  </mc:AlternateContent>
  <xr:revisionPtr revIDLastSave="0" documentId="13_ncr:1_{FDB0FEA8-237F-4386-9D01-7FE2A2E9FFBC}" xr6:coauthVersionLast="47" xr6:coauthVersionMax="47" xr10:uidLastSave="{00000000-0000-0000-0000-000000000000}"/>
  <bookViews>
    <workbookView xWindow="-108" yWindow="-108" windowWidth="23256" windowHeight="12456" xr2:uid="{F0CC3805-AC8E-40F5-BA8D-7020D17EC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6" i="1" l="1"/>
  <c r="V7" i="1"/>
  <c r="V8" i="1"/>
  <c r="V9" i="1"/>
  <c r="V10" i="1"/>
  <c r="V11" i="1"/>
  <c r="V12" i="1"/>
  <c r="V13" i="1"/>
  <c r="V14" i="1"/>
  <c r="U6" i="1"/>
  <c r="U7" i="1"/>
  <c r="U8" i="1"/>
  <c r="U9" i="1"/>
  <c r="U10" i="1"/>
  <c r="U11" i="1"/>
  <c r="U12" i="1"/>
  <c r="U13" i="1"/>
  <c r="U14" i="1"/>
  <c r="T6" i="1"/>
  <c r="T7" i="1"/>
  <c r="T8" i="1"/>
  <c r="T9" i="1"/>
  <c r="T10" i="1"/>
  <c r="T11" i="1"/>
  <c r="T12" i="1"/>
  <c r="T13" i="1"/>
  <c r="T14" i="1"/>
  <c r="R6" i="1"/>
  <c r="R7" i="1"/>
  <c r="R8" i="1"/>
  <c r="R9" i="1"/>
  <c r="R10" i="1"/>
  <c r="R11" i="1"/>
  <c r="R12" i="1"/>
  <c r="R13" i="1"/>
  <c r="R14" i="1"/>
  <c r="S6" i="1"/>
  <c r="S7" i="1"/>
  <c r="S8" i="1"/>
  <c r="S9" i="1"/>
  <c r="S10" i="1"/>
  <c r="S11" i="1"/>
  <c r="S12" i="1"/>
  <c r="S13" i="1"/>
  <c r="S14" i="1"/>
  <c r="T5" i="1"/>
  <c r="S5" i="1"/>
  <c r="R5" i="1"/>
  <c r="Q5" i="1"/>
  <c r="K21" i="1"/>
  <c r="V5" i="1"/>
  <c r="U5" i="1"/>
  <c r="Q6" i="1"/>
  <c r="Q7" i="1"/>
  <c r="Q8" i="1"/>
  <c r="Q9" i="1"/>
  <c r="Q10" i="1"/>
  <c r="Q11" i="1"/>
  <c r="Q12" i="1"/>
  <c r="Q13" i="1"/>
  <c r="Q14" i="1"/>
  <c r="Q3" i="1"/>
  <c r="U3" i="1" s="1"/>
  <c r="N21" i="1"/>
  <c r="N22" i="1"/>
  <c r="N23" i="1"/>
  <c r="N24" i="1"/>
  <c r="N25" i="1"/>
  <c r="N26" i="1"/>
  <c r="N27" i="1"/>
  <c r="N28" i="1"/>
  <c r="N29" i="1"/>
  <c r="O29" i="1" s="1"/>
  <c r="N30" i="1"/>
  <c r="O30" i="1" s="1"/>
  <c r="O22" i="1"/>
  <c r="O23" i="1"/>
  <c r="O24" i="1"/>
  <c r="O25" i="1"/>
  <c r="O26" i="1"/>
  <c r="O27" i="1"/>
  <c r="O28" i="1"/>
  <c r="M22" i="1"/>
  <c r="M23" i="1"/>
  <c r="M24" i="1"/>
  <c r="M25" i="1"/>
  <c r="M26" i="1"/>
  <c r="M27" i="1"/>
  <c r="M28" i="1"/>
  <c r="M29" i="1"/>
  <c r="M30" i="1"/>
  <c r="M21" i="1"/>
  <c r="O21" i="1" s="1"/>
  <c r="L22" i="1"/>
  <c r="L23" i="1"/>
  <c r="L24" i="1"/>
  <c r="L25" i="1"/>
  <c r="L26" i="1"/>
  <c r="L27" i="1"/>
  <c r="L28" i="1"/>
  <c r="L29" i="1"/>
  <c r="L30" i="1"/>
  <c r="K22" i="1"/>
  <c r="K23" i="1"/>
  <c r="K24" i="1"/>
  <c r="K25" i="1"/>
  <c r="K26" i="1"/>
  <c r="K27" i="1"/>
  <c r="K28" i="1"/>
  <c r="K29" i="1"/>
  <c r="K30" i="1"/>
  <c r="L21" i="1"/>
  <c r="O19" i="1"/>
  <c r="K19" i="1"/>
  <c r="H21" i="1"/>
  <c r="H22" i="1"/>
  <c r="H23" i="1"/>
  <c r="H24" i="1"/>
  <c r="H25" i="1"/>
  <c r="H26" i="1"/>
  <c r="H27" i="1"/>
  <c r="H28" i="1"/>
  <c r="H29" i="1"/>
  <c r="H30" i="1"/>
  <c r="G22" i="1"/>
  <c r="G23" i="1"/>
  <c r="G24" i="1"/>
  <c r="G25" i="1"/>
  <c r="G26" i="1"/>
  <c r="G27" i="1"/>
  <c r="G28" i="1"/>
  <c r="G29" i="1"/>
  <c r="G30" i="1"/>
  <c r="G21" i="1"/>
  <c r="F22" i="1"/>
  <c r="F23" i="1"/>
  <c r="F24" i="1"/>
  <c r="F25" i="1"/>
  <c r="F26" i="1"/>
  <c r="F27" i="1"/>
  <c r="F28" i="1"/>
  <c r="F29" i="1"/>
  <c r="F30" i="1"/>
  <c r="F21" i="1"/>
  <c r="E22" i="1"/>
  <c r="E23" i="1"/>
  <c r="E24" i="1"/>
  <c r="E25" i="1"/>
  <c r="E26" i="1"/>
  <c r="E27" i="1"/>
  <c r="E28" i="1"/>
  <c r="E29" i="1"/>
  <c r="E30" i="1"/>
  <c r="E21" i="1"/>
  <c r="D22" i="1"/>
  <c r="D23" i="1"/>
  <c r="D24" i="1"/>
  <c r="D25" i="1"/>
  <c r="D26" i="1"/>
  <c r="D27" i="1"/>
  <c r="D28" i="1"/>
  <c r="D29" i="1"/>
  <c r="D30" i="1"/>
  <c r="D21" i="1"/>
  <c r="G19" i="1"/>
  <c r="C22" i="1"/>
  <c r="C23" i="1"/>
  <c r="C24" i="1"/>
  <c r="C25" i="1"/>
  <c r="C26" i="1"/>
  <c r="C27" i="1"/>
  <c r="C28" i="1"/>
  <c r="C29" i="1"/>
  <c r="C30" i="1"/>
  <c r="C21" i="1"/>
  <c r="C19" i="1"/>
  <c r="P25" i="1" l="1"/>
  <c r="P27" i="1"/>
  <c r="P24" i="1"/>
  <c r="P26" i="1"/>
  <c r="P29" i="1"/>
  <c r="P22" i="1"/>
  <c r="P30" i="1"/>
  <c r="P28" i="1"/>
  <c r="P21" i="1"/>
  <c r="P23" i="1"/>
</calcChain>
</file>

<file path=xl/sharedStrings.xml><?xml version="1.0" encoding="utf-8"?>
<sst xmlns="http://schemas.openxmlformats.org/spreadsheetml/2006/main" count="61" uniqueCount="28">
  <si>
    <r>
      <rPr>
        <sz val="11"/>
        <color theme="1"/>
        <rFont val="Tahoma"/>
        <family val="2"/>
      </rPr>
      <t>Ɐ</t>
    </r>
    <r>
      <rPr>
        <sz val="11"/>
        <color theme="1"/>
        <rFont val="Tahoma"/>
        <family val="2"/>
        <charset val="222"/>
      </rPr>
      <t xml:space="preserve"> ลิตร</t>
    </r>
  </si>
  <si>
    <t>time s</t>
  </si>
  <si>
    <t>D1</t>
  </si>
  <si>
    <t>L1</t>
  </si>
  <si>
    <t>D2</t>
  </si>
  <si>
    <t>L2</t>
  </si>
  <si>
    <t>D3</t>
  </si>
  <si>
    <t>L3</t>
  </si>
  <si>
    <t>ระดับน้ำ</t>
  </si>
  <si>
    <t>H1 mm</t>
  </si>
  <si>
    <t>H2 mm</t>
  </si>
  <si>
    <t>H3 mm</t>
  </si>
  <si>
    <t>H4 mm</t>
  </si>
  <si>
    <t>H5 mm</t>
  </si>
  <si>
    <t>H6 mm</t>
  </si>
  <si>
    <t>การทดลองที่</t>
  </si>
  <si>
    <t>mm</t>
  </si>
  <si>
    <t>m</t>
  </si>
  <si>
    <t xml:space="preserve">A1 </t>
  </si>
  <si>
    <t>mm2</t>
  </si>
  <si>
    <t>Q m3/s</t>
  </si>
  <si>
    <t>v m/s</t>
  </si>
  <si>
    <t>Hf/L</t>
  </si>
  <si>
    <t>log(Hf/L)</t>
  </si>
  <si>
    <t>log v</t>
  </si>
  <si>
    <t>Hf m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</si>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</sst>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.0"/>
    <numFmt numFmtId="191" formatCode="0.000"/>
  </numFmts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7" fontId="0" fillId="0" borderId="4" xfId="0" applyNumberFormat="1" applyBorder="1" applyAlignment="1">
      <alignment horizontal="center" vertical="center"/>
    </xf>
    <xf numFmtId="187" fontId="0" fillId="0" borderId="5" xfId="0" applyNumberFormat="1" applyBorder="1" applyAlignment="1">
      <alignment horizontal="center" vertical="center"/>
    </xf>
    <xf numFmtId="18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19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E7EE-F248-49DA-9638-1D85BBA26B11}">
  <dimension ref="B3:V30"/>
  <sheetViews>
    <sheetView tabSelected="1" topLeftCell="C6" workbookViewId="0">
      <selection activeCell="Q19" sqref="Q19"/>
    </sheetView>
  </sheetViews>
  <sheetFormatPr defaultRowHeight="13.8" x14ac:dyDescent="0.25"/>
  <cols>
    <col min="3" max="3" width="8.796875" customWidth="1"/>
    <col min="8" max="8" width="9.09765625" bestFit="1" customWidth="1"/>
  </cols>
  <sheetData>
    <row r="3" spans="2:22" x14ac:dyDescent="0.25">
      <c r="B3" s="1" t="s">
        <v>15</v>
      </c>
      <c r="C3" s="7" t="s">
        <v>2</v>
      </c>
      <c r="D3" s="4">
        <v>20.5</v>
      </c>
      <c r="E3" s="5"/>
      <c r="F3" s="8" t="s">
        <v>16</v>
      </c>
      <c r="G3" s="7" t="s">
        <v>4</v>
      </c>
      <c r="H3" s="9">
        <v>17</v>
      </c>
      <c r="I3" s="10"/>
      <c r="J3" s="8" t="s">
        <v>16</v>
      </c>
      <c r="K3" s="7" t="s">
        <v>6</v>
      </c>
      <c r="L3" s="4">
        <v>16.3</v>
      </c>
      <c r="M3" s="5"/>
      <c r="N3" s="8" t="s">
        <v>16</v>
      </c>
      <c r="P3" s="7" t="s">
        <v>6</v>
      </c>
      <c r="Q3" s="9">
        <f>L3</f>
        <v>16.3</v>
      </c>
      <c r="R3" s="5"/>
      <c r="S3" s="8" t="s">
        <v>16</v>
      </c>
      <c r="T3" s="8" t="s">
        <v>27</v>
      </c>
      <c r="U3" s="16">
        <f>PI()*(Q3^2)/4</f>
        <v>208.67243803306803</v>
      </c>
      <c r="V3" s="8" t="s">
        <v>19</v>
      </c>
    </row>
    <row r="4" spans="2:22" ht="27.6" x14ac:dyDescent="0.25">
      <c r="B4" s="1"/>
      <c r="C4" s="7" t="s">
        <v>3</v>
      </c>
      <c r="D4" s="4">
        <v>1.25</v>
      </c>
      <c r="E4" s="5"/>
      <c r="F4" s="8" t="s">
        <v>17</v>
      </c>
      <c r="G4" s="7" t="s">
        <v>5</v>
      </c>
      <c r="H4" s="4">
        <v>1.25</v>
      </c>
      <c r="I4" s="5"/>
      <c r="J4" s="8" t="s">
        <v>17</v>
      </c>
      <c r="K4" s="7" t="s">
        <v>7</v>
      </c>
      <c r="L4" s="4">
        <v>1.25</v>
      </c>
      <c r="M4" s="5"/>
      <c r="N4" s="8" t="s">
        <v>17</v>
      </c>
      <c r="P4" s="13" t="s">
        <v>15</v>
      </c>
      <c r="Q4" s="8" t="s">
        <v>20</v>
      </c>
      <c r="R4" s="8" t="s">
        <v>21</v>
      </c>
      <c r="S4" s="8" t="s">
        <v>25</v>
      </c>
      <c r="T4" s="8" t="s">
        <v>22</v>
      </c>
      <c r="U4" s="8" t="s">
        <v>23</v>
      </c>
      <c r="V4" s="8" t="s">
        <v>24</v>
      </c>
    </row>
    <row r="5" spans="2:22" x14ac:dyDescent="0.25">
      <c r="B5" s="1"/>
      <c r="C5" s="2" t="s">
        <v>0</v>
      </c>
      <c r="D5" s="3" t="s">
        <v>1</v>
      </c>
      <c r="E5" s="4" t="s">
        <v>8</v>
      </c>
      <c r="F5" s="5"/>
      <c r="G5" s="2" t="s">
        <v>0</v>
      </c>
      <c r="H5" s="3" t="s">
        <v>1</v>
      </c>
      <c r="I5" s="4" t="s">
        <v>8</v>
      </c>
      <c r="J5" s="5"/>
      <c r="K5" s="2" t="s">
        <v>0</v>
      </c>
      <c r="L5" s="3" t="s">
        <v>1</v>
      </c>
      <c r="M5" s="4" t="s">
        <v>8</v>
      </c>
      <c r="N5" s="5"/>
      <c r="P5" s="8">
        <v>1</v>
      </c>
      <c r="Q5" s="14">
        <f>(K7*10^-3)/L7</f>
        <v>5.8394160583941611E-4</v>
      </c>
      <c r="R5" s="14">
        <f>Q5/U$3</f>
        <v>2.7983648024799502E-6</v>
      </c>
      <c r="S5" s="15">
        <f>(M7-N7)/1000</f>
        <v>0.64900000000000002</v>
      </c>
      <c r="T5" s="15">
        <f>S5/L$4</f>
        <v>0.51919999999999999</v>
      </c>
      <c r="U5" s="15">
        <f>LOG(T5)</f>
        <v>-0.2846653162076872</v>
      </c>
      <c r="V5" s="12">
        <f>LOG(R5)</f>
        <v>-5.5530956703385499</v>
      </c>
    </row>
    <row r="6" spans="2:22" x14ac:dyDescent="0.25">
      <c r="B6" s="1"/>
      <c r="C6" s="6"/>
      <c r="D6" s="6"/>
      <c r="E6" s="8" t="s">
        <v>9</v>
      </c>
      <c r="F6" s="8" t="s">
        <v>10</v>
      </c>
      <c r="G6" s="6"/>
      <c r="H6" s="6"/>
      <c r="I6" s="8" t="s">
        <v>11</v>
      </c>
      <c r="J6" s="8" t="s">
        <v>12</v>
      </c>
      <c r="K6" s="6"/>
      <c r="L6" s="6"/>
      <c r="M6" s="8" t="s">
        <v>13</v>
      </c>
      <c r="N6" s="8" t="s">
        <v>14</v>
      </c>
      <c r="P6" s="8">
        <v>2</v>
      </c>
      <c r="Q6" s="14">
        <f t="shared" ref="Q6:Q14" si="0">(K8*10^-3)/L8</f>
        <v>5.5632823365785807E-4</v>
      </c>
      <c r="R6" s="14">
        <f t="shared" ref="R6:R14" si="1">Q6/U$3</f>
        <v>2.6660360079259606E-6</v>
      </c>
      <c r="S6" s="15">
        <f t="shared" ref="S6:S14" si="2">(M8-N8)/1000</f>
        <v>0.60099999999999998</v>
      </c>
      <c r="T6" s="15">
        <f t="shared" ref="T6:T14" si="3">S6/L$4</f>
        <v>0.48080000000000001</v>
      </c>
      <c r="U6" s="15">
        <f t="shared" ref="U6:U14" si="4">LOG(T6)</f>
        <v>-0.31803554100531689</v>
      </c>
      <c r="V6" s="12">
        <f t="shared" ref="V6:V14" si="5">LOG(R6)</f>
        <v>-5.5741339892290069</v>
      </c>
    </row>
    <row r="7" spans="2:22" x14ac:dyDescent="0.25">
      <c r="B7" s="8">
        <v>1</v>
      </c>
      <c r="C7" s="11">
        <v>30</v>
      </c>
      <c r="D7" s="8">
        <v>33.659999999999997</v>
      </c>
      <c r="E7" s="8">
        <v>900</v>
      </c>
      <c r="F7" s="8">
        <v>428</v>
      </c>
      <c r="G7" s="11">
        <v>25</v>
      </c>
      <c r="H7" s="8">
        <v>33.39</v>
      </c>
      <c r="I7" s="8">
        <v>900</v>
      </c>
      <c r="J7" s="8">
        <v>375</v>
      </c>
      <c r="K7" s="11">
        <v>20</v>
      </c>
      <c r="L7" s="12">
        <v>34.25</v>
      </c>
      <c r="M7" s="8">
        <v>901</v>
      </c>
      <c r="N7" s="8">
        <v>252</v>
      </c>
      <c r="P7" s="8">
        <v>3</v>
      </c>
      <c r="Q7" s="14">
        <f t="shared" si="0"/>
        <v>5.554012774229381E-4</v>
      </c>
      <c r="R7" s="14">
        <f t="shared" si="1"/>
        <v>2.6615938485125881E-6</v>
      </c>
      <c r="S7" s="15">
        <f t="shared" si="2"/>
        <v>0.56599999999999995</v>
      </c>
      <c r="T7" s="15">
        <f t="shared" si="3"/>
        <v>0.45279999999999998</v>
      </c>
      <c r="U7" s="15">
        <f t="shared" si="4"/>
        <v>-0.344093581819785</v>
      </c>
      <c r="V7" s="12">
        <f t="shared" si="5"/>
        <v>-5.5748582158813909</v>
      </c>
    </row>
    <row r="8" spans="2:22" x14ac:dyDescent="0.25">
      <c r="B8" s="8">
        <v>2</v>
      </c>
      <c r="C8" s="11">
        <v>30</v>
      </c>
      <c r="D8" s="8">
        <v>35.409999999999997</v>
      </c>
      <c r="E8" s="8">
        <v>870</v>
      </c>
      <c r="F8" s="8">
        <v>433</v>
      </c>
      <c r="G8" s="11">
        <v>25</v>
      </c>
      <c r="H8" s="8">
        <v>33.71</v>
      </c>
      <c r="I8" s="8">
        <v>871</v>
      </c>
      <c r="J8" s="8">
        <v>381</v>
      </c>
      <c r="K8" s="11">
        <v>20</v>
      </c>
      <c r="L8" s="12">
        <v>35.950000000000003</v>
      </c>
      <c r="M8" s="8">
        <v>867</v>
      </c>
      <c r="N8" s="8">
        <v>266</v>
      </c>
      <c r="P8" s="8">
        <v>4</v>
      </c>
      <c r="Q8" s="14">
        <f t="shared" si="0"/>
        <v>5.433228481555619E-4</v>
      </c>
      <c r="R8" s="14">
        <f t="shared" si="1"/>
        <v>2.6037116031081318E-6</v>
      </c>
      <c r="S8" s="15">
        <f t="shared" si="2"/>
        <v>0.52600000000000002</v>
      </c>
      <c r="T8" s="15">
        <f t="shared" si="3"/>
        <v>0.42080000000000001</v>
      </c>
      <c r="U8" s="15">
        <f t="shared" si="4"/>
        <v>-0.37592426885431734</v>
      </c>
      <c r="V8" s="12">
        <f t="shared" si="5"/>
        <v>-5.5844071215305027</v>
      </c>
    </row>
    <row r="9" spans="2:22" x14ac:dyDescent="0.25">
      <c r="B9" s="8">
        <v>3</v>
      </c>
      <c r="C9" s="11">
        <v>30</v>
      </c>
      <c r="D9" s="8">
        <v>36.96</v>
      </c>
      <c r="E9" s="8">
        <v>840</v>
      </c>
      <c r="F9" s="8">
        <v>437</v>
      </c>
      <c r="G9" s="11">
        <v>22.5</v>
      </c>
      <c r="H9" s="8">
        <v>32.61</v>
      </c>
      <c r="I9" s="8">
        <v>838</v>
      </c>
      <c r="J9" s="8">
        <v>386</v>
      </c>
      <c r="K9" s="11">
        <v>20</v>
      </c>
      <c r="L9" s="12">
        <v>36.01</v>
      </c>
      <c r="M9" s="8">
        <v>840</v>
      </c>
      <c r="N9" s="8">
        <v>274</v>
      </c>
      <c r="P9" s="8">
        <v>5</v>
      </c>
      <c r="Q9" s="14">
        <f t="shared" si="0"/>
        <v>5.0385299347954955E-4</v>
      </c>
      <c r="R9" s="14">
        <f t="shared" si="1"/>
        <v>2.4145641764136797E-6</v>
      </c>
      <c r="S9" s="15">
        <f t="shared" si="2"/>
        <v>0.47399999999999998</v>
      </c>
      <c r="T9" s="15">
        <f t="shared" si="3"/>
        <v>0.37919999999999998</v>
      </c>
      <c r="U9" s="15">
        <f t="shared" si="4"/>
        <v>-0.42113167133397139</v>
      </c>
      <c r="V9" s="12">
        <f t="shared" si="5"/>
        <v>-5.6171612470489194</v>
      </c>
    </row>
    <row r="10" spans="2:22" x14ac:dyDescent="0.25">
      <c r="B10" s="8">
        <v>4</v>
      </c>
      <c r="C10" s="11">
        <v>30</v>
      </c>
      <c r="D10" s="8">
        <v>38.380000000000003</v>
      </c>
      <c r="E10" s="8">
        <v>809</v>
      </c>
      <c r="F10" s="8">
        <v>438</v>
      </c>
      <c r="G10" s="11">
        <v>25</v>
      </c>
      <c r="H10" s="8">
        <v>37.03</v>
      </c>
      <c r="I10" s="8">
        <v>808</v>
      </c>
      <c r="J10" s="8">
        <v>390</v>
      </c>
      <c r="K10" s="11">
        <v>19</v>
      </c>
      <c r="L10" s="12">
        <v>34.97</v>
      </c>
      <c r="M10" s="8">
        <v>810</v>
      </c>
      <c r="N10" s="8">
        <v>284</v>
      </c>
      <c r="P10" s="8">
        <v>6</v>
      </c>
      <c r="Q10" s="14">
        <f t="shared" si="0"/>
        <v>4.755865567533291E-4</v>
      </c>
      <c r="R10" s="14">
        <f t="shared" si="1"/>
        <v>2.2791057661288433E-6</v>
      </c>
      <c r="S10" s="15">
        <f t="shared" si="2"/>
        <v>0.432</v>
      </c>
      <c r="T10" s="15">
        <f t="shared" si="3"/>
        <v>0.34560000000000002</v>
      </c>
      <c r="U10" s="15">
        <f t="shared" si="4"/>
        <v>-0.46142626619314431</v>
      </c>
      <c r="V10" s="12">
        <f t="shared" si="5"/>
        <v>-5.6422355201112895</v>
      </c>
    </row>
    <row r="11" spans="2:22" x14ac:dyDescent="0.25">
      <c r="B11" s="8">
        <v>5</v>
      </c>
      <c r="C11" s="11">
        <v>25</v>
      </c>
      <c r="D11" s="8">
        <v>34.619999999999997</v>
      </c>
      <c r="E11" s="8">
        <v>781</v>
      </c>
      <c r="F11" s="8">
        <v>441</v>
      </c>
      <c r="G11" s="11">
        <v>22.5</v>
      </c>
      <c r="H11" s="8">
        <v>34.97</v>
      </c>
      <c r="I11" s="8">
        <v>781</v>
      </c>
      <c r="J11" s="8">
        <v>394</v>
      </c>
      <c r="K11" s="11">
        <v>17</v>
      </c>
      <c r="L11" s="12">
        <v>33.74</v>
      </c>
      <c r="M11" s="8">
        <v>770</v>
      </c>
      <c r="N11" s="8">
        <v>296</v>
      </c>
      <c r="P11" s="8">
        <v>7</v>
      </c>
      <c r="Q11" s="14">
        <f t="shared" si="0"/>
        <v>4.2052144659377626E-4</v>
      </c>
      <c r="R11" s="14">
        <f t="shared" si="1"/>
        <v>2.0152227604066082E-6</v>
      </c>
      <c r="S11" s="15">
        <f t="shared" si="2"/>
        <v>0.38100000000000001</v>
      </c>
      <c r="T11" s="15">
        <f t="shared" si="3"/>
        <v>0.30480000000000002</v>
      </c>
      <c r="U11" s="15">
        <f t="shared" si="4"/>
        <v>-0.51598503733243706</v>
      </c>
      <c r="V11" s="12">
        <f t="shared" si="5"/>
        <v>-5.6956769404567602</v>
      </c>
    </row>
    <row r="12" spans="2:22" x14ac:dyDescent="0.25">
      <c r="B12" s="8">
        <v>6</v>
      </c>
      <c r="C12" s="11">
        <v>25</v>
      </c>
      <c r="D12" s="8">
        <v>34.75</v>
      </c>
      <c r="E12" s="8">
        <v>750</v>
      </c>
      <c r="F12" s="8">
        <v>442</v>
      </c>
      <c r="G12" s="11">
        <v>20</v>
      </c>
      <c r="H12" s="8">
        <v>32.72</v>
      </c>
      <c r="I12" s="8">
        <v>740</v>
      </c>
      <c r="J12" s="8">
        <v>398</v>
      </c>
      <c r="K12" s="11">
        <v>15</v>
      </c>
      <c r="L12" s="12">
        <v>31.54</v>
      </c>
      <c r="M12" s="8">
        <v>738</v>
      </c>
      <c r="N12" s="8">
        <v>306</v>
      </c>
      <c r="P12" s="8">
        <v>8</v>
      </c>
      <c r="Q12" s="14">
        <f t="shared" si="0"/>
        <v>4.1296060991105469E-4</v>
      </c>
      <c r="R12" s="14">
        <f t="shared" si="1"/>
        <v>1.9789897209405941E-6</v>
      </c>
      <c r="S12" s="15">
        <f t="shared" si="2"/>
        <v>0.33100000000000002</v>
      </c>
      <c r="T12" s="15">
        <f t="shared" si="3"/>
        <v>0.26480000000000004</v>
      </c>
      <c r="U12" s="15">
        <f t="shared" si="4"/>
        <v>-0.5770820192323376</v>
      </c>
      <c r="V12" s="12">
        <f t="shared" si="5"/>
        <v>-5.7035564615542773</v>
      </c>
    </row>
    <row r="13" spans="2:22" x14ac:dyDescent="0.25">
      <c r="B13" s="8">
        <v>7</v>
      </c>
      <c r="C13" s="11">
        <v>25</v>
      </c>
      <c r="D13" s="8">
        <v>36.44</v>
      </c>
      <c r="E13" s="8">
        <v>711</v>
      </c>
      <c r="F13" s="8">
        <v>442</v>
      </c>
      <c r="G13" s="11">
        <v>20</v>
      </c>
      <c r="H13" s="8">
        <v>35.32</v>
      </c>
      <c r="I13" s="8">
        <v>709</v>
      </c>
      <c r="J13" s="8">
        <v>400</v>
      </c>
      <c r="K13" s="11">
        <v>15</v>
      </c>
      <c r="L13" s="12">
        <v>35.67</v>
      </c>
      <c r="M13" s="8">
        <v>698</v>
      </c>
      <c r="N13" s="8">
        <v>317</v>
      </c>
      <c r="P13" s="8">
        <v>9</v>
      </c>
      <c r="Q13" s="14">
        <f t="shared" si="0"/>
        <v>3.7232392181197645E-4</v>
      </c>
      <c r="R13" s="14">
        <f t="shared" si="1"/>
        <v>1.7842505954378833E-6</v>
      </c>
      <c r="S13" s="15">
        <f t="shared" si="2"/>
        <v>0.28000000000000003</v>
      </c>
      <c r="T13" s="15">
        <f t="shared" si="3"/>
        <v>0.22400000000000003</v>
      </c>
      <c r="U13" s="15">
        <f t="shared" si="4"/>
        <v>-0.64975198166583714</v>
      </c>
      <c r="V13" s="12">
        <f t="shared" si="5"/>
        <v>-5.7485441496387963</v>
      </c>
    </row>
    <row r="14" spans="2:22" x14ac:dyDescent="0.25">
      <c r="B14" s="8">
        <v>8</v>
      </c>
      <c r="C14" s="11">
        <v>20</v>
      </c>
      <c r="D14" s="8">
        <v>32.270000000000003</v>
      </c>
      <c r="E14" s="8">
        <v>681</v>
      </c>
      <c r="F14" s="8">
        <v>440</v>
      </c>
      <c r="G14" s="11">
        <v>20</v>
      </c>
      <c r="H14" s="8">
        <v>37.380000000000003</v>
      </c>
      <c r="I14" s="8">
        <v>678</v>
      </c>
      <c r="J14" s="8">
        <v>401</v>
      </c>
      <c r="K14" s="11">
        <v>13</v>
      </c>
      <c r="L14" s="12">
        <v>31.48</v>
      </c>
      <c r="M14" s="8">
        <v>660</v>
      </c>
      <c r="N14" s="8">
        <v>329</v>
      </c>
      <c r="P14" s="8">
        <v>10</v>
      </c>
      <c r="Q14" s="14">
        <f t="shared" si="0"/>
        <v>3.2894736842105268E-4</v>
      </c>
      <c r="R14" s="14">
        <f t="shared" si="1"/>
        <v>1.5763814882391168E-6</v>
      </c>
      <c r="S14" s="15">
        <f t="shared" si="2"/>
        <v>0.24</v>
      </c>
      <c r="T14" s="15">
        <f t="shared" si="3"/>
        <v>0.192</v>
      </c>
      <c r="U14" s="15">
        <f t="shared" si="4"/>
        <v>-0.71669877129645043</v>
      </c>
      <c r="V14" s="12">
        <f t="shared" si="5"/>
        <v>-5.8023386737828408</v>
      </c>
    </row>
    <row r="15" spans="2:22" x14ac:dyDescent="0.25">
      <c r="B15" s="8">
        <v>9</v>
      </c>
      <c r="C15" s="11">
        <v>20</v>
      </c>
      <c r="D15" s="8">
        <v>34.159999999999997</v>
      </c>
      <c r="E15" s="8">
        <v>652</v>
      </c>
      <c r="F15" s="8">
        <v>438</v>
      </c>
      <c r="G15" s="11">
        <v>17.5</v>
      </c>
      <c r="H15" s="8">
        <v>34.72</v>
      </c>
      <c r="I15" s="8">
        <v>645</v>
      </c>
      <c r="J15" s="8">
        <v>403</v>
      </c>
      <c r="K15" s="11">
        <v>12</v>
      </c>
      <c r="L15" s="12">
        <v>32.229999999999997</v>
      </c>
      <c r="M15" s="8">
        <v>619</v>
      </c>
      <c r="N15" s="8">
        <v>339</v>
      </c>
    </row>
    <row r="16" spans="2:22" x14ac:dyDescent="0.25">
      <c r="B16" s="8">
        <v>10</v>
      </c>
      <c r="C16" s="11">
        <v>20</v>
      </c>
      <c r="D16" s="8">
        <v>38.270000000000003</v>
      </c>
      <c r="E16" s="8">
        <v>610</v>
      </c>
      <c r="F16" s="8">
        <v>435</v>
      </c>
      <c r="G16" s="11">
        <v>15</v>
      </c>
      <c r="H16" s="8">
        <v>32.94</v>
      </c>
      <c r="I16" s="8">
        <v>608</v>
      </c>
      <c r="J16" s="8">
        <v>404</v>
      </c>
      <c r="K16" s="11">
        <v>10</v>
      </c>
      <c r="L16" s="12">
        <v>30.4</v>
      </c>
      <c r="M16" s="8">
        <v>588</v>
      </c>
      <c r="N16" s="8">
        <v>348</v>
      </c>
    </row>
    <row r="19" spans="2:16" x14ac:dyDescent="0.25">
      <c r="B19" s="7" t="s">
        <v>2</v>
      </c>
      <c r="C19" s="4">
        <f>D3</f>
        <v>20.5</v>
      </c>
      <c r="D19" s="5"/>
      <c r="E19" s="8" t="s">
        <v>16</v>
      </c>
      <c r="F19" s="8" t="s">
        <v>18</v>
      </c>
      <c r="G19" s="16">
        <f>PI()*(C19^2)/4</f>
        <v>330.06357816777762</v>
      </c>
      <c r="H19" s="8" t="s">
        <v>19</v>
      </c>
      <c r="J19" s="7" t="s">
        <v>4</v>
      </c>
      <c r="K19" s="9">
        <f>H3</f>
        <v>17</v>
      </c>
      <c r="L19" s="5"/>
      <c r="M19" s="8" t="s">
        <v>16</v>
      </c>
      <c r="N19" s="8" t="s">
        <v>26</v>
      </c>
      <c r="O19" s="16">
        <f>PI()*(K19^2)/4</f>
        <v>226.98006922186255</v>
      </c>
      <c r="P19" s="8" t="s">
        <v>19</v>
      </c>
    </row>
    <row r="20" spans="2:16" ht="37.200000000000003" customHeight="1" x14ac:dyDescent="0.25">
      <c r="B20" s="13" t="s">
        <v>15</v>
      </c>
      <c r="C20" s="8" t="s">
        <v>20</v>
      </c>
      <c r="D20" s="8" t="s">
        <v>21</v>
      </c>
      <c r="E20" s="8" t="s">
        <v>25</v>
      </c>
      <c r="F20" s="8" t="s">
        <v>22</v>
      </c>
      <c r="G20" s="8" t="s">
        <v>23</v>
      </c>
      <c r="H20" s="8" t="s">
        <v>24</v>
      </c>
      <c r="J20" s="13" t="s">
        <v>15</v>
      </c>
      <c r="K20" s="8" t="s">
        <v>20</v>
      </c>
      <c r="L20" s="8" t="s">
        <v>21</v>
      </c>
      <c r="M20" s="8" t="s">
        <v>25</v>
      </c>
      <c r="N20" s="8" t="s">
        <v>22</v>
      </c>
      <c r="O20" s="8" t="s">
        <v>23</v>
      </c>
      <c r="P20" s="8" t="s">
        <v>24</v>
      </c>
    </row>
    <row r="21" spans="2:16" x14ac:dyDescent="0.25">
      <c r="B21" s="8">
        <v>1</v>
      </c>
      <c r="C21" s="14">
        <f>(C7*10^-3)/D7</f>
        <v>8.9126559714795015E-4</v>
      </c>
      <c r="D21" s="14">
        <f>C21/G$19</f>
        <v>2.7002846000018298E-6</v>
      </c>
      <c r="E21" s="15">
        <f>(E7-F7)/1000</f>
        <v>0.47199999999999998</v>
      </c>
      <c r="F21" s="15">
        <f>E21/D$4</f>
        <v>0.37759999999999999</v>
      </c>
      <c r="G21" s="15">
        <f>LOG(F21)</f>
        <v>-0.42296801437396864</v>
      </c>
      <c r="H21" s="12">
        <f>LOG(D21)</f>
        <v>-5.5685904603978225</v>
      </c>
      <c r="J21" s="8">
        <v>1</v>
      </c>
      <c r="K21" s="14">
        <f>(G7*10^-3)/H7</f>
        <v>7.4872716382150348E-4</v>
      </c>
      <c r="L21" s="14">
        <f>K21/O$19</f>
        <v>3.2986471736849159E-6</v>
      </c>
      <c r="M21" s="15">
        <f>(I7-J7)/1000</f>
        <v>0.52500000000000002</v>
      </c>
      <c r="N21" s="15">
        <f>M21/H$4</f>
        <v>0.42000000000000004</v>
      </c>
      <c r="O21" s="15">
        <f>LOG(N21)</f>
        <v>-0.3767507096020995</v>
      </c>
      <c r="P21" s="12">
        <f>LOG(L21)</f>
        <v>-5.4816641345050527</v>
      </c>
    </row>
    <row r="22" spans="2:16" x14ac:dyDescent="0.25">
      <c r="B22" s="8">
        <v>2</v>
      </c>
      <c r="C22" s="14">
        <f t="shared" ref="C22:C30" si="6">(C8*10^-3)/D8</f>
        <v>8.4721829991527822E-4</v>
      </c>
      <c r="D22" s="14">
        <f t="shared" ref="D22:D30" si="7">C22/G$19</f>
        <v>2.5668336525292743E-6</v>
      </c>
      <c r="E22" s="15">
        <f t="shared" ref="E22:E30" si="8">(E8-F8)/1000</f>
        <v>0.437</v>
      </c>
      <c r="F22" s="15">
        <f t="shared" ref="F22:F30" si="9">E22/D$4</f>
        <v>0.34960000000000002</v>
      </c>
      <c r="G22" s="15">
        <f t="shared" ref="G22:G30" si="10">LOG(F22)</f>
        <v>-0.45642857603763454</v>
      </c>
      <c r="H22" s="12">
        <f t="shared" ref="H22:H30" si="11">LOG(D22)</f>
        <v>-5.5906022755161286</v>
      </c>
      <c r="J22" s="8">
        <v>2</v>
      </c>
      <c r="K22" s="14">
        <f t="shared" ref="K22:K30" si="12">(G8*10^-3)/H8</f>
        <v>7.4161969741916344E-4</v>
      </c>
      <c r="L22" s="14">
        <f t="shared" ref="L22:L30" si="13">K22/O$19</f>
        <v>3.2673339996837536E-6</v>
      </c>
      <c r="M22" s="15">
        <f t="shared" ref="M22:M30" si="14">(I8-J8)/1000</f>
        <v>0.49</v>
      </c>
      <c r="N22" s="15">
        <f t="shared" ref="N22:N30" si="15">M22/H$4</f>
        <v>0.39200000000000002</v>
      </c>
      <c r="O22" s="15">
        <f t="shared" ref="O22:O30" si="16">LOG(N22)</f>
        <v>-0.40671393297954272</v>
      </c>
      <c r="P22" s="12">
        <f t="shared" ref="P22:P30" si="17">LOG(L22)</f>
        <v>-5.4858064679716536</v>
      </c>
    </row>
    <row r="23" spans="2:16" x14ac:dyDescent="0.25">
      <c r="B23" s="8">
        <v>3</v>
      </c>
      <c r="C23" s="14">
        <f t="shared" si="6"/>
        <v>8.1168831168831163E-4</v>
      </c>
      <c r="D23" s="14">
        <f t="shared" si="7"/>
        <v>2.4591877607159518E-6</v>
      </c>
      <c r="E23" s="15">
        <f t="shared" si="8"/>
        <v>0.40300000000000002</v>
      </c>
      <c r="F23" s="15">
        <f t="shared" si="9"/>
        <v>0.32240000000000002</v>
      </c>
      <c r="G23" s="15">
        <f t="shared" si="10"/>
        <v>-0.49160496686694694</v>
      </c>
      <c r="H23" s="12">
        <f t="shared" si="11"/>
        <v>-5.6092083113060864</v>
      </c>
      <c r="J23" s="8">
        <v>3</v>
      </c>
      <c r="K23" s="14">
        <f t="shared" si="12"/>
        <v>6.8997240110395578E-4</v>
      </c>
      <c r="L23" s="14">
        <f t="shared" si="13"/>
        <v>3.0397928922540753E-6</v>
      </c>
      <c r="M23" s="15">
        <f t="shared" si="14"/>
        <v>0.45200000000000001</v>
      </c>
      <c r="N23" s="15">
        <f t="shared" si="15"/>
        <v>0.36160000000000003</v>
      </c>
      <c r="O23" s="15">
        <f t="shared" si="16"/>
        <v>-0.44177157819667429</v>
      </c>
      <c r="P23" s="12">
        <f t="shared" si="17"/>
        <v>-5.5171560048173136</v>
      </c>
    </row>
    <row r="24" spans="2:16" x14ac:dyDescent="0.25">
      <c r="B24" s="8">
        <v>4</v>
      </c>
      <c r="C24" s="14">
        <f t="shared" si="6"/>
        <v>7.816571130797289E-4</v>
      </c>
      <c r="D24" s="14">
        <f t="shared" si="7"/>
        <v>2.3682016580526727E-6</v>
      </c>
      <c r="E24" s="15">
        <f t="shared" si="8"/>
        <v>0.371</v>
      </c>
      <c r="F24" s="15">
        <f t="shared" si="9"/>
        <v>0.29680000000000001</v>
      </c>
      <c r="G24" s="15">
        <f t="shared" si="10"/>
        <v>-0.52753610339301049</v>
      </c>
      <c r="H24" s="12">
        <f t="shared" si="11"/>
        <v>-5.6255813191574706</v>
      </c>
      <c r="J24" s="8">
        <v>4</v>
      </c>
      <c r="K24" s="14">
        <f t="shared" si="12"/>
        <v>6.7512827437213069E-4</v>
      </c>
      <c r="L24" s="14">
        <f t="shared" si="13"/>
        <v>2.9743945214512379E-6</v>
      </c>
      <c r="M24" s="15">
        <f t="shared" si="14"/>
        <v>0.41799999999999998</v>
      </c>
      <c r="N24" s="15">
        <f t="shared" si="15"/>
        <v>0.33439999999999998</v>
      </c>
      <c r="O24" s="15">
        <f t="shared" si="16"/>
        <v>-0.47573373123302126</v>
      </c>
      <c r="P24" s="12">
        <f t="shared" si="17"/>
        <v>-5.5266014275001245</v>
      </c>
    </row>
    <row r="25" spans="2:16" x14ac:dyDescent="0.25">
      <c r="B25" s="8">
        <v>5</v>
      </c>
      <c r="C25" s="14">
        <f t="shared" si="6"/>
        <v>7.2212593876372052E-4</v>
      </c>
      <c r="D25" s="14">
        <f t="shared" si="7"/>
        <v>2.1878389090136148E-6</v>
      </c>
      <c r="E25" s="15">
        <f t="shared" si="8"/>
        <v>0.34</v>
      </c>
      <c r="F25" s="15">
        <f t="shared" si="9"/>
        <v>0.27200000000000002</v>
      </c>
      <c r="G25" s="15">
        <f t="shared" si="10"/>
        <v>-0.56543109596580121</v>
      </c>
      <c r="H25" s="12">
        <f t="shared" si="11"/>
        <v>-5.6599846583450173</v>
      </c>
      <c r="J25" s="8">
        <v>5</v>
      </c>
      <c r="K25" s="14">
        <f t="shared" si="12"/>
        <v>6.4340863597369172E-4</v>
      </c>
      <c r="L25" s="14">
        <f t="shared" si="13"/>
        <v>2.834648161750226E-6</v>
      </c>
      <c r="M25" s="15">
        <f t="shared" si="14"/>
        <v>0.38700000000000001</v>
      </c>
      <c r="N25" s="15">
        <f t="shared" si="15"/>
        <v>0.30959999999999999</v>
      </c>
      <c r="O25" s="15">
        <f t="shared" si="16"/>
        <v>-0.50919904798914506</v>
      </c>
      <c r="P25" s="12">
        <f t="shared" si="17"/>
        <v>-5.5475008383206017</v>
      </c>
    </row>
    <row r="26" spans="2:16" x14ac:dyDescent="0.25">
      <c r="B26" s="8">
        <v>6</v>
      </c>
      <c r="C26" s="14">
        <f t="shared" si="6"/>
        <v>7.1942446043165469E-4</v>
      </c>
      <c r="D26" s="14">
        <f t="shared" si="7"/>
        <v>2.1796541879151463E-6</v>
      </c>
      <c r="E26" s="15">
        <f t="shared" si="8"/>
        <v>0.308</v>
      </c>
      <c r="F26" s="15">
        <f t="shared" si="9"/>
        <v>0.24640000000000001</v>
      </c>
      <c r="G26" s="15">
        <f t="shared" si="10"/>
        <v>-0.60835929650761211</v>
      </c>
      <c r="H26" s="12">
        <f t="shared" si="11"/>
        <v>-5.661612403731775</v>
      </c>
      <c r="J26" s="8">
        <v>6</v>
      </c>
      <c r="K26" s="14">
        <f t="shared" si="12"/>
        <v>6.1124694376528117E-4</v>
      </c>
      <c r="L26" s="14">
        <f t="shared" si="13"/>
        <v>2.6929542574410597E-6</v>
      </c>
      <c r="M26" s="15">
        <f t="shared" si="14"/>
        <v>0.34200000000000003</v>
      </c>
      <c r="N26" s="15">
        <f t="shared" si="15"/>
        <v>0.27360000000000001</v>
      </c>
      <c r="O26" s="15">
        <f t="shared" si="16"/>
        <v>-0.56288390695192136</v>
      </c>
      <c r="P26" s="12">
        <f t="shared" si="17"/>
        <v>-5.5697710234580233</v>
      </c>
    </row>
    <row r="27" spans="2:16" x14ac:dyDescent="0.25">
      <c r="B27" s="8">
        <v>7</v>
      </c>
      <c r="C27" s="14">
        <f t="shared" si="6"/>
        <v>6.860592755214051E-4</v>
      </c>
      <c r="D27" s="14">
        <f t="shared" si="7"/>
        <v>2.0785670425370837E-6</v>
      </c>
      <c r="E27" s="15">
        <f t="shared" si="8"/>
        <v>0.26900000000000002</v>
      </c>
      <c r="F27" s="15">
        <f t="shared" si="9"/>
        <v>0.2152</v>
      </c>
      <c r="G27" s="15">
        <f t="shared" si="10"/>
        <v>-0.6671577330056484</v>
      </c>
      <c r="H27" s="12">
        <f t="shared" si="11"/>
        <v>-5.6822359631066028</v>
      </c>
      <c r="J27" s="8">
        <v>7</v>
      </c>
      <c r="K27" s="14">
        <f t="shared" si="12"/>
        <v>5.6625141562853911E-4</v>
      </c>
      <c r="L27" s="14">
        <f t="shared" si="13"/>
        <v>2.4947186665762028E-6</v>
      </c>
      <c r="M27" s="15">
        <f t="shared" si="14"/>
        <v>0.309</v>
      </c>
      <c r="N27" s="15">
        <f t="shared" si="15"/>
        <v>0.2472</v>
      </c>
      <c r="O27" s="15">
        <f t="shared" si="16"/>
        <v>-0.60695153358322174</v>
      </c>
      <c r="P27" s="12">
        <f t="shared" si="17"/>
        <v>-5.6029784233642692</v>
      </c>
    </row>
    <row r="28" spans="2:16" x14ac:dyDescent="0.25">
      <c r="B28" s="8">
        <v>8</v>
      </c>
      <c r="C28" s="14">
        <f t="shared" si="6"/>
        <v>6.1977068484660668E-4</v>
      </c>
      <c r="D28" s="14">
        <f t="shared" si="7"/>
        <v>1.8777312185943927E-6</v>
      </c>
      <c r="E28" s="15">
        <f t="shared" si="8"/>
        <v>0.24099999999999999</v>
      </c>
      <c r="F28" s="15">
        <f t="shared" si="9"/>
        <v>0.1928</v>
      </c>
      <c r="G28" s="15">
        <f t="shared" si="10"/>
        <v>-0.714892970433188</v>
      </c>
      <c r="H28" s="12">
        <f t="shared" si="11"/>
        <v>-5.7263665732176037</v>
      </c>
      <c r="J28" s="8">
        <v>8</v>
      </c>
      <c r="K28" s="14">
        <f t="shared" si="12"/>
        <v>5.3504547886570354E-4</v>
      </c>
      <c r="L28" s="14">
        <f t="shared" si="13"/>
        <v>2.3572355083860743E-6</v>
      </c>
      <c r="M28" s="15">
        <f t="shared" si="14"/>
        <v>0.27700000000000002</v>
      </c>
      <c r="N28" s="15">
        <f t="shared" si="15"/>
        <v>0.22160000000000002</v>
      </c>
      <c r="O28" s="15">
        <f t="shared" si="16"/>
        <v>-0.65443024394360783</v>
      </c>
      <c r="P28" s="12">
        <f t="shared" si="17"/>
        <v>-5.6275970255015517</v>
      </c>
    </row>
    <row r="29" spans="2:16" x14ac:dyDescent="0.25">
      <c r="B29" s="8">
        <v>9</v>
      </c>
      <c r="C29" s="14">
        <f t="shared" si="6"/>
        <v>5.854800936768151E-4</v>
      </c>
      <c r="D29" s="14">
        <f t="shared" si="7"/>
        <v>1.7738403519918347E-6</v>
      </c>
      <c r="E29" s="15">
        <f t="shared" si="8"/>
        <v>0.214</v>
      </c>
      <c r="F29" s="15">
        <f t="shared" si="9"/>
        <v>0.17119999999999999</v>
      </c>
      <c r="G29" s="15">
        <f t="shared" si="10"/>
        <v>-0.7664962396588656</v>
      </c>
      <c r="H29" s="12">
        <f t="shared" si="11"/>
        <v>-5.7510854698306666</v>
      </c>
      <c r="J29" s="8">
        <v>9</v>
      </c>
      <c r="K29" s="14">
        <f t="shared" si="12"/>
        <v>5.0403225806451622E-4</v>
      </c>
      <c r="L29" s="14">
        <f t="shared" si="13"/>
        <v>2.2206013937366805E-6</v>
      </c>
      <c r="M29" s="15">
        <f t="shared" si="14"/>
        <v>0.24199999999999999</v>
      </c>
      <c r="N29" s="15">
        <f t="shared" si="15"/>
        <v>0.19359999999999999</v>
      </c>
      <c r="O29" s="15">
        <f t="shared" si="16"/>
        <v>-0.71309464702762515</v>
      </c>
      <c r="P29" s="12">
        <f t="shared" si="17"/>
        <v>-5.6535293919408787</v>
      </c>
    </row>
    <row r="30" spans="2:16" x14ac:dyDescent="0.25">
      <c r="B30" s="8">
        <v>10</v>
      </c>
      <c r="C30" s="14">
        <f t="shared" si="6"/>
        <v>5.2260256075254764E-4</v>
      </c>
      <c r="D30" s="14">
        <f t="shared" si="7"/>
        <v>1.5833390756216632E-6</v>
      </c>
      <c r="E30" s="15">
        <f t="shared" si="8"/>
        <v>0.17499999999999999</v>
      </c>
      <c r="F30" s="15">
        <f t="shared" si="9"/>
        <v>0.13999999999999999</v>
      </c>
      <c r="G30" s="15">
        <f t="shared" si="10"/>
        <v>-0.85387196432176204</v>
      </c>
      <c r="H30" s="12">
        <f t="shared" si="11"/>
        <v>-5.8004260700381982</v>
      </c>
      <c r="J30" s="8">
        <v>10</v>
      </c>
      <c r="K30" s="14">
        <f t="shared" si="12"/>
        <v>4.5537340619307832E-4</v>
      </c>
      <c r="L30" s="14">
        <f t="shared" si="13"/>
        <v>2.0062263957985307E-6</v>
      </c>
      <c r="M30" s="15">
        <f t="shared" si="14"/>
        <v>0.20399999999999999</v>
      </c>
      <c r="N30" s="15">
        <f t="shared" si="15"/>
        <v>0.16319999999999998</v>
      </c>
      <c r="O30" s="15">
        <f t="shared" si="16"/>
        <v>-0.78727984558215769</v>
      </c>
      <c r="P30" s="12">
        <f t="shared" si="17"/>
        <v>-5.6976200599007738</v>
      </c>
    </row>
  </sheetData>
  <mergeCells count="19">
    <mergeCell ref="Q3:R3"/>
    <mergeCell ref="H3:I3"/>
    <mergeCell ref="H4:I4"/>
    <mergeCell ref="L3:M3"/>
    <mergeCell ref="L4:M4"/>
    <mergeCell ref="C19:D19"/>
    <mergeCell ref="K19:L19"/>
    <mergeCell ref="G5:G6"/>
    <mergeCell ref="H5:H6"/>
    <mergeCell ref="I5:J5"/>
    <mergeCell ref="K5:K6"/>
    <mergeCell ref="L5:L6"/>
    <mergeCell ref="M5:N5"/>
    <mergeCell ref="B3:B6"/>
    <mergeCell ref="C5:C6"/>
    <mergeCell ref="D5:D6"/>
    <mergeCell ref="E5:F5"/>
    <mergeCell ref="D3:E3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Soravis AMNUAYSARN</dc:creator>
  <cp:lastModifiedBy>Soravis AMNUAYSARN</cp:lastModifiedBy>
  <dcterms:created xsi:type="dcterms:W3CDTF">2023-09-08T16:56:30Z</dcterms:created>
  <dcterms:modified xsi:type="dcterms:W3CDTF">2023-09-08T17:42:31Z</dcterms:modified>
</cp:coreProperties>
</file>