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uliensun/Documents/Projet Perso/"/>
    </mc:Choice>
  </mc:AlternateContent>
  <xr:revisionPtr revIDLastSave="0" documentId="13_ncr:1_{57FC60DC-7C2A-3042-826E-E92BFE69A9A4}" xr6:coauthVersionLast="47" xr6:coauthVersionMax="47" xr10:uidLastSave="{00000000-0000-0000-0000-000000000000}"/>
  <bookViews>
    <workbookView xWindow="360" yWindow="520" windowWidth="28040" windowHeight="16180" activeTab="2" xr2:uid="{60CB6D71-BF62-6747-AA36-2D2B62A6F19A}"/>
  </bookViews>
  <sheets>
    <sheet name="Counterparties" sheetId="2" r:id="rId1"/>
    <sheet name="Exposures" sheetId="3" r:id="rId2"/>
    <sheet name="Dashboard" sheetId="9" r:id="rId3"/>
    <sheet name="Sector Analysis" sheetId="5" r:id="rId4"/>
    <sheet name="Top 5 Default" sheetId="7" r:id="rId5"/>
    <sheet name="Monthly Exposure Evolution" sheetId="8" r:id="rId6"/>
  </sheets>
  <definedNames>
    <definedName name="ChronologieNative_date_exposure">#N/A</definedName>
    <definedName name="DonnéesExternes_1" localSheetId="0" hidden="1">'Counterparties'!$A$1:$E$49</definedName>
    <definedName name="DonnéesExternes_1" localSheetId="1" hidden="1">Exposures!$A$1:$G$49</definedName>
    <definedName name="Segment_sector">#N/A</definedName>
  </definedNames>
  <calcPr calcId="191029"/>
  <pivotCaches>
    <pivotCache cacheId="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E0F2A-BA91-D746-BEFD-786B48CA866B}" keepAlive="1" name="Requête - Counterparties" description="Connexion à la requête « Counterparties » dans le classeur." type="5" refreshedVersion="8" background="1" saveData="1">
    <dbPr connection="Provider=Microsoft.Mashup.OleDb.1;Data Source=$Workbook$;Location=Counterparties;Extended Properties=&quot;&quot;" command="SELECT * FROM [Counterparties]"/>
  </connection>
  <connection id="2" xr16:uid="{22D18E79-B3E0-8E41-B4C9-5B52C686937D}" keepAlive="1" name="Requête - Exposures" description="Connexion à la requête « Exposures » dans le classeur." type="5" refreshedVersion="8" background="1" saveData="1">
    <dbPr connection="Provider=Microsoft.Mashup.OleDb.1;Data Source=$Workbook$;Location=Exposures;Extended Properties=&quot;&quot;" command="SELECT * FROM [Exposures]"/>
  </connection>
</connections>
</file>

<file path=xl/sharedStrings.xml><?xml version="1.0" encoding="utf-8"?>
<sst xmlns="http://schemas.openxmlformats.org/spreadsheetml/2006/main" count="294" uniqueCount="101">
  <si>
    <t>id_counterparty</t>
  </si>
  <si>
    <t>name</t>
  </si>
  <si>
    <t>sector</t>
  </si>
  <si>
    <t>credit_rating</t>
  </si>
  <si>
    <t>country</t>
  </si>
  <si>
    <t>HSBC</t>
  </si>
  <si>
    <t>Banking</t>
  </si>
  <si>
    <t>AA</t>
  </si>
  <si>
    <t>UK</t>
  </si>
  <si>
    <t>BNP Paribas</t>
  </si>
  <si>
    <t>France</t>
  </si>
  <si>
    <t>Santander</t>
  </si>
  <si>
    <t>A</t>
  </si>
  <si>
    <t>Spain</t>
  </si>
  <si>
    <t>Deutsche Bank</t>
  </si>
  <si>
    <t>BBB</t>
  </si>
  <si>
    <t>Germany</t>
  </si>
  <si>
    <t>TotalEnergies</t>
  </si>
  <si>
    <t>Energy</t>
  </si>
  <si>
    <t>ExxonMobil</t>
  </si>
  <si>
    <t>USA</t>
  </si>
  <si>
    <t>Apple</t>
  </si>
  <si>
    <t>Technology</t>
  </si>
  <si>
    <t>Microsoft</t>
  </si>
  <si>
    <t>AAA</t>
  </si>
  <si>
    <t>Siemens</t>
  </si>
  <si>
    <t>Industry</t>
  </si>
  <si>
    <t>BASF</t>
  </si>
  <si>
    <t>Alibaba</t>
  </si>
  <si>
    <t>China</t>
  </si>
  <si>
    <t>Tencent</t>
  </si>
  <si>
    <t>Volkswagen</t>
  </si>
  <si>
    <t>Renault</t>
  </si>
  <si>
    <t>BB</t>
  </si>
  <si>
    <t>Airbus</t>
  </si>
  <si>
    <t>Netherlands</t>
  </si>
  <si>
    <t>Pfizer</t>
  </si>
  <si>
    <t>Healthcare</t>
  </si>
  <si>
    <t>Novartis</t>
  </si>
  <si>
    <t>Switzerland</t>
  </si>
  <si>
    <t>Sanofi</t>
  </si>
  <si>
    <t>Nestlé</t>
  </si>
  <si>
    <t>Food</t>
  </si>
  <si>
    <t>Coca-Cola</t>
  </si>
  <si>
    <t>PepsiCo</t>
  </si>
  <si>
    <t>LVMH</t>
  </si>
  <si>
    <t>Luxury</t>
  </si>
  <si>
    <t>Hermès</t>
  </si>
  <si>
    <t>Zara</t>
  </si>
  <si>
    <t>Retail</t>
  </si>
  <si>
    <t>Carrefour</t>
  </si>
  <si>
    <t>Tesco</t>
  </si>
  <si>
    <t>Facebook</t>
  </si>
  <si>
    <t>Amazon</t>
  </si>
  <si>
    <t>Netflix</t>
  </si>
  <si>
    <t>Tesla</t>
  </si>
  <si>
    <t>BP</t>
  </si>
  <si>
    <t>Shell</t>
  </si>
  <si>
    <t>Engie</t>
  </si>
  <si>
    <t>EDF</t>
  </si>
  <si>
    <t>UBS</t>
  </si>
  <si>
    <t>Credit Suisse</t>
  </si>
  <si>
    <t>Morgan Stanley</t>
  </si>
  <si>
    <t>Goldman Sachs</t>
  </si>
  <si>
    <t>JP Morgan</t>
  </si>
  <si>
    <t>Barclays</t>
  </si>
  <si>
    <t>Societe Generale</t>
  </si>
  <si>
    <t>Crédit Agricole</t>
  </si>
  <si>
    <t>Orange</t>
  </si>
  <si>
    <t>Telecom</t>
  </si>
  <si>
    <t>AT&amp;T</t>
  </si>
  <si>
    <t>Verizon</t>
  </si>
  <si>
    <t>Air France</t>
  </si>
  <si>
    <t>Transport</t>
  </si>
  <si>
    <t>Delta Airlines</t>
  </si>
  <si>
    <t>BMW</t>
  </si>
  <si>
    <t>id_exposure</t>
  </si>
  <si>
    <t>amount_due</t>
  </si>
  <si>
    <t>amount_default</t>
  </si>
  <si>
    <t>limit_authorized</t>
  </si>
  <si>
    <t>date_exposure</t>
  </si>
  <si>
    <t>type_of_exposure</t>
  </si>
  <si>
    <t>Loan</t>
  </si>
  <si>
    <t>Derivative</t>
  </si>
  <si>
    <t>Trade Finance</t>
  </si>
  <si>
    <t>Étiquettes de lignes</t>
  </si>
  <si>
    <t>Total général</t>
  </si>
  <si>
    <t>Somme de amount_due</t>
  </si>
  <si>
    <t>Somme de amount_default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</si>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</sst>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* #,##0.00_)\ &quot;€&quot;_ ;_ * \(#,##0.00\)\ &quot;€&quot;_ ;_ * &quot;-&quot;??_)\ &quot;€&quot;_ ;_ @_ "/>
    <numFmt numFmtId="164" formatCode="_ * #,##0.000_)\ &quot;€&quot;_ ;_ * \(#,##0.000\)\ &quot;€&quot;_ ;_ * &quot;-&quot;???_)\ &quot;€&quot;_ ;_ @_ 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2" borderId="0" xfId="0" applyFill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2F2F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rgb="FFF2F2F2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2F2F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F2F2F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4" defaultTableStyle="TableStyleMedium2" defaultPivotStyle="PivotStyleLight16">
    <tableStyle name="SlicerStyleLight1 2" pivot="0" table="0" count="10" xr9:uid="{927CE519-381A-6D49-A3BD-F87E88CA0E47}">
      <tableStyleElement type="wholeTable" dxfId="20"/>
      <tableStyleElement type="headerRow" dxfId="19"/>
    </tableStyle>
    <tableStyle name="SlicerStyleOther1 2" pivot="0" table="0" count="10" xr9:uid="{E3062541-C47E-8045-913C-5AF01260D1A4}">
      <tableStyleElement type="wholeTable" dxfId="18"/>
      <tableStyleElement type="headerRow" dxfId="17"/>
    </tableStyle>
    <tableStyle name="TimeSlicerStyleLight1 2" pivot="0" table="0" count="10" xr9:uid="{9819AC3C-9638-AD48-A11D-9B906F9F8E1E}">
      <tableStyleElement type="wholeTable" dxfId="16"/>
      <tableStyleElement type="headerRow" dxfId="15"/>
      <tableStyleElement type="firstColumnStripe" dxfId="14"/>
    </tableStyle>
    <tableStyle name="TimeSlicerStyleLight3 2" pivot="0" table="0" count="9" xr9:uid="{DFB4F31B-C07B-D24E-B0B8-79B378F36FF5}">
      <tableStyleElement type="wholeTable" dxfId="13"/>
      <tableStyleElement type="headerRow" dxfId="12"/>
    </tableStyle>
  </tableStyles>
  <colors>
    <mruColors>
      <color rgb="FFF2F2F2"/>
      <color rgb="FFDDDDDD"/>
      <color rgb="FF003366"/>
      <color rgb="FFF39C12"/>
      <color rgb="FF5DADE2"/>
      <color rgb="FF7F8C8D"/>
      <color rgb="FFE74C3C"/>
      <color rgb="FFC0392B"/>
      <color rgb="FFD5F5E3"/>
      <color rgb="FFD6DBD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1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3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[Counterparty_Analysis.xlsx]Sector Analysis!Tableau croisé dynamique2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Exposure</a:t>
            </a:r>
            <a:r>
              <a:rPr lang="en-US" sz="20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Amount per Sector</a:t>
            </a:r>
            <a:endParaRPr lang="en-US" sz="20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5F5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CBA0B16-23D0-374D-8F7F-6BCAD75EEE4F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A9CC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722E949-8319-DA42-8CF3-312630428C7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D6DBD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6763998-285E-E543-AEE8-F5D2439EEA5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FADBD8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F16D9F4-DF3C-E94A-9FE9-BB459C9BD17F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A2D9C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585AF6-98A2-2248-8C99-E7D49DCAE192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FAD7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BAAE4F-029E-0641-9F96-283AD2726A57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D7BDE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A11DAD1-A442-F34A-9B74-DAE64FDDFFFD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rgbClr val="F5B7B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D9AA886-919E-9649-AE9D-9D313C6C079D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rgbClr val="F9E79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ED6C8F8-ABB7-1B48-9FA4-C57DA6D82882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rgbClr val="A9DFB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F070920-9C70-E944-87A8-39C5D3D241E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A9CC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722E949-8319-DA42-8CF3-312630428C7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rgbClr val="A9DFB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F070920-9C70-E944-87A8-39C5D3D241E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F9E79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ED6C8F8-ABB7-1B48-9FA4-C57DA6D82882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rgbClr val="F5B7B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D9AA886-919E-9649-AE9D-9D313C6C079D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rgbClr val="D7BDE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A11DAD1-A442-F34A-9B74-DAE64FDDFFFD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rgbClr val="FAD7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BAAE4F-029E-0641-9F96-283AD2726A57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rgbClr val="A2D9C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585AF6-98A2-2248-8C99-E7D49DCAE192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rgbClr val="FADBD8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F16D9F4-DF3C-E94A-9FE9-BB459C9BD17F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rgbClr val="D6DBD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6763998-285E-E543-AEE8-F5D2439EEA51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rgbClr val="D5F5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CBA0B16-23D0-374D-8F7F-6BCAD75EEE4F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A9CC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722E949-8319-DA42-8CF3-312630428C71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6"/>
        <c:spPr>
          <a:solidFill>
            <a:srgbClr val="A9DFB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F070920-9C70-E944-87A8-39C5D3D241E1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7"/>
        <c:spPr>
          <a:solidFill>
            <a:srgbClr val="F9E79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ED6C8F8-ABB7-1B48-9FA4-C57DA6D82882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8"/>
        <c:spPr>
          <a:solidFill>
            <a:srgbClr val="F5B7B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D9AA886-919E-9649-AE9D-9D313C6C079D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9"/>
        <c:spPr>
          <a:solidFill>
            <a:srgbClr val="D7BDE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A11DAD1-A442-F34A-9B74-DAE64FDDFFFD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0"/>
        <c:spPr>
          <a:solidFill>
            <a:srgbClr val="FAD7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BAAE4F-029E-0641-9F96-283AD2726A57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1"/>
        <c:spPr>
          <a:solidFill>
            <a:srgbClr val="A2D9C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585AF6-98A2-2248-8C99-E7D49DCAE192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2"/>
        <c:spPr>
          <a:solidFill>
            <a:srgbClr val="FADBD8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F16D9F4-DF3C-E94A-9FE9-BB459C9BD17F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3"/>
        <c:spPr>
          <a:solidFill>
            <a:srgbClr val="D6DBD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6763998-285E-E543-AEE8-F5D2439EEA51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4"/>
        <c:spPr>
          <a:solidFill>
            <a:srgbClr val="D5F5E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CBA0B16-23D0-374D-8F7F-6BCAD75EEE4F}" type="PERCENTAGE">
                  <a:rPr lang="en-US" baseline="0"/>
                  <a:pPr>
                    <a:defRPr/>
                  </a:pPr>
                  <a:t>[POURCENTAGE]</a:t>
                </a:fld>
                <a:endParaRPr lang="fr-FR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'Sector Analysis'!$B$3</c:f>
              <c:strCache>
                <c:ptCount val="1"/>
                <c:pt idx="0">
                  <c:v>Somme de amount_due</c:v>
                </c:pt>
              </c:strCache>
            </c:strRef>
          </c:tx>
          <c:dPt>
            <c:idx val="0"/>
            <c:bubble3D val="0"/>
            <c:spPr>
              <a:solidFill>
                <a:srgbClr val="A9CCE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29-5545-964A-177F637F85D2}"/>
              </c:ext>
            </c:extLst>
          </c:dPt>
          <c:dPt>
            <c:idx val="1"/>
            <c:bubble3D val="0"/>
            <c:spPr>
              <a:solidFill>
                <a:srgbClr val="A9DFB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29-5545-964A-177F637F85D2}"/>
              </c:ext>
            </c:extLst>
          </c:dPt>
          <c:dPt>
            <c:idx val="2"/>
            <c:bubble3D val="0"/>
            <c:spPr>
              <a:solidFill>
                <a:srgbClr val="F9E79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29-5545-964A-177F637F85D2}"/>
              </c:ext>
            </c:extLst>
          </c:dPt>
          <c:dPt>
            <c:idx val="3"/>
            <c:bubble3D val="0"/>
            <c:spPr>
              <a:solidFill>
                <a:srgbClr val="F5B7B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29-5545-964A-177F637F85D2}"/>
              </c:ext>
            </c:extLst>
          </c:dPt>
          <c:dPt>
            <c:idx val="4"/>
            <c:bubble3D val="0"/>
            <c:spPr>
              <a:solidFill>
                <a:srgbClr val="D7B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29-5545-964A-177F637F85D2}"/>
              </c:ext>
            </c:extLst>
          </c:dPt>
          <c:dPt>
            <c:idx val="5"/>
            <c:bubble3D val="0"/>
            <c:spPr>
              <a:solidFill>
                <a:srgbClr val="FAD7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29-5545-964A-177F637F85D2}"/>
              </c:ext>
            </c:extLst>
          </c:dPt>
          <c:dPt>
            <c:idx val="6"/>
            <c:bubble3D val="0"/>
            <c:spPr>
              <a:solidFill>
                <a:srgbClr val="A2D9C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29-5545-964A-177F637F85D2}"/>
              </c:ext>
            </c:extLst>
          </c:dPt>
          <c:dPt>
            <c:idx val="7"/>
            <c:bubble3D val="0"/>
            <c:spPr>
              <a:solidFill>
                <a:srgbClr val="FADBD8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29-5545-964A-177F637F85D2}"/>
              </c:ext>
            </c:extLst>
          </c:dPt>
          <c:dPt>
            <c:idx val="8"/>
            <c:bubble3D val="0"/>
            <c:spPr>
              <a:solidFill>
                <a:srgbClr val="D6DBD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29-5545-964A-177F637F85D2}"/>
              </c:ext>
            </c:extLst>
          </c:dPt>
          <c:dPt>
            <c:idx val="9"/>
            <c:bubble3D val="0"/>
            <c:spPr>
              <a:solidFill>
                <a:srgbClr val="D5F5E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29-5545-964A-177F637F85D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722E949-8319-DA42-8CF3-312630428C71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D29-5545-964A-177F637F85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070920-9C70-E944-87A8-39C5D3D241E1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D29-5545-964A-177F637F85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D6C8F8-ABB7-1B48-9FA4-C57DA6D8288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D29-5545-964A-177F637F85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9AA886-919E-9649-AE9D-9D313C6C079D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D29-5545-964A-177F637F85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11DAD1-A442-F34A-9B74-DAE64FDDFFFD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D29-5545-964A-177F637F85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BAAE4F-029E-0641-9F96-283AD2726A57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D29-5545-964A-177F637F85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585AF6-98A2-2248-8C99-E7D49DCAE19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D29-5545-964A-177F637F85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16D9F4-DF3C-E94A-9FE9-BB459C9BD17F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D29-5545-964A-177F637F85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6763998-285E-E543-AEE8-F5D2439EEA51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D29-5545-964A-177F637F85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BA0B16-23D0-374D-8F7F-6BCAD75EEE4F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D29-5545-964A-177F637F85D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'Sector Analysis'!$A$4:$A$14</c:f>
              <c:strCache>
                <c:ptCount val="10"/>
                <c:pt idx="0">
                  <c:v>Banking</c:v>
                </c:pt>
                <c:pt idx="1">
                  <c:v>Energy</c:v>
                </c:pt>
                <c:pt idx="2">
                  <c:v>Food</c:v>
                </c:pt>
                <c:pt idx="3">
                  <c:v>Healthcare</c:v>
                </c:pt>
                <c:pt idx="4">
                  <c:v>Industry</c:v>
                </c:pt>
                <c:pt idx="5">
                  <c:v>Luxury</c:v>
                </c:pt>
                <c:pt idx="6">
                  <c:v>Retail</c:v>
                </c:pt>
                <c:pt idx="7">
                  <c:v>Technology</c:v>
                </c:pt>
                <c:pt idx="8">
                  <c:v>Telecom</c:v>
                </c:pt>
                <c:pt idx="9">
                  <c:v>Transport</c:v>
                </c:pt>
              </c:strCache>
            </c:strRef>
          </c:cat>
          <c:val>
            <c:numRef>
              <c:f>'Sector Analysis'!$B$4:$B$14</c:f>
              <c:numCache>
                <c:formatCode>0</c:formatCode>
                <c:ptCount val="10"/>
                <c:pt idx="0">
                  <c:v>8300000</c:v>
                </c:pt>
                <c:pt idx="1">
                  <c:v>2910000</c:v>
                </c:pt>
                <c:pt idx="2">
                  <c:v>1670000</c:v>
                </c:pt>
                <c:pt idx="3">
                  <c:v>2160000</c:v>
                </c:pt>
                <c:pt idx="4">
                  <c:v>3400000</c:v>
                </c:pt>
                <c:pt idx="5">
                  <c:v>1150000</c:v>
                </c:pt>
                <c:pt idx="6">
                  <c:v>1810000</c:v>
                </c:pt>
                <c:pt idx="7">
                  <c:v>3400000</c:v>
                </c:pt>
                <c:pt idx="8">
                  <c:v>1230000</c:v>
                </c:pt>
                <c:pt idx="9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29-5545-964A-177F637F85D2}"/>
            </c:ext>
          </c:extLst>
        </c:ser>
        <c:ser>
          <c:idx val="1"/>
          <c:order val="1"/>
          <c:tx>
            <c:strRef>
              <c:f>'Sector Analysis'!$C$3</c:f>
              <c:strCache>
                <c:ptCount val="1"/>
                <c:pt idx="0">
                  <c:v>Somme de amount_default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D29-5545-964A-177F637F85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D29-5545-964A-177F637F85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D29-5545-964A-177F637F85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D29-5545-964A-177F637F85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D29-5545-964A-177F637F85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D29-5545-964A-177F637F85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D29-5545-964A-177F637F85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D29-5545-964A-177F637F85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DD29-5545-964A-177F637F85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DD29-5545-964A-177F637F85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'Sector Analysis'!$A$4:$A$14</c:f>
              <c:strCache>
                <c:ptCount val="10"/>
                <c:pt idx="0">
                  <c:v>Banking</c:v>
                </c:pt>
                <c:pt idx="1">
                  <c:v>Energy</c:v>
                </c:pt>
                <c:pt idx="2">
                  <c:v>Food</c:v>
                </c:pt>
                <c:pt idx="3">
                  <c:v>Healthcare</c:v>
                </c:pt>
                <c:pt idx="4">
                  <c:v>Industry</c:v>
                </c:pt>
                <c:pt idx="5">
                  <c:v>Luxury</c:v>
                </c:pt>
                <c:pt idx="6">
                  <c:v>Retail</c:v>
                </c:pt>
                <c:pt idx="7">
                  <c:v>Technology</c:v>
                </c:pt>
                <c:pt idx="8">
                  <c:v>Telecom</c:v>
                </c:pt>
                <c:pt idx="9">
                  <c:v>Transport</c:v>
                </c:pt>
              </c:strCache>
            </c:strRef>
          </c:cat>
          <c:val>
            <c:numRef>
              <c:f>'Sector Analysis'!$C$4:$C$14</c:f>
              <c:numCache>
                <c:formatCode>0</c:formatCode>
                <c:ptCount val="10"/>
                <c:pt idx="0">
                  <c:v>170000</c:v>
                </c:pt>
                <c:pt idx="1">
                  <c:v>0</c:v>
                </c:pt>
                <c:pt idx="2">
                  <c:v>30000</c:v>
                </c:pt>
                <c:pt idx="3">
                  <c:v>50000</c:v>
                </c:pt>
                <c:pt idx="4">
                  <c:v>100000</c:v>
                </c:pt>
                <c:pt idx="5">
                  <c:v>0</c:v>
                </c:pt>
                <c:pt idx="6">
                  <c:v>50000</c:v>
                </c:pt>
                <c:pt idx="7">
                  <c:v>300000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D29-5545-964A-177F637F85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45518919510079"/>
          <c:y val="0.33429284557133709"/>
          <c:w val="0.10091961721167536"/>
          <c:h val="0.40781122657562202"/>
        </c:manualLayout>
      </c:layout>
      <c:overlay val="0"/>
      <c:spPr>
        <a:solidFill>
          <a:srgbClr val="F2F2F2">
            <a:alpha val="77647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[Counterparty_Analysis.xlsx]Top 5 Default!Tableau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5+ Counterparties by Default Amount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392B"/>
          </a:solidFill>
          <a:ln>
            <a:noFill/>
          </a:ln>
          <a:effectLst/>
        </c:spPr>
      </c:pivotFmt>
      <c:pivotFmt>
        <c:idx val="2"/>
        <c:spPr>
          <a:solidFill>
            <a:srgbClr val="E74C3C"/>
          </a:solidFill>
          <a:ln>
            <a:noFill/>
          </a:ln>
          <a:effectLst/>
        </c:spPr>
      </c:pivotFmt>
      <c:pivotFmt>
        <c:idx val="3"/>
        <c:spPr>
          <a:solidFill>
            <a:srgbClr val="F39C12"/>
          </a:solidFill>
          <a:ln>
            <a:noFill/>
          </a:ln>
          <a:effectLst/>
        </c:spPr>
      </c:pivotFmt>
      <c:pivotFmt>
        <c:idx val="4"/>
        <c:spPr>
          <a:solidFill>
            <a:srgbClr val="F39C12"/>
          </a:solidFill>
          <a:ln>
            <a:noFill/>
          </a:ln>
          <a:effectLst/>
        </c:spPr>
      </c:pivotFmt>
      <c:pivotFmt>
        <c:idx val="5"/>
        <c:spPr>
          <a:solidFill>
            <a:srgbClr val="5DADE2"/>
          </a:solidFill>
          <a:ln>
            <a:noFill/>
          </a:ln>
          <a:effectLst/>
        </c:spPr>
      </c:pivotFmt>
      <c:pivotFmt>
        <c:idx val="6"/>
        <c:spPr>
          <a:solidFill>
            <a:srgbClr val="5DADE2"/>
          </a:solidFill>
          <a:ln>
            <a:noFill/>
          </a:ln>
          <a:effectLst/>
        </c:spPr>
      </c:pivotFmt>
      <c:pivotFmt>
        <c:idx val="7"/>
        <c:spPr>
          <a:solidFill>
            <a:srgbClr val="5DADE2"/>
          </a:solidFill>
          <a:ln>
            <a:noFill/>
          </a:ln>
          <a:effectLst/>
        </c:spPr>
      </c:pivotFmt>
      <c:pivotFmt>
        <c:idx val="8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392B"/>
          </a:solidFill>
          <a:ln>
            <a:noFill/>
          </a:ln>
          <a:effectLst/>
        </c:spPr>
      </c:pivotFmt>
      <c:pivotFmt>
        <c:idx val="10"/>
        <c:spPr>
          <a:solidFill>
            <a:srgbClr val="E74C3C"/>
          </a:solidFill>
          <a:ln>
            <a:noFill/>
          </a:ln>
          <a:effectLst/>
        </c:spPr>
      </c:pivotFmt>
      <c:pivotFmt>
        <c:idx val="11"/>
        <c:spPr>
          <a:solidFill>
            <a:srgbClr val="F39C12"/>
          </a:solidFill>
          <a:ln>
            <a:noFill/>
          </a:ln>
          <a:effectLst/>
        </c:spPr>
      </c:pivotFmt>
      <c:pivotFmt>
        <c:idx val="12"/>
        <c:spPr>
          <a:solidFill>
            <a:srgbClr val="F39C12"/>
          </a:solidFill>
          <a:ln>
            <a:noFill/>
          </a:ln>
          <a:effectLst/>
        </c:spPr>
      </c:pivotFmt>
      <c:pivotFmt>
        <c:idx val="13"/>
        <c:spPr>
          <a:solidFill>
            <a:srgbClr val="5DADE2"/>
          </a:solidFill>
          <a:ln>
            <a:noFill/>
          </a:ln>
          <a:effectLst/>
        </c:spPr>
      </c:pivotFmt>
      <c:pivotFmt>
        <c:idx val="14"/>
        <c:spPr>
          <a:solidFill>
            <a:srgbClr val="5DADE2"/>
          </a:solidFill>
          <a:ln>
            <a:noFill/>
          </a:ln>
          <a:effectLst/>
        </c:spPr>
      </c:pivotFmt>
      <c:pivotFmt>
        <c:idx val="15"/>
        <c:spPr>
          <a:solidFill>
            <a:srgbClr val="5DADE2"/>
          </a:solidFill>
          <a:ln>
            <a:noFill/>
          </a:ln>
          <a:effectLst/>
        </c:spPr>
      </c:pivotFmt>
      <c:pivotFmt>
        <c:idx val="16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392B"/>
          </a:solidFill>
          <a:ln>
            <a:noFill/>
          </a:ln>
          <a:effectLst/>
        </c:spPr>
      </c:pivotFmt>
      <c:pivotFmt>
        <c:idx val="18"/>
        <c:spPr>
          <a:solidFill>
            <a:srgbClr val="E74C3C"/>
          </a:solidFill>
          <a:ln>
            <a:noFill/>
          </a:ln>
          <a:effectLst/>
        </c:spPr>
      </c:pivotFmt>
      <c:pivotFmt>
        <c:idx val="19"/>
        <c:spPr>
          <a:solidFill>
            <a:srgbClr val="F39C12"/>
          </a:solidFill>
          <a:ln>
            <a:noFill/>
          </a:ln>
          <a:effectLst/>
        </c:spPr>
      </c:pivotFmt>
      <c:pivotFmt>
        <c:idx val="20"/>
        <c:spPr>
          <a:solidFill>
            <a:srgbClr val="F39C12"/>
          </a:solidFill>
          <a:ln>
            <a:noFill/>
          </a:ln>
          <a:effectLst/>
        </c:spPr>
      </c:pivotFmt>
      <c:pivotFmt>
        <c:idx val="21"/>
        <c:spPr>
          <a:solidFill>
            <a:srgbClr val="5DADE2"/>
          </a:solidFill>
          <a:ln>
            <a:noFill/>
          </a:ln>
          <a:effectLst/>
        </c:spPr>
      </c:pivotFmt>
      <c:pivotFmt>
        <c:idx val="22"/>
        <c:spPr>
          <a:solidFill>
            <a:srgbClr val="5DADE2"/>
          </a:solidFill>
          <a:ln>
            <a:noFill/>
          </a:ln>
          <a:effectLst/>
        </c:spPr>
      </c:pivotFmt>
      <c:pivotFmt>
        <c:idx val="23"/>
        <c:spPr>
          <a:solidFill>
            <a:srgbClr val="5DADE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902749412695222E-2"/>
          <c:y val="9.0906666666666677E-2"/>
          <c:w val="0.84149795181149578"/>
          <c:h val="0.8394446194225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Default'!$B$3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39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7-0045-A7C2-696DCF1A4138}"/>
              </c:ext>
            </c:extLst>
          </c:dPt>
          <c:dPt>
            <c:idx val="1"/>
            <c:invertIfNegative val="0"/>
            <c:bubble3D val="0"/>
            <c:spPr>
              <a:solidFill>
                <a:srgbClr val="E74C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7-0045-A7C2-696DCF1A4138}"/>
              </c:ext>
            </c:extLst>
          </c:dPt>
          <c:dPt>
            <c:idx val="2"/>
            <c:invertIfNegative val="0"/>
            <c:bubble3D val="0"/>
            <c:spPr>
              <a:solidFill>
                <a:srgbClr val="F39C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7-0045-A7C2-696DCF1A4138}"/>
              </c:ext>
            </c:extLst>
          </c:dPt>
          <c:dPt>
            <c:idx val="3"/>
            <c:invertIfNegative val="0"/>
            <c:bubble3D val="0"/>
            <c:spPr>
              <a:solidFill>
                <a:srgbClr val="F39C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7-0045-A7C2-696DCF1A4138}"/>
              </c:ext>
            </c:extLst>
          </c:dPt>
          <c:dPt>
            <c:idx val="4"/>
            <c:invertIfNegative val="0"/>
            <c:bubble3D val="0"/>
            <c:spPr>
              <a:solidFill>
                <a:srgbClr val="5DA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7-0045-A7C2-696DCF1A4138}"/>
              </c:ext>
            </c:extLst>
          </c:dPt>
          <c:dPt>
            <c:idx val="5"/>
            <c:invertIfNegative val="0"/>
            <c:bubble3D val="0"/>
            <c:spPr>
              <a:solidFill>
                <a:srgbClr val="5DA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7-0045-A7C2-696DCF1A4138}"/>
              </c:ext>
            </c:extLst>
          </c:dPt>
          <c:dPt>
            <c:idx val="6"/>
            <c:invertIfNegative val="0"/>
            <c:bubble3D val="0"/>
            <c:spPr>
              <a:solidFill>
                <a:srgbClr val="5DA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07-0045-A7C2-696DCF1A41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Default'!$A$4:$A$11</c:f>
              <c:strCache>
                <c:ptCount val="7"/>
                <c:pt idx="0">
                  <c:v>Alibaba</c:v>
                </c:pt>
                <c:pt idx="1">
                  <c:v>Deutsche Bank</c:v>
                </c:pt>
                <c:pt idx="2">
                  <c:v>Volkswagen</c:v>
                </c:pt>
                <c:pt idx="3">
                  <c:v>Facebook</c:v>
                </c:pt>
                <c:pt idx="4">
                  <c:v>Zara</c:v>
                </c:pt>
                <c:pt idx="5">
                  <c:v>Santander</c:v>
                </c:pt>
                <c:pt idx="6">
                  <c:v>Novartis</c:v>
                </c:pt>
              </c:strCache>
            </c:strRef>
          </c:cat>
          <c:val>
            <c:numRef>
              <c:f>'Top 5 Default'!$B$4:$B$11</c:f>
              <c:numCache>
                <c:formatCode>_ * #\ ##0.000_)\ "€"_ ;_ * \(#\ ##0.000\)\ "€"_ ;_ * "-"???_)\ "€"_ ;_ @_ </c:formatCode>
                <c:ptCount val="7"/>
                <c:pt idx="0">
                  <c:v>200000</c:v>
                </c:pt>
                <c:pt idx="1">
                  <c:v>120000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7-0045-A7C2-696DCF1A4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4133664"/>
        <c:axId val="1916612112"/>
      </c:barChart>
      <c:catAx>
        <c:axId val="18641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612112"/>
        <c:crosses val="autoZero"/>
        <c:auto val="1"/>
        <c:lblAlgn val="ctr"/>
        <c:lblOffset val="100"/>
        <c:noMultiLvlLbl val="0"/>
      </c:catAx>
      <c:valAx>
        <c:axId val="1916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0_)\ &quot;€&quot;_ ;_ * \(#\ ##0.000\)\ &quot;€&quot;_ ;_ * &quot;-&quot;???_)\ &quot;€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41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[Counterparty_Analysis.xlsx]Monthly Exposure Evolution!Tableau croisé dynamique5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Monthly</a:t>
            </a: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Evolution of Exposure Amount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336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Exposure Evolution'!$B$3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33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3366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336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336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58-594B-BCBB-50DFED1519F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336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336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58-594B-BCBB-50DFED1519FA}"/>
              </c:ext>
            </c:extLst>
          </c:dPt>
          <c:cat>
            <c:strRef>
              <c:f>'Monthly Exposure Evolution'!$A$4:$A$16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'Monthly Exposure Evolution'!$B$4:$B$16</c:f>
              <c:numCache>
                <c:formatCode>_("€"* #,##0.00_);_("€"* \(#,##0.00\);_("€"* "-"??_);_(@_)</c:formatCode>
                <c:ptCount val="12"/>
                <c:pt idx="0">
                  <c:v>2100000</c:v>
                </c:pt>
                <c:pt idx="1">
                  <c:v>2050000</c:v>
                </c:pt>
                <c:pt idx="2">
                  <c:v>950000</c:v>
                </c:pt>
                <c:pt idx="3">
                  <c:v>2750000</c:v>
                </c:pt>
                <c:pt idx="4">
                  <c:v>1730000</c:v>
                </c:pt>
                <c:pt idx="5">
                  <c:v>2760000</c:v>
                </c:pt>
                <c:pt idx="6">
                  <c:v>1540000</c:v>
                </c:pt>
                <c:pt idx="7">
                  <c:v>2490000</c:v>
                </c:pt>
                <c:pt idx="8">
                  <c:v>2060000</c:v>
                </c:pt>
                <c:pt idx="9">
                  <c:v>3470000</c:v>
                </c:pt>
                <c:pt idx="10">
                  <c:v>2580000</c:v>
                </c:pt>
                <c:pt idx="11">
                  <c:v>2270000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8-594B-BCBB-50DFED15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392528"/>
        <c:axId val="2029477264"/>
      </c:lineChart>
      <c:catAx>
        <c:axId val="20293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477264"/>
        <c:crosses val="autoZero"/>
        <c:auto val="1"/>
        <c:lblAlgn val="ctr"/>
        <c:lblOffset val="100"/>
        <c:noMultiLvlLbl val="0"/>
      </c:catAx>
      <c:valAx>
        <c:axId val="2029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DDDDD"/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3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127000</xdr:rowOff>
    </xdr:from>
    <xdr:to>
      <xdr:col>4</xdr:col>
      <xdr:colOff>0</xdr:colOff>
      <xdr:row>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ED3D8B7-742D-F2D4-CA60-A6B6BE1B72A2}"/>
            </a:ext>
          </a:extLst>
        </xdr:cNvPr>
        <xdr:cNvSpPr/>
      </xdr:nvSpPr>
      <xdr:spPr>
        <a:xfrm>
          <a:off x="203200" y="127000"/>
          <a:ext cx="3098800" cy="1295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7C7EDD-BA9F-E610-BE4B-70356F701FFA}"/>
            </a:ext>
          </a:extLst>
        </xdr:cNvPr>
        <xdr:cNvSpPr/>
      </xdr:nvSpPr>
      <xdr:spPr>
        <a:xfrm>
          <a:off x="0" y="0"/>
          <a:ext cx="21463000" cy="243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76200</xdr:rowOff>
    </xdr:from>
    <xdr:to>
      <xdr:col>43</xdr:col>
      <xdr:colOff>0</xdr:colOff>
      <xdr:row>12</xdr:row>
      <xdr:rowOff>152400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3E6B810-035F-E50E-F347-EDF2F7218AC2}"/>
            </a:ext>
          </a:extLst>
        </xdr:cNvPr>
        <xdr:cNvSpPr txBox="1"/>
      </xdr:nvSpPr>
      <xdr:spPr>
        <a:xfrm>
          <a:off x="0" y="76200"/>
          <a:ext cx="36042600" cy="2514600"/>
        </a:xfrm>
        <a:prstGeom prst="rect">
          <a:avLst/>
        </a:prstGeom>
        <a:solidFill>
          <a:srgbClr val="F2F2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4400" b="1">
              <a:latin typeface="Arial" panose="020B0604020202020204" pitchFamily="34" charset="0"/>
              <a:cs typeface="Arial" panose="020B0604020202020204" pitchFamily="34" charset="0"/>
            </a:rPr>
            <a:t>Counterparty</a:t>
          </a:r>
          <a:r>
            <a:rPr lang="fr-FR" sz="4400" b="1" baseline="0">
              <a:latin typeface="Arial" panose="020B0604020202020204" pitchFamily="34" charset="0"/>
              <a:cs typeface="Arial" panose="020B0604020202020204" pitchFamily="34" charset="0"/>
            </a:rPr>
            <a:t> Analysis </a:t>
          </a:r>
          <a:r>
            <a:rPr lang="fr-FR" sz="4400" b="1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9</xdr:col>
      <xdr:colOff>531837</xdr:colOff>
      <xdr:row>13</xdr:row>
      <xdr:rowOff>16933</xdr:rowOff>
    </xdr:from>
    <xdr:to>
      <xdr:col>19</xdr:col>
      <xdr:colOff>6904</xdr:colOff>
      <xdr:row>42</xdr:row>
      <xdr:rowOff>67733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55D2B9B-9F98-5D4C-9472-5E091C4EA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337106</xdr:colOff>
      <xdr:row>12</xdr:row>
      <xdr:rowOff>149502</xdr:rowOff>
    </xdr:from>
    <xdr:to>
      <xdr:col>31</xdr:col>
      <xdr:colOff>641906</xdr:colOff>
      <xdr:row>41</xdr:row>
      <xdr:rowOff>200302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A18FAF1-AB4E-C84B-9F9F-D8AE182A7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58</xdr:row>
      <xdr:rowOff>108455</xdr:rowOff>
    </xdr:from>
    <xdr:to>
      <xdr:col>29</xdr:col>
      <xdr:colOff>-1</xdr:colOff>
      <xdr:row>89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578C8DE-0CE6-B54D-9E70-AC9E1D27E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798076</xdr:colOff>
      <xdr:row>46</xdr:row>
      <xdr:rowOff>170176</xdr:rowOff>
    </xdr:from>
    <xdr:to>
      <xdr:col>20</xdr:col>
      <xdr:colOff>592666</xdr:colOff>
      <xdr:row>54</xdr:row>
      <xdr:rowOff>117983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e_exposure">
              <a:extLst>
                <a:ext uri="{FF2B5EF4-FFF2-40B4-BE49-F238E27FC236}">
                  <a16:creationId xmlns:a16="http://schemas.microsoft.com/office/drawing/2014/main" id="{BC4720B2-DAC9-3048-A95F-3165F38F6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_exposu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6476" y="9517376"/>
              <a:ext cx="6500190" cy="1573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274245</xdr:colOff>
      <xdr:row>46</xdr:row>
      <xdr:rowOff>149019</xdr:rowOff>
    </xdr:from>
    <xdr:to>
      <xdr:col>29</xdr:col>
      <xdr:colOff>582542</xdr:colOff>
      <xdr:row>54</xdr:row>
      <xdr:rowOff>126448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ector">
              <a:extLst>
                <a:ext uri="{FF2B5EF4-FFF2-40B4-BE49-F238E27FC236}">
                  <a16:creationId xmlns:a16="http://schemas.microsoft.com/office/drawing/2014/main" id="{C7465A25-DB52-C547-8004-539D9AD81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4645" y="9496219"/>
              <a:ext cx="6175697" cy="160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" refreshedDate="45752.616680208332" createdVersion="8" refreshedVersion="8" minRefreshableVersion="3" recordCount="48" xr:uid="{A07BE7F3-753E-1140-AC53-E23B463B1E37}">
  <cacheSource type="worksheet">
    <worksheetSource name="Exposures"/>
  </cacheSource>
  <cacheFields count="11">
    <cacheField name="id_exposure" numFmtId="0">
      <sharedItems containsSemiMixedTypes="0" containsString="0" containsNumber="1" containsInteger="1" minValue="1" maxValue="48"/>
    </cacheField>
    <cacheField name="id_counterparty" numFmtId="0">
      <sharedItems containsSemiMixedTypes="0" containsString="0" containsNumber="1" containsInteger="1" minValue="1" maxValue="48"/>
    </cacheField>
    <cacheField name="amount_due" numFmtId="2">
      <sharedItems containsSemiMixedTypes="0" containsString="0" containsNumber="1" containsInteger="1" minValue="200000" maxValue="1200000"/>
    </cacheField>
    <cacheField name="amount_default" numFmtId="2">
      <sharedItems containsSemiMixedTypes="0" containsString="0" containsNumber="1" containsInteger="1" minValue="0" maxValue="200000"/>
    </cacheField>
    <cacheField name="limit_authorized" numFmtId="0">
      <sharedItems containsSemiMixedTypes="0" containsString="0" containsNumber="1" containsInteger="1" minValue="300000" maxValue="1500000"/>
    </cacheField>
    <cacheField name="date_exposure" numFmtId="14">
      <sharedItems containsSemiMixedTypes="0" containsNonDate="0" containsDate="1" containsString="0" minDate="2025-01-10T00:00:00" maxDate="2025-12-31T00:00:00" count="48">
        <d v="2025-01-10T00:00:00"/>
        <d v="2025-01-15T00:00:00"/>
        <d v="2025-02-01T00:00:00"/>
        <d v="2025-02-10T00:00:00"/>
        <d v="2025-02-20T00:00:00"/>
        <d v="2025-03-01T00:00:00"/>
        <d v="2025-03-05T00:00:00"/>
        <d v="2025-03-15T00:00:00"/>
        <d v="2025-04-01T00:00:00"/>
        <d v="2025-04-05T00:00:00"/>
        <d v="2025-04-20T00:00:00"/>
        <d v="2025-04-25T00:00:00"/>
        <d v="2025-05-05T00:00:00"/>
        <d v="2025-05-15T00:00:00"/>
        <d v="2025-05-20T00:00:00"/>
        <d v="2025-06-01T00:00:00"/>
        <d v="2025-06-10T00:00:00"/>
        <d v="2025-06-15T00:00:00"/>
        <d v="2025-06-20T00:00:00"/>
        <d v="2025-07-01T00:00:00"/>
        <d v="2025-07-10T00:00:00"/>
        <d v="2025-07-15T00:00:00"/>
        <d v="2025-08-01T00:00:00"/>
        <d v="2025-08-10T00:00:00"/>
        <d v="2025-08-15T00:00:00"/>
        <d v="2025-08-20T00:00:00"/>
        <d v="2025-09-01T00:00:00"/>
        <d v="2025-09-05T00:00:00"/>
        <d v="2025-09-10T00:00:00"/>
        <d v="2025-09-15T00:00:00"/>
        <d v="2025-09-20T00:00:00"/>
        <d v="2025-09-25T00:00:00"/>
        <d v="2025-10-01T00:00:00"/>
        <d v="2025-10-10T00:00:00"/>
        <d v="2025-10-15T00:00:00"/>
        <d v="2025-10-20T00:00:00"/>
        <d v="2025-10-25T00:00:00"/>
        <d v="2025-11-01T00:00:00"/>
        <d v="2025-11-10T00:00:00"/>
        <d v="2025-11-15T00:00:00"/>
        <d v="2025-11-20T00:00:00"/>
        <d v="2025-11-25T00:00:00"/>
        <d v="2025-12-01T00:00:00"/>
        <d v="2025-12-10T00:00:00"/>
        <d v="2025-12-15T00:00:00"/>
        <d v="2025-12-20T00:00:00"/>
        <d v="2025-12-25T00:00:00"/>
        <d v="2025-12-30T00:00:00"/>
      </sharedItems>
      <fieldGroup par="10"/>
    </cacheField>
    <cacheField name="type_of_exposure" numFmtId="0">
      <sharedItems count="3">
        <s v="Loan"/>
        <s v="Derivative"/>
        <s v="Trade Finance"/>
      </sharedItems>
    </cacheField>
    <cacheField name="name" numFmtId="0">
      <sharedItems count="48">
        <s v="HSBC"/>
        <s v="BNP Paribas"/>
        <s v="Santander"/>
        <s v="Deutsche Bank"/>
        <s v="TotalEnergies"/>
        <s v="ExxonMobil"/>
        <s v="Apple"/>
        <s v="Microsoft"/>
        <s v="Siemens"/>
        <s v="BASF"/>
        <s v="Alibaba"/>
        <s v="Tencent"/>
        <s v="Volkswagen"/>
        <s v="Renault"/>
        <s v="Airbus"/>
        <s v="Pfizer"/>
        <s v="Novartis"/>
        <s v="Sanofi"/>
        <s v="Nestlé"/>
        <s v="Coca-Cola"/>
        <s v="PepsiCo"/>
        <s v="LVMH"/>
        <s v="Hermès"/>
        <s v="Zara"/>
        <s v="Carrefour"/>
        <s v="Tesco"/>
        <s v="Facebook"/>
        <s v="Amazon"/>
        <s v="Netflix"/>
        <s v="Tesla"/>
        <s v="BP"/>
        <s v="Shell"/>
        <s v="Engie"/>
        <s v="EDF"/>
        <s v="UBS"/>
        <s v="Credit Suisse"/>
        <s v="Morgan Stanley"/>
        <s v="Goldman Sachs"/>
        <s v="JP Morgan"/>
        <s v="Barclays"/>
        <s v="Societe Generale"/>
        <s v="Crédit Agricole"/>
        <s v="Orange"/>
        <s v="AT&amp;T"/>
        <s v="Verizon"/>
        <s v="Air France"/>
        <s v="Delta Airlines"/>
        <s v="BMW"/>
      </sharedItems>
    </cacheField>
    <cacheField name="sector" numFmtId="0">
      <sharedItems count="10">
        <s v="Banking"/>
        <s v="Energy"/>
        <s v="Technology"/>
        <s v="Industry"/>
        <s v="Healthcare"/>
        <s v="Food"/>
        <s v="Luxury"/>
        <s v="Retail"/>
        <s v="Telecom"/>
        <s v="Transport"/>
      </sharedItems>
    </cacheField>
    <cacheField name="country" numFmtId="0">
      <sharedItems/>
    </cacheField>
    <cacheField name="Mois (date_exposure)" numFmtId="0" databaseField="0">
      <fieldGroup base="5">
        <rangePr groupBy="months" startDate="2025-01-10T00:00:00" endDate="2025-12-31T00:00:00"/>
        <groupItems count="14">
          <s v="&lt;10/01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 pivotCacheId="2979618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"/>
    <n v="1"/>
    <n v="1200000"/>
    <n v="0"/>
    <n v="1500000"/>
    <x v="0"/>
    <x v="0"/>
    <x v="0"/>
    <x v="0"/>
    <s v="UK"/>
  </r>
  <r>
    <n v="2"/>
    <n v="2"/>
    <n v="900000"/>
    <n v="0"/>
    <n v="1000000"/>
    <x v="1"/>
    <x v="0"/>
    <x v="1"/>
    <x v="0"/>
    <s v="France"/>
  </r>
  <r>
    <n v="3"/>
    <n v="3"/>
    <n v="700000"/>
    <n v="50000"/>
    <n v="800000"/>
    <x v="2"/>
    <x v="0"/>
    <x v="2"/>
    <x v="0"/>
    <s v="Spain"/>
  </r>
  <r>
    <n v="4"/>
    <n v="4"/>
    <n v="850000"/>
    <n v="120000"/>
    <n v="800000"/>
    <x v="3"/>
    <x v="0"/>
    <x v="3"/>
    <x v="0"/>
    <s v="Germany"/>
  </r>
  <r>
    <n v="5"/>
    <n v="5"/>
    <n v="500000"/>
    <n v="0"/>
    <n v="600000"/>
    <x v="4"/>
    <x v="1"/>
    <x v="4"/>
    <x v="1"/>
    <s v="France"/>
  </r>
  <r>
    <n v="6"/>
    <n v="6"/>
    <n v="450000"/>
    <n v="0"/>
    <n v="500000"/>
    <x v="5"/>
    <x v="1"/>
    <x v="5"/>
    <x v="1"/>
    <s v="USA"/>
  </r>
  <r>
    <n v="7"/>
    <n v="7"/>
    <n v="300000"/>
    <n v="0"/>
    <n v="400000"/>
    <x v="6"/>
    <x v="2"/>
    <x v="6"/>
    <x v="2"/>
    <s v="USA"/>
  </r>
  <r>
    <n v="8"/>
    <n v="8"/>
    <n v="200000"/>
    <n v="0"/>
    <n v="300000"/>
    <x v="7"/>
    <x v="2"/>
    <x v="7"/>
    <x v="2"/>
    <s v="USA"/>
  </r>
  <r>
    <n v="9"/>
    <n v="9"/>
    <n v="750000"/>
    <n v="0"/>
    <n v="800000"/>
    <x v="8"/>
    <x v="0"/>
    <x v="8"/>
    <x v="3"/>
    <s v="Germany"/>
  </r>
  <r>
    <n v="10"/>
    <n v="10"/>
    <n v="600000"/>
    <n v="0"/>
    <n v="700000"/>
    <x v="9"/>
    <x v="0"/>
    <x v="9"/>
    <x v="3"/>
    <s v="Germany"/>
  </r>
  <r>
    <n v="11"/>
    <n v="11"/>
    <n v="900000"/>
    <n v="200000"/>
    <n v="850000"/>
    <x v="10"/>
    <x v="1"/>
    <x v="10"/>
    <x v="2"/>
    <s v="China"/>
  </r>
  <r>
    <n v="12"/>
    <n v="12"/>
    <n v="500000"/>
    <n v="0"/>
    <n v="550000"/>
    <x v="11"/>
    <x v="1"/>
    <x v="11"/>
    <x v="2"/>
    <s v="China"/>
  </r>
  <r>
    <n v="13"/>
    <n v="13"/>
    <n v="950000"/>
    <n v="100000"/>
    <n v="1000000"/>
    <x v="12"/>
    <x v="0"/>
    <x v="12"/>
    <x v="3"/>
    <s v="Germany"/>
  </r>
  <r>
    <n v="14"/>
    <n v="14"/>
    <n v="400000"/>
    <n v="0"/>
    <n v="450000"/>
    <x v="13"/>
    <x v="2"/>
    <x v="13"/>
    <x v="3"/>
    <s v="France"/>
  </r>
  <r>
    <n v="15"/>
    <n v="15"/>
    <n v="380000"/>
    <n v="0"/>
    <n v="400000"/>
    <x v="14"/>
    <x v="0"/>
    <x v="14"/>
    <x v="3"/>
    <s v="Netherlands"/>
  </r>
  <r>
    <n v="16"/>
    <n v="16"/>
    <n v="610000"/>
    <n v="0"/>
    <n v="700000"/>
    <x v="15"/>
    <x v="0"/>
    <x v="15"/>
    <x v="4"/>
    <s v="USA"/>
  </r>
  <r>
    <n v="17"/>
    <n v="17"/>
    <n v="720000"/>
    <n v="50000"/>
    <n v="750000"/>
    <x v="16"/>
    <x v="0"/>
    <x v="16"/>
    <x v="4"/>
    <s v="Switzerland"/>
  </r>
  <r>
    <n v="18"/>
    <n v="18"/>
    <n v="830000"/>
    <n v="0"/>
    <n v="900000"/>
    <x v="17"/>
    <x v="0"/>
    <x v="17"/>
    <x v="4"/>
    <s v="France"/>
  </r>
  <r>
    <n v="19"/>
    <n v="19"/>
    <n v="600000"/>
    <n v="0"/>
    <n v="650000"/>
    <x v="18"/>
    <x v="2"/>
    <x v="18"/>
    <x v="5"/>
    <s v="Switzerland"/>
  </r>
  <r>
    <n v="20"/>
    <n v="20"/>
    <n v="560000"/>
    <n v="30000"/>
    <n v="600000"/>
    <x v="19"/>
    <x v="1"/>
    <x v="19"/>
    <x v="5"/>
    <s v="USA"/>
  </r>
  <r>
    <n v="21"/>
    <n v="21"/>
    <n v="510000"/>
    <n v="0"/>
    <n v="550000"/>
    <x v="20"/>
    <x v="0"/>
    <x v="20"/>
    <x v="5"/>
    <s v="USA"/>
  </r>
  <r>
    <n v="22"/>
    <n v="22"/>
    <n v="470000"/>
    <n v="0"/>
    <n v="500000"/>
    <x v="21"/>
    <x v="0"/>
    <x v="21"/>
    <x v="6"/>
    <s v="France"/>
  </r>
  <r>
    <n v="23"/>
    <n v="23"/>
    <n v="680000"/>
    <n v="0"/>
    <n v="700000"/>
    <x v="22"/>
    <x v="2"/>
    <x v="22"/>
    <x v="6"/>
    <s v="France"/>
  </r>
  <r>
    <n v="24"/>
    <n v="24"/>
    <n v="750000"/>
    <n v="50000"/>
    <n v="800000"/>
    <x v="23"/>
    <x v="1"/>
    <x v="23"/>
    <x v="7"/>
    <s v="Spain"/>
  </r>
  <r>
    <n v="25"/>
    <n v="25"/>
    <n v="590000"/>
    <n v="0"/>
    <n v="600000"/>
    <x v="24"/>
    <x v="0"/>
    <x v="24"/>
    <x v="7"/>
    <s v="France"/>
  </r>
  <r>
    <n v="26"/>
    <n v="26"/>
    <n v="470000"/>
    <n v="0"/>
    <n v="500000"/>
    <x v="25"/>
    <x v="0"/>
    <x v="25"/>
    <x v="7"/>
    <s v="UK"/>
  </r>
  <r>
    <n v="27"/>
    <n v="27"/>
    <n v="430000"/>
    <n v="100000"/>
    <n v="400000"/>
    <x v="26"/>
    <x v="1"/>
    <x v="26"/>
    <x v="2"/>
    <s v="USA"/>
  </r>
  <r>
    <n v="28"/>
    <n v="28"/>
    <n v="390000"/>
    <n v="0"/>
    <n v="450000"/>
    <x v="27"/>
    <x v="0"/>
    <x v="27"/>
    <x v="2"/>
    <s v="USA"/>
  </r>
  <r>
    <n v="29"/>
    <n v="29"/>
    <n v="370000"/>
    <n v="0"/>
    <n v="400000"/>
    <x v="28"/>
    <x v="0"/>
    <x v="28"/>
    <x v="2"/>
    <s v="USA"/>
  </r>
  <r>
    <n v="30"/>
    <n v="30"/>
    <n v="310000"/>
    <n v="0"/>
    <n v="350000"/>
    <x v="29"/>
    <x v="0"/>
    <x v="29"/>
    <x v="2"/>
    <s v="USA"/>
  </r>
  <r>
    <n v="31"/>
    <n v="31"/>
    <n v="290000"/>
    <n v="0"/>
    <n v="300000"/>
    <x v="30"/>
    <x v="0"/>
    <x v="30"/>
    <x v="1"/>
    <s v="UK"/>
  </r>
  <r>
    <n v="32"/>
    <n v="32"/>
    <n v="270000"/>
    <n v="0"/>
    <n v="300000"/>
    <x v="31"/>
    <x v="2"/>
    <x v="31"/>
    <x v="1"/>
    <s v="Netherlands"/>
  </r>
  <r>
    <n v="33"/>
    <n v="33"/>
    <n v="600000"/>
    <n v="0"/>
    <n v="650000"/>
    <x v="32"/>
    <x v="0"/>
    <x v="32"/>
    <x v="1"/>
    <s v="France"/>
  </r>
  <r>
    <n v="34"/>
    <n v="34"/>
    <n v="800000"/>
    <n v="0"/>
    <n v="900000"/>
    <x v="33"/>
    <x v="1"/>
    <x v="33"/>
    <x v="1"/>
    <s v="France"/>
  </r>
  <r>
    <n v="35"/>
    <n v="35"/>
    <n v="750000"/>
    <n v="0"/>
    <n v="800000"/>
    <x v="34"/>
    <x v="2"/>
    <x v="34"/>
    <x v="0"/>
    <s v="Switzerland"/>
  </r>
  <r>
    <n v="36"/>
    <n v="36"/>
    <n v="620000"/>
    <n v="0"/>
    <n v="700000"/>
    <x v="35"/>
    <x v="0"/>
    <x v="35"/>
    <x v="0"/>
    <s v="Switzerland"/>
  </r>
  <r>
    <n v="37"/>
    <n v="37"/>
    <n v="700000"/>
    <n v="0"/>
    <n v="800000"/>
    <x v="36"/>
    <x v="0"/>
    <x v="36"/>
    <x v="0"/>
    <s v="USA"/>
  </r>
  <r>
    <n v="38"/>
    <n v="38"/>
    <n v="680000"/>
    <n v="0"/>
    <n v="700000"/>
    <x v="37"/>
    <x v="2"/>
    <x v="37"/>
    <x v="0"/>
    <s v="USA"/>
  </r>
  <r>
    <n v="39"/>
    <n v="39"/>
    <n v="500000"/>
    <n v="0"/>
    <n v="600000"/>
    <x v="38"/>
    <x v="0"/>
    <x v="38"/>
    <x v="0"/>
    <s v="USA"/>
  </r>
  <r>
    <n v="40"/>
    <n v="40"/>
    <n v="480000"/>
    <n v="0"/>
    <n v="500000"/>
    <x v="39"/>
    <x v="0"/>
    <x v="39"/>
    <x v="0"/>
    <s v="UK"/>
  </r>
  <r>
    <n v="41"/>
    <n v="41"/>
    <n v="470000"/>
    <n v="0"/>
    <n v="500000"/>
    <x v="40"/>
    <x v="0"/>
    <x v="40"/>
    <x v="0"/>
    <s v="France"/>
  </r>
  <r>
    <n v="42"/>
    <n v="42"/>
    <n v="450000"/>
    <n v="0"/>
    <n v="500000"/>
    <x v="41"/>
    <x v="1"/>
    <x v="41"/>
    <x v="0"/>
    <s v="France"/>
  </r>
  <r>
    <n v="43"/>
    <n v="43"/>
    <n v="430000"/>
    <n v="0"/>
    <n v="450000"/>
    <x v="42"/>
    <x v="2"/>
    <x v="42"/>
    <x v="8"/>
    <s v="France"/>
  </r>
  <r>
    <n v="44"/>
    <n v="44"/>
    <n v="410000"/>
    <n v="0"/>
    <n v="450000"/>
    <x v="43"/>
    <x v="0"/>
    <x v="43"/>
    <x v="8"/>
    <s v="USA"/>
  </r>
  <r>
    <n v="45"/>
    <n v="45"/>
    <n v="390000"/>
    <n v="0"/>
    <n v="400000"/>
    <x v="44"/>
    <x v="0"/>
    <x v="44"/>
    <x v="8"/>
    <s v="USA"/>
  </r>
  <r>
    <n v="46"/>
    <n v="46"/>
    <n v="370000"/>
    <n v="0"/>
    <n v="400000"/>
    <x v="45"/>
    <x v="0"/>
    <x v="45"/>
    <x v="9"/>
    <s v="France"/>
  </r>
  <r>
    <n v="47"/>
    <n v="47"/>
    <n v="350000"/>
    <n v="0"/>
    <n v="380000"/>
    <x v="46"/>
    <x v="2"/>
    <x v="46"/>
    <x v="9"/>
    <s v="USA"/>
  </r>
  <r>
    <n v="48"/>
    <n v="48"/>
    <n v="320000"/>
    <n v="0"/>
    <n v="350000"/>
    <x v="47"/>
    <x v="0"/>
    <x v="47"/>
    <x v="3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73E59-4AEC-FC48-809A-E739F23D46ED}" name="Tableau croisé dynamique2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multipleFieldFilters="0" chartFormat="12">
  <location ref="A3:C14" firstHeaderRow="0" firstDataRow="1" firstDataCol="1"/>
  <pivotFields count="11">
    <pivotField showAll="0"/>
    <pivotField showAll="0"/>
    <pivotField dataField="1" showAll="0"/>
    <pivotField dataField="1" showAll="0"/>
    <pivotField showAll="0"/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9">
        <item x="45"/>
        <item x="14"/>
        <item x="10"/>
        <item x="27"/>
        <item x="6"/>
        <item x="43"/>
        <item x="39"/>
        <item x="9"/>
        <item x="47"/>
        <item x="1"/>
        <item x="30"/>
        <item x="24"/>
        <item x="19"/>
        <item x="41"/>
        <item x="35"/>
        <item x="46"/>
        <item x="3"/>
        <item x="33"/>
        <item x="32"/>
        <item x="5"/>
        <item x="26"/>
        <item x="37"/>
        <item x="22"/>
        <item x="0"/>
        <item x="38"/>
        <item x="21"/>
        <item x="7"/>
        <item x="36"/>
        <item x="18"/>
        <item x="28"/>
        <item x="16"/>
        <item x="42"/>
        <item x="20"/>
        <item x="15"/>
        <item x="13"/>
        <item x="17"/>
        <item x="2"/>
        <item x="31"/>
        <item x="8"/>
        <item x="40"/>
        <item x="11"/>
        <item x="25"/>
        <item x="29"/>
        <item x="4"/>
        <item x="34"/>
        <item x="44"/>
        <item x="12"/>
        <item x="23"/>
        <item t="default"/>
      </items>
    </pivotField>
    <pivotField axis="axisRow" showAll="0">
      <items count="11">
        <item x="0"/>
        <item x="1"/>
        <item x="5"/>
        <item x="4"/>
        <item x="3"/>
        <item x="6"/>
        <item x="7"/>
        <item x="2"/>
        <item x="8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mount_due" fld="2" baseField="0" baseItem="0" numFmtId="1"/>
    <dataField name="Somme de amount_default" fld="3" baseField="0" baseItem="0" numFmtId="1"/>
  </dataFields>
  <chartFormats count="22">
    <chartFormat chart="9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9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1"/>
          </reference>
          <reference field="8" count="1" selected="0">
            <x v="8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1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0A021-14A0-A148-87D5-0BDE9FDF897C}" name="Tableau croisé dynamique4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multipleFieldFilters="0" chartFormat="6">
  <location ref="A3:B11" firstHeaderRow="1" firstDataRow="1" firstDataCol="1"/>
  <pivotFields count="11">
    <pivotField showAll="0"/>
    <pivotField showAll="0"/>
    <pivotField numFmtId="2" showAll="0"/>
    <pivotField dataField="1" numFmtId="2" showAll="0"/>
    <pivotField showAll="0"/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 measureFilter="1" sortType="descending">
      <items count="49">
        <item x="45"/>
        <item x="14"/>
        <item x="10"/>
        <item x="27"/>
        <item x="6"/>
        <item x="43"/>
        <item x="39"/>
        <item x="9"/>
        <item x="47"/>
        <item x="1"/>
        <item x="30"/>
        <item x="24"/>
        <item x="19"/>
        <item x="41"/>
        <item x="35"/>
        <item x="46"/>
        <item x="3"/>
        <item x="33"/>
        <item x="32"/>
        <item x="5"/>
        <item x="26"/>
        <item x="37"/>
        <item x="22"/>
        <item x="0"/>
        <item x="38"/>
        <item x="21"/>
        <item x="7"/>
        <item x="36"/>
        <item x="18"/>
        <item x="28"/>
        <item x="16"/>
        <item x="42"/>
        <item x="20"/>
        <item x="15"/>
        <item x="13"/>
        <item x="17"/>
        <item x="2"/>
        <item x="31"/>
        <item x="8"/>
        <item x="40"/>
        <item x="11"/>
        <item x="25"/>
        <item x="29"/>
        <item x="4"/>
        <item x="34"/>
        <item x="44"/>
        <item x="1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1"/>
        <item x="5"/>
        <item x="4"/>
        <item x="3"/>
        <item x="6"/>
        <item x="7"/>
        <item x="2"/>
        <item x="8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8">
    <i>
      <x v="2"/>
    </i>
    <i>
      <x v="16"/>
    </i>
    <i>
      <x v="46"/>
    </i>
    <i>
      <x v="20"/>
    </i>
    <i>
      <x v="47"/>
    </i>
    <i>
      <x v="36"/>
    </i>
    <i>
      <x v="30"/>
    </i>
    <i t="grand">
      <x/>
    </i>
  </rowItems>
  <colItems count="1">
    <i/>
  </colItems>
  <dataFields count="1">
    <dataField name="Somme de amount_default" fld="3" baseField="0" baseItem="0" numFmtId="164"/>
  </dataFields>
  <chartFormats count="8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56886-21DA-8B4C-B940-739B4237635E}" name="Tableau croisé dynamique5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multipleFieldFilters="0" chartFormat="8">
  <location ref="A3:B16" firstHeaderRow="1" firstDataRow="1" firstDataCol="1"/>
  <pivotFields count="11">
    <pivotField showAll="0"/>
    <pivotField showAll="0"/>
    <pivotField dataField="1" numFmtId="2" showAll="0"/>
    <pivotField numFmtId="2" showAll="0"/>
    <pivotField showAll="0"/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1">
        <item x="0"/>
        <item x="1"/>
        <item x="5"/>
        <item x="4"/>
        <item x="3"/>
        <item x="6"/>
        <item x="7"/>
        <item x="2"/>
        <item x="8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amount_due" fld="2" baseField="0" baseItem="0" numFmtId="44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F0BDC06-21B7-4E4C-9937-191341D5B264}" autoFormatId="16" applyNumberFormats="0" applyBorderFormats="0" applyFontFormats="0" applyPatternFormats="0" applyAlignmentFormats="0" applyWidthHeightFormats="0">
  <queryTableRefresh nextId="6">
    <queryTableFields count="5">
      <queryTableField id="1" name="id_counterparty" tableColumnId="1"/>
      <queryTableField id="2" name="name" tableColumnId="2"/>
      <queryTableField id="3" name="sector" tableColumnId="3"/>
      <queryTableField id="4" name="credit_rating" tableColumnId="4"/>
      <queryTableField id="5" name="count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5DC40D0-2120-E24D-AF86-52E46EF105F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d_exposure" tableColumnId="1"/>
      <queryTableField id="2" name="id_counterparty" tableColumnId="2"/>
      <queryTableField id="3" name="amount_due" tableColumnId="3"/>
      <queryTableField id="4" name="amount_default" tableColumnId="4"/>
      <queryTableField id="5" name="limit_authorized" tableColumnId="5"/>
      <queryTableField id="6" name="date_exposure" tableColumnId="6"/>
      <queryTableField id="7" name="type_of_exposur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ctor" xr10:uid="{69326287-E5D3-AB44-AEF6-6BEFA5E0C6D0}" sourceName="sector">
  <pivotTables>
    <pivotTable tabId="5" name="Tableau croisé dynamique2"/>
    <pivotTable tabId="8" name="Tableau croisé dynamique5"/>
    <pivotTable tabId="7" name="Tableau croisé dynamique4"/>
  </pivotTables>
  <data>
    <tabular pivotCacheId="297961846">
      <items count="10">
        <i x="0" s="1"/>
        <i x="1" s="1"/>
        <i x="5" s="1"/>
        <i x="4" s="1"/>
        <i x="3" s="1"/>
        <i x="6" s="1"/>
        <i x="7" s="1"/>
        <i x="2" s="1"/>
        <i x="8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FD468C7D-4EFA-004C-B917-5096D32B0D98}" cache="Segment_sector" caption="sector" columnCount="4" style="SlicerStyleLight1 2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82C97-E18E-6845-B7F7-FC5CC27927A7}" name="Counterparties" displayName="Counterparties" ref="A1:E49" tableType="queryTable" totalsRowShown="0">
  <autoFilter ref="A1:E49" xr:uid="{0B182C97-E18E-6845-B7F7-FC5CC27927A7}"/>
  <tableColumns count="5">
    <tableColumn id="1" xr3:uid="{AF48A9F4-708A-A84A-874C-DDF7E295AF41}" uniqueName="1" name="id_counterparty" queryTableFieldId="1"/>
    <tableColumn id="2" xr3:uid="{7C660067-1A45-C247-A9D4-30EF010809A7}" uniqueName="2" name="name" queryTableFieldId="2" dataDxfId="11"/>
    <tableColumn id="3" xr3:uid="{EE753975-5539-7F46-ACC5-EABB45DDAC79}" uniqueName="3" name="sector" queryTableFieldId="3" dataDxfId="10"/>
    <tableColumn id="4" xr3:uid="{943DA2F9-D21C-B242-B2EB-DD208DF05D03}" uniqueName="4" name="credit_rating" queryTableFieldId="4" dataDxfId="9"/>
    <tableColumn id="5" xr3:uid="{54CB54A9-2A8E-F445-A5C2-EA47AEBA4D04}" uniqueName="5" name="country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A4B58-8616-4042-85D5-E03C6136F155}" name="Exposures" displayName="Exposures" ref="A1:J49" tableType="queryTable" totalsRowShown="0">
  <autoFilter ref="A1:J49" xr:uid="{769A4B58-8616-4042-85D5-E03C6136F155}"/>
  <tableColumns count="10">
    <tableColumn id="1" xr3:uid="{F3550711-2C78-A94E-B971-266DDF5A1E37}" uniqueName="1" name="id_exposure" queryTableFieldId="1"/>
    <tableColumn id="2" xr3:uid="{03E32153-8F2F-CC4F-ADB2-10965FE6B0E4}" uniqueName="2" name="id_counterparty" queryTableFieldId="2"/>
    <tableColumn id="3" xr3:uid="{A9D2F0C3-826F-864F-8BAD-4CB299DC789E}" uniqueName="3" name="amount_due" queryTableFieldId="3" dataDxfId="7"/>
    <tableColumn id="4" xr3:uid="{C7355455-13C9-7F41-885C-7193AFD045E1}" uniqueName="4" name="amount_default" queryTableFieldId="4" dataDxfId="6"/>
    <tableColumn id="5" xr3:uid="{7408B5D7-35AD-6B4D-94E2-D70D7E9F18B4}" uniqueName="5" name="limit_authorized" queryTableFieldId="5" dataDxfId="5"/>
    <tableColumn id="6" xr3:uid="{E96B6335-E439-FC45-8CFE-52303E5C65D5}" uniqueName="6" name="date_exposure" queryTableFieldId="6" dataDxfId="4"/>
    <tableColumn id="7" xr3:uid="{AF5BB329-85A2-F148-81A3-DDD5E4C6761E}" uniqueName="7" name="type_of_exposure" queryTableFieldId="7" dataDxfId="3"/>
    <tableColumn id="8" xr3:uid="{E087268F-BA13-9A4B-9B02-69F477550C11}" uniqueName="8" name="name" queryTableFieldId="8" dataDxfId="2">
      <calculatedColumnFormula>_xlfn.XLOOKUP(Exposures[[#This Row],[id_counterparty]],Counterparties[id_counterparty],Counterparties[name],,0,)</calculatedColumnFormula>
    </tableColumn>
    <tableColumn id="9" xr3:uid="{661269C8-055D-A445-AEE4-97A7F4B4D55A}" uniqueName="9" name="sector" queryTableFieldId="9" dataDxfId="1">
      <calculatedColumnFormula>_xlfn.XLOOKUP(Exposures[[#This Row],[id_counterparty]],Counterparties[id_counterparty],Counterparties[sector])</calculatedColumnFormula>
    </tableColumn>
    <tableColumn id="10" xr3:uid="{0E6EB843-2254-614C-BDCD-1D26DF9CE8D4}" uniqueName="10" name="country" queryTableFieldId="10" dataDxfId="0">
      <calculatedColumnFormula>_xlfn.XLOOKUP(Exposures[[#This Row],[id_counterparty]],Counterparties[id_counterparty],Counterparties[country])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exposure" xr10:uid="{74CABE5A-D45A-AF4B-AA36-E4D8AB2012A1}" sourceName="date_exposure">
  <pivotTables>
    <pivotTable tabId="8" name="Tableau croisé dynamique5"/>
    <pivotTable tabId="5" name="Tableau croisé dynamique2"/>
    <pivotTable tabId="7" name="Tableau croisé dynamique4"/>
  </pivotTables>
  <state minimalRefreshVersion="6" lastRefreshVersion="6" pivotCacheId="297961846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_exposure" xr10:uid="{62B06257-E698-E948-A88D-7A9F98E7EED1}" cache="ChronologieNative_date_exposure" caption="date_exposure" level="2" selectionLevel="2" scrollPosition="2025-01-01T00:00:00" style="TimeSlicerStyleLight1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EA76-1E79-4443-B6EC-2BA92C4C5417}">
  <sheetPr>
    <tabColor theme="4"/>
  </sheetPr>
  <dimension ref="A1:E49"/>
  <sheetViews>
    <sheetView workbookViewId="0">
      <selection activeCell="C35" sqref="C35"/>
    </sheetView>
  </sheetViews>
  <sheetFormatPr baseColWidth="10" defaultRowHeight="16" x14ac:dyDescent="0.2"/>
  <cols>
    <col min="1" max="1" width="16.5" bestFit="1" customWidth="1"/>
    <col min="2" max="2" width="15.1640625" bestFit="1" customWidth="1"/>
    <col min="3" max="3" width="10.33203125" bestFit="1" customWidth="1"/>
    <col min="4" max="4" width="14.1640625" bestFit="1" customWidth="1"/>
    <col min="5" max="5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>
        <v>2</v>
      </c>
      <c r="B3" t="s">
        <v>9</v>
      </c>
      <c r="C3" t="s">
        <v>6</v>
      </c>
      <c r="D3" t="s">
        <v>7</v>
      </c>
      <c r="E3" t="s">
        <v>10</v>
      </c>
    </row>
    <row r="4" spans="1:5" x14ac:dyDescent="0.2">
      <c r="A4">
        <v>3</v>
      </c>
      <c r="B4" t="s">
        <v>11</v>
      </c>
      <c r="C4" t="s">
        <v>6</v>
      </c>
      <c r="D4" t="s">
        <v>12</v>
      </c>
      <c r="E4" t="s">
        <v>13</v>
      </c>
    </row>
    <row r="5" spans="1:5" x14ac:dyDescent="0.2">
      <c r="A5">
        <v>4</v>
      </c>
      <c r="B5" t="s">
        <v>14</v>
      </c>
      <c r="C5" t="s">
        <v>6</v>
      </c>
      <c r="D5" t="s">
        <v>15</v>
      </c>
      <c r="E5" t="s">
        <v>16</v>
      </c>
    </row>
    <row r="6" spans="1:5" x14ac:dyDescent="0.2">
      <c r="A6">
        <v>5</v>
      </c>
      <c r="B6" t="s">
        <v>17</v>
      </c>
      <c r="C6" t="s">
        <v>18</v>
      </c>
      <c r="D6" t="s">
        <v>12</v>
      </c>
      <c r="E6" t="s">
        <v>10</v>
      </c>
    </row>
    <row r="7" spans="1:5" x14ac:dyDescent="0.2">
      <c r="A7">
        <v>6</v>
      </c>
      <c r="B7" t="s">
        <v>19</v>
      </c>
      <c r="C7" t="s">
        <v>18</v>
      </c>
      <c r="D7" t="s">
        <v>7</v>
      </c>
      <c r="E7" t="s">
        <v>20</v>
      </c>
    </row>
    <row r="8" spans="1:5" x14ac:dyDescent="0.2">
      <c r="A8">
        <v>7</v>
      </c>
      <c r="B8" t="s">
        <v>21</v>
      </c>
      <c r="C8" t="s">
        <v>22</v>
      </c>
      <c r="D8" t="s">
        <v>7</v>
      </c>
      <c r="E8" t="s">
        <v>20</v>
      </c>
    </row>
    <row r="9" spans="1:5" x14ac:dyDescent="0.2">
      <c r="A9">
        <v>8</v>
      </c>
      <c r="B9" t="s">
        <v>23</v>
      </c>
      <c r="C9" t="s">
        <v>22</v>
      </c>
      <c r="D9" t="s">
        <v>24</v>
      </c>
      <c r="E9" t="s">
        <v>20</v>
      </c>
    </row>
    <row r="10" spans="1:5" x14ac:dyDescent="0.2">
      <c r="A10">
        <v>9</v>
      </c>
      <c r="B10" t="s">
        <v>25</v>
      </c>
      <c r="C10" t="s">
        <v>26</v>
      </c>
      <c r="D10" t="s">
        <v>12</v>
      </c>
      <c r="E10" t="s">
        <v>16</v>
      </c>
    </row>
    <row r="11" spans="1:5" x14ac:dyDescent="0.2">
      <c r="A11">
        <v>10</v>
      </c>
      <c r="B11" t="s">
        <v>27</v>
      </c>
      <c r="C11" t="s">
        <v>26</v>
      </c>
      <c r="D11" t="s">
        <v>12</v>
      </c>
      <c r="E11" t="s">
        <v>16</v>
      </c>
    </row>
    <row r="12" spans="1:5" x14ac:dyDescent="0.2">
      <c r="A12">
        <v>11</v>
      </c>
      <c r="B12" t="s">
        <v>28</v>
      </c>
      <c r="C12" t="s">
        <v>22</v>
      </c>
      <c r="D12" t="s">
        <v>12</v>
      </c>
      <c r="E12" t="s">
        <v>29</v>
      </c>
    </row>
    <row r="13" spans="1:5" x14ac:dyDescent="0.2">
      <c r="A13">
        <v>12</v>
      </c>
      <c r="B13" t="s">
        <v>30</v>
      </c>
      <c r="C13" t="s">
        <v>22</v>
      </c>
      <c r="D13" t="s">
        <v>12</v>
      </c>
      <c r="E13" t="s">
        <v>29</v>
      </c>
    </row>
    <row r="14" spans="1:5" x14ac:dyDescent="0.2">
      <c r="A14">
        <v>13</v>
      </c>
      <c r="B14" t="s">
        <v>31</v>
      </c>
      <c r="C14" t="s">
        <v>26</v>
      </c>
      <c r="D14" t="s">
        <v>15</v>
      </c>
      <c r="E14" t="s">
        <v>16</v>
      </c>
    </row>
    <row r="15" spans="1:5" x14ac:dyDescent="0.2">
      <c r="A15">
        <v>14</v>
      </c>
      <c r="B15" t="s">
        <v>32</v>
      </c>
      <c r="C15" t="s">
        <v>26</v>
      </c>
      <c r="D15" t="s">
        <v>33</v>
      </c>
      <c r="E15" t="s">
        <v>10</v>
      </c>
    </row>
    <row r="16" spans="1:5" x14ac:dyDescent="0.2">
      <c r="A16">
        <v>15</v>
      </c>
      <c r="B16" t="s">
        <v>34</v>
      </c>
      <c r="C16" t="s">
        <v>26</v>
      </c>
      <c r="D16" t="s">
        <v>12</v>
      </c>
      <c r="E16" t="s">
        <v>35</v>
      </c>
    </row>
    <row r="17" spans="1:5" x14ac:dyDescent="0.2">
      <c r="A17">
        <v>16</v>
      </c>
      <c r="B17" t="s">
        <v>36</v>
      </c>
      <c r="C17" t="s">
        <v>37</v>
      </c>
      <c r="D17" t="s">
        <v>7</v>
      </c>
      <c r="E17" t="s">
        <v>20</v>
      </c>
    </row>
    <row r="18" spans="1:5" x14ac:dyDescent="0.2">
      <c r="A18">
        <v>17</v>
      </c>
      <c r="B18" t="s">
        <v>38</v>
      </c>
      <c r="C18" t="s">
        <v>37</v>
      </c>
      <c r="D18" t="s">
        <v>7</v>
      </c>
      <c r="E18" t="s">
        <v>39</v>
      </c>
    </row>
    <row r="19" spans="1:5" x14ac:dyDescent="0.2">
      <c r="A19">
        <v>18</v>
      </c>
      <c r="B19" t="s">
        <v>40</v>
      </c>
      <c r="C19" t="s">
        <v>37</v>
      </c>
      <c r="D19" t="s">
        <v>12</v>
      </c>
      <c r="E19" t="s">
        <v>10</v>
      </c>
    </row>
    <row r="20" spans="1:5" x14ac:dyDescent="0.2">
      <c r="A20">
        <v>19</v>
      </c>
      <c r="B20" t="s">
        <v>41</v>
      </c>
      <c r="C20" t="s">
        <v>42</v>
      </c>
      <c r="D20" t="s">
        <v>7</v>
      </c>
      <c r="E20" t="s">
        <v>39</v>
      </c>
    </row>
    <row r="21" spans="1:5" x14ac:dyDescent="0.2">
      <c r="A21">
        <v>20</v>
      </c>
      <c r="B21" t="s">
        <v>43</v>
      </c>
      <c r="C21" t="s">
        <v>42</v>
      </c>
      <c r="D21" t="s">
        <v>12</v>
      </c>
      <c r="E21" t="s">
        <v>20</v>
      </c>
    </row>
    <row r="22" spans="1:5" x14ac:dyDescent="0.2">
      <c r="A22">
        <v>21</v>
      </c>
      <c r="B22" t="s">
        <v>44</v>
      </c>
      <c r="C22" t="s">
        <v>42</v>
      </c>
      <c r="D22" t="s">
        <v>12</v>
      </c>
      <c r="E22" t="s">
        <v>20</v>
      </c>
    </row>
    <row r="23" spans="1:5" x14ac:dyDescent="0.2">
      <c r="A23">
        <v>22</v>
      </c>
      <c r="B23" t="s">
        <v>45</v>
      </c>
      <c r="C23" t="s">
        <v>46</v>
      </c>
      <c r="D23" t="s">
        <v>7</v>
      </c>
      <c r="E23" t="s">
        <v>10</v>
      </c>
    </row>
    <row r="24" spans="1:5" x14ac:dyDescent="0.2">
      <c r="A24">
        <v>23</v>
      </c>
      <c r="B24" t="s">
        <v>47</v>
      </c>
      <c r="C24" t="s">
        <v>46</v>
      </c>
      <c r="D24" t="s">
        <v>7</v>
      </c>
      <c r="E24" t="s">
        <v>10</v>
      </c>
    </row>
    <row r="25" spans="1:5" x14ac:dyDescent="0.2">
      <c r="A25">
        <v>24</v>
      </c>
      <c r="B25" t="s">
        <v>48</v>
      </c>
      <c r="C25" t="s">
        <v>49</v>
      </c>
      <c r="D25" t="s">
        <v>15</v>
      </c>
      <c r="E25" t="s">
        <v>13</v>
      </c>
    </row>
    <row r="26" spans="1:5" x14ac:dyDescent="0.2">
      <c r="A26">
        <v>25</v>
      </c>
      <c r="B26" t="s">
        <v>50</v>
      </c>
      <c r="C26" t="s">
        <v>49</v>
      </c>
      <c r="D26" t="s">
        <v>15</v>
      </c>
      <c r="E26" t="s">
        <v>10</v>
      </c>
    </row>
    <row r="27" spans="1:5" x14ac:dyDescent="0.2">
      <c r="A27">
        <v>26</v>
      </c>
      <c r="B27" t="s">
        <v>51</v>
      </c>
      <c r="C27" t="s">
        <v>49</v>
      </c>
      <c r="D27" t="s">
        <v>15</v>
      </c>
      <c r="E27" t="s">
        <v>8</v>
      </c>
    </row>
    <row r="28" spans="1:5" x14ac:dyDescent="0.2">
      <c r="A28">
        <v>27</v>
      </c>
      <c r="B28" t="s">
        <v>52</v>
      </c>
      <c r="C28" t="s">
        <v>22</v>
      </c>
      <c r="D28" t="s">
        <v>7</v>
      </c>
      <c r="E28" t="s">
        <v>20</v>
      </c>
    </row>
    <row r="29" spans="1:5" x14ac:dyDescent="0.2">
      <c r="A29">
        <v>28</v>
      </c>
      <c r="B29" t="s">
        <v>53</v>
      </c>
      <c r="C29" t="s">
        <v>22</v>
      </c>
      <c r="D29" t="s">
        <v>7</v>
      </c>
      <c r="E29" t="s">
        <v>20</v>
      </c>
    </row>
    <row r="30" spans="1:5" x14ac:dyDescent="0.2">
      <c r="A30">
        <v>29</v>
      </c>
      <c r="B30" t="s">
        <v>54</v>
      </c>
      <c r="C30" t="s">
        <v>22</v>
      </c>
      <c r="D30" t="s">
        <v>33</v>
      </c>
      <c r="E30" t="s">
        <v>20</v>
      </c>
    </row>
    <row r="31" spans="1:5" x14ac:dyDescent="0.2">
      <c r="A31">
        <v>30</v>
      </c>
      <c r="B31" t="s">
        <v>55</v>
      </c>
      <c r="C31" t="s">
        <v>22</v>
      </c>
      <c r="D31" t="s">
        <v>33</v>
      </c>
      <c r="E31" t="s">
        <v>20</v>
      </c>
    </row>
    <row r="32" spans="1:5" x14ac:dyDescent="0.2">
      <c r="A32">
        <v>31</v>
      </c>
      <c r="B32" t="s">
        <v>56</v>
      </c>
      <c r="C32" t="s">
        <v>18</v>
      </c>
      <c r="D32" t="s">
        <v>12</v>
      </c>
      <c r="E32" t="s">
        <v>8</v>
      </c>
    </row>
    <row r="33" spans="1:5" x14ac:dyDescent="0.2">
      <c r="A33">
        <v>32</v>
      </c>
      <c r="B33" t="s">
        <v>57</v>
      </c>
      <c r="C33" t="s">
        <v>18</v>
      </c>
      <c r="D33" t="s">
        <v>7</v>
      </c>
      <c r="E33" t="s">
        <v>35</v>
      </c>
    </row>
    <row r="34" spans="1:5" x14ac:dyDescent="0.2">
      <c r="A34">
        <v>33</v>
      </c>
      <c r="B34" t="s">
        <v>58</v>
      </c>
      <c r="C34" t="s">
        <v>18</v>
      </c>
      <c r="D34" t="s">
        <v>12</v>
      </c>
      <c r="E34" t="s">
        <v>10</v>
      </c>
    </row>
    <row r="35" spans="1:5" x14ac:dyDescent="0.2">
      <c r="A35">
        <v>34</v>
      </c>
      <c r="B35" t="s">
        <v>59</v>
      </c>
      <c r="C35" t="s">
        <v>18</v>
      </c>
      <c r="D35" t="s">
        <v>15</v>
      </c>
      <c r="E35" t="s">
        <v>10</v>
      </c>
    </row>
    <row r="36" spans="1:5" x14ac:dyDescent="0.2">
      <c r="A36">
        <v>35</v>
      </c>
      <c r="B36" t="s">
        <v>60</v>
      </c>
      <c r="C36" t="s">
        <v>6</v>
      </c>
      <c r="D36" t="s">
        <v>12</v>
      </c>
      <c r="E36" t="s">
        <v>39</v>
      </c>
    </row>
    <row r="37" spans="1:5" x14ac:dyDescent="0.2">
      <c r="A37">
        <v>36</v>
      </c>
      <c r="B37" t="s">
        <v>61</v>
      </c>
      <c r="C37" t="s">
        <v>6</v>
      </c>
      <c r="D37" t="s">
        <v>33</v>
      </c>
      <c r="E37" t="s">
        <v>39</v>
      </c>
    </row>
    <row r="38" spans="1:5" x14ac:dyDescent="0.2">
      <c r="A38">
        <v>37</v>
      </c>
      <c r="B38" t="s">
        <v>62</v>
      </c>
      <c r="C38" t="s">
        <v>6</v>
      </c>
      <c r="D38" t="s">
        <v>12</v>
      </c>
      <c r="E38" t="s">
        <v>20</v>
      </c>
    </row>
    <row r="39" spans="1:5" x14ac:dyDescent="0.2">
      <c r="A39">
        <v>38</v>
      </c>
      <c r="B39" t="s">
        <v>63</v>
      </c>
      <c r="C39" t="s">
        <v>6</v>
      </c>
      <c r="D39" t="s">
        <v>12</v>
      </c>
      <c r="E39" t="s">
        <v>20</v>
      </c>
    </row>
    <row r="40" spans="1:5" x14ac:dyDescent="0.2">
      <c r="A40">
        <v>39</v>
      </c>
      <c r="B40" t="s">
        <v>64</v>
      </c>
      <c r="C40" t="s">
        <v>6</v>
      </c>
      <c r="D40" t="s">
        <v>7</v>
      </c>
      <c r="E40" t="s">
        <v>20</v>
      </c>
    </row>
    <row r="41" spans="1:5" x14ac:dyDescent="0.2">
      <c r="A41">
        <v>40</v>
      </c>
      <c r="B41" t="s">
        <v>65</v>
      </c>
      <c r="C41" t="s">
        <v>6</v>
      </c>
      <c r="D41" t="s">
        <v>12</v>
      </c>
      <c r="E41" t="s">
        <v>8</v>
      </c>
    </row>
    <row r="42" spans="1:5" x14ac:dyDescent="0.2">
      <c r="A42">
        <v>41</v>
      </c>
      <c r="B42" t="s">
        <v>66</v>
      </c>
      <c r="C42" t="s">
        <v>6</v>
      </c>
      <c r="D42" t="s">
        <v>15</v>
      </c>
      <c r="E42" t="s">
        <v>10</v>
      </c>
    </row>
    <row r="43" spans="1:5" x14ac:dyDescent="0.2">
      <c r="A43">
        <v>42</v>
      </c>
      <c r="B43" t="s">
        <v>67</v>
      </c>
      <c r="C43" t="s">
        <v>6</v>
      </c>
      <c r="D43" t="s">
        <v>12</v>
      </c>
      <c r="E43" t="s">
        <v>10</v>
      </c>
    </row>
    <row r="44" spans="1:5" x14ac:dyDescent="0.2">
      <c r="A44">
        <v>43</v>
      </c>
      <c r="B44" t="s">
        <v>68</v>
      </c>
      <c r="C44" t="s">
        <v>69</v>
      </c>
      <c r="D44" t="s">
        <v>15</v>
      </c>
      <c r="E44" t="s">
        <v>10</v>
      </c>
    </row>
    <row r="45" spans="1:5" x14ac:dyDescent="0.2">
      <c r="A45">
        <v>44</v>
      </c>
      <c r="B45" t="s">
        <v>70</v>
      </c>
      <c r="C45" t="s">
        <v>69</v>
      </c>
      <c r="D45" t="s">
        <v>15</v>
      </c>
      <c r="E45" t="s">
        <v>20</v>
      </c>
    </row>
    <row r="46" spans="1:5" x14ac:dyDescent="0.2">
      <c r="A46">
        <v>45</v>
      </c>
      <c r="B46" t="s">
        <v>71</v>
      </c>
      <c r="C46" t="s">
        <v>69</v>
      </c>
      <c r="D46" t="s">
        <v>12</v>
      </c>
      <c r="E46" t="s">
        <v>20</v>
      </c>
    </row>
    <row r="47" spans="1:5" x14ac:dyDescent="0.2">
      <c r="A47">
        <v>46</v>
      </c>
      <c r="B47" t="s">
        <v>72</v>
      </c>
      <c r="C47" t="s">
        <v>73</v>
      </c>
      <c r="D47" t="s">
        <v>33</v>
      </c>
      <c r="E47" t="s">
        <v>10</v>
      </c>
    </row>
    <row r="48" spans="1:5" x14ac:dyDescent="0.2">
      <c r="A48">
        <v>47</v>
      </c>
      <c r="B48" t="s">
        <v>74</v>
      </c>
      <c r="C48" t="s">
        <v>73</v>
      </c>
      <c r="D48" t="s">
        <v>33</v>
      </c>
      <c r="E48" t="s">
        <v>20</v>
      </c>
    </row>
    <row r="49" spans="1:5" x14ac:dyDescent="0.2">
      <c r="A49">
        <v>48</v>
      </c>
      <c r="B49" t="s">
        <v>75</v>
      </c>
      <c r="C49" t="s">
        <v>26</v>
      </c>
      <c r="D49" t="s">
        <v>12</v>
      </c>
      <c r="E49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1F0F-1F01-A941-908C-756E2186DF6B}">
  <sheetPr>
    <tabColor theme="4"/>
  </sheetPr>
  <dimension ref="A1:L49"/>
  <sheetViews>
    <sheetView workbookViewId="0">
      <selection activeCell="D4" sqref="D4"/>
    </sheetView>
  </sheetViews>
  <sheetFormatPr baseColWidth="10" defaultRowHeight="16" x14ac:dyDescent="0.2"/>
  <cols>
    <col min="1" max="1" width="13.5" bestFit="1" customWidth="1"/>
    <col min="2" max="2" width="16.5" bestFit="1" customWidth="1"/>
    <col min="3" max="3" width="13.83203125" bestFit="1" customWidth="1"/>
    <col min="4" max="4" width="16.6640625" bestFit="1" customWidth="1"/>
    <col min="5" max="5" width="17" bestFit="1" customWidth="1"/>
    <col min="6" max="6" width="15.6640625" bestFit="1" customWidth="1"/>
    <col min="7" max="7" width="18" bestFit="1" customWidth="1"/>
    <col min="8" max="8" width="15.1640625" bestFit="1" customWidth="1"/>
  </cols>
  <sheetData>
    <row r="1" spans="1:12" x14ac:dyDescent="0.2">
      <c r="A1" t="s">
        <v>76</v>
      </c>
      <c r="B1" t="s">
        <v>0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1</v>
      </c>
      <c r="I1" t="s">
        <v>2</v>
      </c>
      <c r="J1" t="s">
        <v>4</v>
      </c>
    </row>
    <row r="2" spans="1:12" x14ac:dyDescent="0.2">
      <c r="A2">
        <v>1</v>
      </c>
      <c r="B2">
        <v>1</v>
      </c>
      <c r="C2" s="4">
        <v>1200000</v>
      </c>
      <c r="D2" s="4">
        <v>0</v>
      </c>
      <c r="E2">
        <v>1500000</v>
      </c>
      <c r="F2" s="1">
        <v>45667</v>
      </c>
      <c r="G2" t="s">
        <v>82</v>
      </c>
      <c r="H2" t="str">
        <f>_xlfn.XLOOKUP(Exposures[[#This Row],[id_counterparty]],Counterparties[id_counterparty],Counterparties[name],,0,)</f>
        <v>HSBC</v>
      </c>
      <c r="I2" t="str">
        <f>_xlfn.XLOOKUP(Exposures[[#This Row],[id_counterparty]],Counterparties[id_counterparty],Counterparties[sector])</f>
        <v>Banking</v>
      </c>
      <c r="J2" t="str">
        <f>_xlfn.XLOOKUP(Exposures[[#This Row],[id_counterparty]],Counterparties[id_counterparty],Counterparties[country])</f>
        <v>UK</v>
      </c>
    </row>
    <row r="3" spans="1:12" x14ac:dyDescent="0.2">
      <c r="A3">
        <v>2</v>
      </c>
      <c r="B3">
        <v>2</v>
      </c>
      <c r="C3" s="4">
        <v>900000</v>
      </c>
      <c r="D3" s="4">
        <v>0</v>
      </c>
      <c r="E3">
        <v>1000000</v>
      </c>
      <c r="F3" s="1">
        <v>45672</v>
      </c>
      <c r="G3" t="s">
        <v>82</v>
      </c>
      <c r="H3" t="str">
        <f>_xlfn.XLOOKUP(Exposures[[#This Row],[id_counterparty]],Counterparties[id_counterparty],Counterparties[name],,0,)</f>
        <v>BNP Paribas</v>
      </c>
      <c r="I3" t="str">
        <f>_xlfn.XLOOKUP(Exposures[[#This Row],[id_counterparty]],Counterparties[id_counterparty],Counterparties[sector])</f>
        <v>Banking</v>
      </c>
      <c r="J3" t="str">
        <f>_xlfn.XLOOKUP(Exposures[[#This Row],[id_counterparty]],Counterparties[id_counterparty],Counterparties[country])</f>
        <v>France</v>
      </c>
    </row>
    <row r="4" spans="1:12" x14ac:dyDescent="0.2">
      <c r="A4">
        <v>3</v>
      </c>
      <c r="B4">
        <v>3</v>
      </c>
      <c r="C4" s="4">
        <v>700000</v>
      </c>
      <c r="D4" s="4">
        <v>50000</v>
      </c>
      <c r="E4">
        <v>800000</v>
      </c>
      <c r="F4" s="1">
        <v>45689</v>
      </c>
      <c r="G4" t="s">
        <v>82</v>
      </c>
      <c r="H4" t="str">
        <f>_xlfn.XLOOKUP(Exposures[[#This Row],[id_counterparty]],Counterparties[id_counterparty],Counterparties[name],,0,)</f>
        <v>Santander</v>
      </c>
      <c r="I4" t="str">
        <f>_xlfn.XLOOKUP(Exposures[[#This Row],[id_counterparty]],Counterparties[id_counterparty],Counterparties[sector])</f>
        <v>Banking</v>
      </c>
      <c r="J4" t="str">
        <f>_xlfn.XLOOKUP(Exposures[[#This Row],[id_counterparty]],Counterparties[id_counterparty],Counterparties[country])</f>
        <v>Spain</v>
      </c>
    </row>
    <row r="5" spans="1:12" x14ac:dyDescent="0.2">
      <c r="A5">
        <v>4</v>
      </c>
      <c r="B5">
        <v>4</v>
      </c>
      <c r="C5" s="4">
        <v>850000</v>
      </c>
      <c r="D5" s="4">
        <v>120000</v>
      </c>
      <c r="E5">
        <v>800000</v>
      </c>
      <c r="F5" s="1">
        <v>45698</v>
      </c>
      <c r="G5" t="s">
        <v>82</v>
      </c>
      <c r="H5" t="str">
        <f>_xlfn.XLOOKUP(Exposures[[#This Row],[id_counterparty]],Counterparties[id_counterparty],Counterparties[name],,0,)</f>
        <v>Deutsche Bank</v>
      </c>
      <c r="I5" t="str">
        <f>_xlfn.XLOOKUP(Exposures[[#This Row],[id_counterparty]],Counterparties[id_counterparty],Counterparties[sector])</f>
        <v>Banking</v>
      </c>
      <c r="J5" t="str">
        <f>_xlfn.XLOOKUP(Exposures[[#This Row],[id_counterparty]],Counterparties[id_counterparty],Counterparties[country])</f>
        <v>Germany</v>
      </c>
    </row>
    <row r="6" spans="1:12" x14ac:dyDescent="0.2">
      <c r="A6">
        <v>5</v>
      </c>
      <c r="B6">
        <v>5</v>
      </c>
      <c r="C6" s="4">
        <v>500000</v>
      </c>
      <c r="D6" s="4">
        <v>0</v>
      </c>
      <c r="E6">
        <v>600000</v>
      </c>
      <c r="F6" s="1">
        <v>45708</v>
      </c>
      <c r="G6" t="s">
        <v>83</v>
      </c>
      <c r="H6" t="str">
        <f>_xlfn.XLOOKUP(Exposures[[#This Row],[id_counterparty]],Counterparties[id_counterparty],Counterparties[name],,0,)</f>
        <v>TotalEnergies</v>
      </c>
      <c r="I6" t="str">
        <f>_xlfn.XLOOKUP(Exposures[[#This Row],[id_counterparty]],Counterparties[id_counterparty],Counterparties[sector])</f>
        <v>Energy</v>
      </c>
      <c r="J6" t="str">
        <f>_xlfn.XLOOKUP(Exposures[[#This Row],[id_counterparty]],Counterparties[id_counterparty],Counterparties[country])</f>
        <v>France</v>
      </c>
      <c r="L6" s="4"/>
    </row>
    <row r="7" spans="1:12" x14ac:dyDescent="0.2">
      <c r="A7">
        <v>6</v>
      </c>
      <c r="B7">
        <v>6</v>
      </c>
      <c r="C7" s="4">
        <v>450000</v>
      </c>
      <c r="D7" s="4">
        <v>0</v>
      </c>
      <c r="E7">
        <v>500000</v>
      </c>
      <c r="F7" s="1">
        <v>45717</v>
      </c>
      <c r="G7" t="s">
        <v>83</v>
      </c>
      <c r="H7" t="str">
        <f>_xlfn.XLOOKUP(Exposures[[#This Row],[id_counterparty]],Counterparties[id_counterparty],Counterparties[name],,0,)</f>
        <v>ExxonMobil</v>
      </c>
      <c r="I7" t="str">
        <f>_xlfn.XLOOKUP(Exposures[[#This Row],[id_counterparty]],Counterparties[id_counterparty],Counterparties[sector])</f>
        <v>Energy</v>
      </c>
      <c r="J7" t="str">
        <f>_xlfn.XLOOKUP(Exposures[[#This Row],[id_counterparty]],Counterparties[id_counterparty],Counterparties[country])</f>
        <v>USA</v>
      </c>
    </row>
    <row r="8" spans="1:12" x14ac:dyDescent="0.2">
      <c r="A8">
        <v>7</v>
      </c>
      <c r="B8">
        <v>7</v>
      </c>
      <c r="C8" s="4">
        <v>300000</v>
      </c>
      <c r="D8" s="4">
        <v>0</v>
      </c>
      <c r="E8">
        <v>400000</v>
      </c>
      <c r="F8" s="1">
        <v>45721</v>
      </c>
      <c r="G8" t="s">
        <v>84</v>
      </c>
      <c r="H8" t="str">
        <f>_xlfn.XLOOKUP(Exposures[[#This Row],[id_counterparty]],Counterparties[id_counterparty],Counterparties[name],,0,)</f>
        <v>Apple</v>
      </c>
      <c r="I8" t="str">
        <f>_xlfn.XLOOKUP(Exposures[[#This Row],[id_counterparty]],Counterparties[id_counterparty],Counterparties[sector])</f>
        <v>Technology</v>
      </c>
      <c r="J8" t="str">
        <f>_xlfn.XLOOKUP(Exposures[[#This Row],[id_counterparty]],Counterparties[id_counterparty],Counterparties[country])</f>
        <v>USA</v>
      </c>
    </row>
    <row r="9" spans="1:12" x14ac:dyDescent="0.2">
      <c r="A9">
        <v>8</v>
      </c>
      <c r="B9">
        <v>8</v>
      </c>
      <c r="C9" s="4">
        <v>200000</v>
      </c>
      <c r="D9" s="4">
        <v>0</v>
      </c>
      <c r="E9">
        <v>300000</v>
      </c>
      <c r="F9" s="1">
        <v>45731</v>
      </c>
      <c r="G9" t="s">
        <v>84</v>
      </c>
      <c r="H9" t="str">
        <f>_xlfn.XLOOKUP(Exposures[[#This Row],[id_counterparty]],Counterparties[id_counterparty],Counterparties[name],,0,)</f>
        <v>Microsoft</v>
      </c>
      <c r="I9" t="str">
        <f>_xlfn.XLOOKUP(Exposures[[#This Row],[id_counterparty]],Counterparties[id_counterparty],Counterparties[sector])</f>
        <v>Technology</v>
      </c>
      <c r="J9" t="str">
        <f>_xlfn.XLOOKUP(Exposures[[#This Row],[id_counterparty]],Counterparties[id_counterparty],Counterparties[country])</f>
        <v>USA</v>
      </c>
    </row>
    <row r="10" spans="1:12" x14ac:dyDescent="0.2">
      <c r="A10">
        <v>9</v>
      </c>
      <c r="B10">
        <v>9</v>
      </c>
      <c r="C10" s="4">
        <v>750000</v>
      </c>
      <c r="D10" s="4">
        <v>0</v>
      </c>
      <c r="E10">
        <v>800000</v>
      </c>
      <c r="F10" s="1">
        <v>45748</v>
      </c>
      <c r="G10" t="s">
        <v>82</v>
      </c>
      <c r="H10" t="str">
        <f>_xlfn.XLOOKUP(Exposures[[#This Row],[id_counterparty]],Counterparties[id_counterparty],Counterparties[name],,0,)</f>
        <v>Siemens</v>
      </c>
      <c r="I10" t="str">
        <f>_xlfn.XLOOKUP(Exposures[[#This Row],[id_counterparty]],Counterparties[id_counterparty],Counterparties[sector])</f>
        <v>Industry</v>
      </c>
      <c r="J10" t="str">
        <f>_xlfn.XLOOKUP(Exposures[[#This Row],[id_counterparty]],Counterparties[id_counterparty],Counterparties[country])</f>
        <v>Germany</v>
      </c>
    </row>
    <row r="11" spans="1:12" x14ac:dyDescent="0.2">
      <c r="A11">
        <v>10</v>
      </c>
      <c r="B11">
        <v>10</v>
      </c>
      <c r="C11" s="4">
        <v>600000</v>
      </c>
      <c r="D11" s="4">
        <v>0</v>
      </c>
      <c r="E11">
        <v>700000</v>
      </c>
      <c r="F11" s="1">
        <v>45752</v>
      </c>
      <c r="G11" t="s">
        <v>82</v>
      </c>
      <c r="H11" t="str">
        <f>_xlfn.XLOOKUP(Exposures[[#This Row],[id_counterparty]],Counterparties[id_counterparty],Counterparties[name],,0,)</f>
        <v>BASF</v>
      </c>
      <c r="I11" t="str">
        <f>_xlfn.XLOOKUP(Exposures[[#This Row],[id_counterparty]],Counterparties[id_counterparty],Counterparties[sector])</f>
        <v>Industry</v>
      </c>
      <c r="J11" t="str">
        <f>_xlfn.XLOOKUP(Exposures[[#This Row],[id_counterparty]],Counterparties[id_counterparty],Counterparties[country])</f>
        <v>Germany</v>
      </c>
    </row>
    <row r="12" spans="1:12" x14ac:dyDescent="0.2">
      <c r="A12">
        <v>11</v>
      </c>
      <c r="B12">
        <v>11</v>
      </c>
      <c r="C12" s="4">
        <v>900000</v>
      </c>
      <c r="D12" s="4">
        <v>200000</v>
      </c>
      <c r="E12">
        <v>850000</v>
      </c>
      <c r="F12" s="1">
        <v>45767</v>
      </c>
      <c r="G12" t="s">
        <v>83</v>
      </c>
      <c r="H12" t="str">
        <f>_xlfn.XLOOKUP(Exposures[[#This Row],[id_counterparty]],Counterparties[id_counterparty],Counterparties[name],,0,)</f>
        <v>Alibaba</v>
      </c>
      <c r="I12" t="str">
        <f>_xlfn.XLOOKUP(Exposures[[#This Row],[id_counterparty]],Counterparties[id_counterparty],Counterparties[sector])</f>
        <v>Technology</v>
      </c>
      <c r="J12" t="str">
        <f>_xlfn.XLOOKUP(Exposures[[#This Row],[id_counterparty]],Counterparties[id_counterparty],Counterparties[country])</f>
        <v>China</v>
      </c>
    </row>
    <row r="13" spans="1:12" x14ac:dyDescent="0.2">
      <c r="A13">
        <v>12</v>
      </c>
      <c r="B13">
        <v>12</v>
      </c>
      <c r="C13" s="4">
        <v>500000</v>
      </c>
      <c r="D13" s="4">
        <v>0</v>
      </c>
      <c r="E13">
        <v>550000</v>
      </c>
      <c r="F13" s="1">
        <v>45772</v>
      </c>
      <c r="G13" t="s">
        <v>83</v>
      </c>
      <c r="H13" t="str">
        <f>_xlfn.XLOOKUP(Exposures[[#This Row],[id_counterparty]],Counterparties[id_counterparty],Counterparties[name],,0,)</f>
        <v>Tencent</v>
      </c>
      <c r="I13" t="str">
        <f>_xlfn.XLOOKUP(Exposures[[#This Row],[id_counterparty]],Counterparties[id_counterparty],Counterparties[sector])</f>
        <v>Technology</v>
      </c>
      <c r="J13" t="str">
        <f>_xlfn.XLOOKUP(Exposures[[#This Row],[id_counterparty]],Counterparties[id_counterparty],Counterparties[country])</f>
        <v>China</v>
      </c>
    </row>
    <row r="14" spans="1:12" x14ac:dyDescent="0.2">
      <c r="A14">
        <v>13</v>
      </c>
      <c r="B14">
        <v>13</v>
      </c>
      <c r="C14" s="4">
        <v>950000</v>
      </c>
      <c r="D14" s="4">
        <v>100000</v>
      </c>
      <c r="E14">
        <v>1000000</v>
      </c>
      <c r="F14" s="1">
        <v>45782</v>
      </c>
      <c r="G14" t="s">
        <v>82</v>
      </c>
      <c r="H14" t="str">
        <f>_xlfn.XLOOKUP(Exposures[[#This Row],[id_counterparty]],Counterparties[id_counterparty],Counterparties[name],,0,)</f>
        <v>Volkswagen</v>
      </c>
      <c r="I14" t="str">
        <f>_xlfn.XLOOKUP(Exposures[[#This Row],[id_counterparty]],Counterparties[id_counterparty],Counterparties[sector])</f>
        <v>Industry</v>
      </c>
      <c r="J14" t="str">
        <f>_xlfn.XLOOKUP(Exposures[[#This Row],[id_counterparty]],Counterparties[id_counterparty],Counterparties[country])</f>
        <v>Germany</v>
      </c>
    </row>
    <row r="15" spans="1:12" x14ac:dyDescent="0.2">
      <c r="A15">
        <v>14</v>
      </c>
      <c r="B15">
        <v>14</v>
      </c>
      <c r="C15" s="4">
        <v>400000</v>
      </c>
      <c r="D15" s="4">
        <v>0</v>
      </c>
      <c r="E15">
        <v>450000</v>
      </c>
      <c r="F15" s="1">
        <v>45792</v>
      </c>
      <c r="G15" t="s">
        <v>84</v>
      </c>
      <c r="H15" t="str">
        <f>_xlfn.XLOOKUP(Exposures[[#This Row],[id_counterparty]],Counterparties[id_counterparty],Counterparties[name],,0,)</f>
        <v>Renault</v>
      </c>
      <c r="I15" t="str">
        <f>_xlfn.XLOOKUP(Exposures[[#This Row],[id_counterparty]],Counterparties[id_counterparty],Counterparties[sector])</f>
        <v>Industry</v>
      </c>
      <c r="J15" t="str">
        <f>_xlfn.XLOOKUP(Exposures[[#This Row],[id_counterparty]],Counterparties[id_counterparty],Counterparties[country])</f>
        <v>France</v>
      </c>
    </row>
    <row r="16" spans="1:12" x14ac:dyDescent="0.2">
      <c r="A16">
        <v>15</v>
      </c>
      <c r="B16">
        <v>15</v>
      </c>
      <c r="C16" s="4">
        <v>380000</v>
      </c>
      <c r="D16" s="4">
        <v>0</v>
      </c>
      <c r="E16">
        <v>400000</v>
      </c>
      <c r="F16" s="1">
        <v>45797</v>
      </c>
      <c r="G16" t="s">
        <v>82</v>
      </c>
      <c r="H16" t="str">
        <f>_xlfn.XLOOKUP(Exposures[[#This Row],[id_counterparty]],Counterparties[id_counterparty],Counterparties[name],,0,)</f>
        <v>Airbus</v>
      </c>
      <c r="I16" t="str">
        <f>_xlfn.XLOOKUP(Exposures[[#This Row],[id_counterparty]],Counterparties[id_counterparty],Counterparties[sector])</f>
        <v>Industry</v>
      </c>
      <c r="J16" t="str">
        <f>_xlfn.XLOOKUP(Exposures[[#This Row],[id_counterparty]],Counterparties[id_counterparty],Counterparties[country])</f>
        <v>Netherlands</v>
      </c>
    </row>
    <row r="17" spans="1:10" x14ac:dyDescent="0.2">
      <c r="A17">
        <v>16</v>
      </c>
      <c r="B17">
        <v>16</v>
      </c>
      <c r="C17" s="4">
        <v>610000</v>
      </c>
      <c r="D17" s="4">
        <v>0</v>
      </c>
      <c r="E17">
        <v>700000</v>
      </c>
      <c r="F17" s="1">
        <v>45809</v>
      </c>
      <c r="G17" t="s">
        <v>82</v>
      </c>
      <c r="H17" t="str">
        <f>_xlfn.XLOOKUP(Exposures[[#This Row],[id_counterparty]],Counterparties[id_counterparty],Counterparties[name],,0,)</f>
        <v>Pfizer</v>
      </c>
      <c r="I17" t="str">
        <f>_xlfn.XLOOKUP(Exposures[[#This Row],[id_counterparty]],Counterparties[id_counterparty],Counterparties[sector])</f>
        <v>Healthcare</v>
      </c>
      <c r="J17" t="str">
        <f>_xlfn.XLOOKUP(Exposures[[#This Row],[id_counterparty]],Counterparties[id_counterparty],Counterparties[country])</f>
        <v>USA</v>
      </c>
    </row>
    <row r="18" spans="1:10" x14ac:dyDescent="0.2">
      <c r="A18">
        <v>17</v>
      </c>
      <c r="B18">
        <v>17</v>
      </c>
      <c r="C18" s="4">
        <v>720000</v>
      </c>
      <c r="D18" s="4">
        <v>50000</v>
      </c>
      <c r="E18">
        <v>750000</v>
      </c>
      <c r="F18" s="1">
        <v>45818</v>
      </c>
      <c r="G18" t="s">
        <v>82</v>
      </c>
      <c r="H18" t="str">
        <f>_xlfn.XLOOKUP(Exposures[[#This Row],[id_counterparty]],Counterparties[id_counterparty],Counterparties[name],,0,)</f>
        <v>Novartis</v>
      </c>
      <c r="I18" t="str">
        <f>_xlfn.XLOOKUP(Exposures[[#This Row],[id_counterparty]],Counterparties[id_counterparty],Counterparties[sector])</f>
        <v>Healthcare</v>
      </c>
      <c r="J18" t="str">
        <f>_xlfn.XLOOKUP(Exposures[[#This Row],[id_counterparty]],Counterparties[id_counterparty],Counterparties[country])</f>
        <v>Switzerland</v>
      </c>
    </row>
    <row r="19" spans="1:10" x14ac:dyDescent="0.2">
      <c r="A19">
        <v>18</v>
      </c>
      <c r="B19">
        <v>18</v>
      </c>
      <c r="C19" s="4">
        <v>830000</v>
      </c>
      <c r="D19" s="4">
        <v>0</v>
      </c>
      <c r="E19">
        <v>900000</v>
      </c>
      <c r="F19" s="1">
        <v>45823</v>
      </c>
      <c r="G19" t="s">
        <v>82</v>
      </c>
      <c r="H19" t="str">
        <f>_xlfn.XLOOKUP(Exposures[[#This Row],[id_counterparty]],Counterparties[id_counterparty],Counterparties[name],,0,)</f>
        <v>Sanofi</v>
      </c>
      <c r="I19" t="str">
        <f>_xlfn.XLOOKUP(Exposures[[#This Row],[id_counterparty]],Counterparties[id_counterparty],Counterparties[sector])</f>
        <v>Healthcare</v>
      </c>
      <c r="J19" t="str">
        <f>_xlfn.XLOOKUP(Exposures[[#This Row],[id_counterparty]],Counterparties[id_counterparty],Counterparties[country])</f>
        <v>France</v>
      </c>
    </row>
    <row r="20" spans="1:10" x14ac:dyDescent="0.2">
      <c r="A20">
        <v>19</v>
      </c>
      <c r="B20">
        <v>19</v>
      </c>
      <c r="C20" s="4">
        <v>600000</v>
      </c>
      <c r="D20" s="4">
        <v>0</v>
      </c>
      <c r="E20">
        <v>650000</v>
      </c>
      <c r="F20" s="1">
        <v>45828</v>
      </c>
      <c r="G20" t="s">
        <v>84</v>
      </c>
      <c r="H20" t="str">
        <f>_xlfn.XLOOKUP(Exposures[[#This Row],[id_counterparty]],Counterparties[id_counterparty],Counterparties[name],,0,)</f>
        <v>Nestlé</v>
      </c>
      <c r="I20" t="str">
        <f>_xlfn.XLOOKUP(Exposures[[#This Row],[id_counterparty]],Counterparties[id_counterparty],Counterparties[sector])</f>
        <v>Food</v>
      </c>
      <c r="J20" t="str">
        <f>_xlfn.XLOOKUP(Exposures[[#This Row],[id_counterparty]],Counterparties[id_counterparty],Counterparties[country])</f>
        <v>Switzerland</v>
      </c>
    </row>
    <row r="21" spans="1:10" x14ac:dyDescent="0.2">
      <c r="A21">
        <v>20</v>
      </c>
      <c r="B21">
        <v>20</v>
      </c>
      <c r="C21" s="4">
        <v>560000</v>
      </c>
      <c r="D21" s="4">
        <v>30000</v>
      </c>
      <c r="E21">
        <v>600000</v>
      </c>
      <c r="F21" s="1">
        <v>45839</v>
      </c>
      <c r="G21" t="s">
        <v>83</v>
      </c>
      <c r="H21" t="str">
        <f>_xlfn.XLOOKUP(Exposures[[#This Row],[id_counterparty]],Counterparties[id_counterparty],Counterparties[name],,0,)</f>
        <v>Coca-Cola</v>
      </c>
      <c r="I21" t="str">
        <f>_xlfn.XLOOKUP(Exposures[[#This Row],[id_counterparty]],Counterparties[id_counterparty],Counterparties[sector])</f>
        <v>Food</v>
      </c>
      <c r="J21" t="str">
        <f>_xlfn.XLOOKUP(Exposures[[#This Row],[id_counterparty]],Counterparties[id_counterparty],Counterparties[country])</f>
        <v>USA</v>
      </c>
    </row>
    <row r="22" spans="1:10" x14ac:dyDescent="0.2">
      <c r="A22">
        <v>21</v>
      </c>
      <c r="B22">
        <v>21</v>
      </c>
      <c r="C22" s="4">
        <v>510000</v>
      </c>
      <c r="D22" s="4">
        <v>0</v>
      </c>
      <c r="E22">
        <v>550000</v>
      </c>
      <c r="F22" s="1">
        <v>45848</v>
      </c>
      <c r="G22" t="s">
        <v>82</v>
      </c>
      <c r="H22" t="str">
        <f>_xlfn.XLOOKUP(Exposures[[#This Row],[id_counterparty]],Counterparties[id_counterparty],Counterparties[name],,0,)</f>
        <v>PepsiCo</v>
      </c>
      <c r="I22" t="str">
        <f>_xlfn.XLOOKUP(Exposures[[#This Row],[id_counterparty]],Counterparties[id_counterparty],Counterparties[sector])</f>
        <v>Food</v>
      </c>
      <c r="J22" t="str">
        <f>_xlfn.XLOOKUP(Exposures[[#This Row],[id_counterparty]],Counterparties[id_counterparty],Counterparties[country])</f>
        <v>USA</v>
      </c>
    </row>
    <row r="23" spans="1:10" x14ac:dyDescent="0.2">
      <c r="A23">
        <v>22</v>
      </c>
      <c r="B23">
        <v>22</v>
      </c>
      <c r="C23" s="4">
        <v>470000</v>
      </c>
      <c r="D23" s="4">
        <v>0</v>
      </c>
      <c r="E23">
        <v>500000</v>
      </c>
      <c r="F23" s="1">
        <v>45853</v>
      </c>
      <c r="G23" t="s">
        <v>82</v>
      </c>
      <c r="H23" t="str">
        <f>_xlfn.XLOOKUP(Exposures[[#This Row],[id_counterparty]],Counterparties[id_counterparty],Counterparties[name],,0,)</f>
        <v>LVMH</v>
      </c>
      <c r="I23" t="str">
        <f>_xlfn.XLOOKUP(Exposures[[#This Row],[id_counterparty]],Counterparties[id_counterparty],Counterparties[sector])</f>
        <v>Luxury</v>
      </c>
      <c r="J23" t="str">
        <f>_xlfn.XLOOKUP(Exposures[[#This Row],[id_counterparty]],Counterparties[id_counterparty],Counterparties[country])</f>
        <v>France</v>
      </c>
    </row>
    <row r="24" spans="1:10" x14ac:dyDescent="0.2">
      <c r="A24">
        <v>23</v>
      </c>
      <c r="B24">
        <v>23</v>
      </c>
      <c r="C24" s="4">
        <v>680000</v>
      </c>
      <c r="D24" s="4">
        <v>0</v>
      </c>
      <c r="E24">
        <v>700000</v>
      </c>
      <c r="F24" s="1">
        <v>45870</v>
      </c>
      <c r="G24" t="s">
        <v>84</v>
      </c>
      <c r="H24" t="str">
        <f>_xlfn.XLOOKUP(Exposures[[#This Row],[id_counterparty]],Counterparties[id_counterparty],Counterparties[name],,0,)</f>
        <v>Hermès</v>
      </c>
      <c r="I24" t="str">
        <f>_xlfn.XLOOKUP(Exposures[[#This Row],[id_counterparty]],Counterparties[id_counterparty],Counterparties[sector])</f>
        <v>Luxury</v>
      </c>
      <c r="J24" t="str">
        <f>_xlfn.XLOOKUP(Exposures[[#This Row],[id_counterparty]],Counterparties[id_counterparty],Counterparties[country])</f>
        <v>France</v>
      </c>
    </row>
    <row r="25" spans="1:10" x14ac:dyDescent="0.2">
      <c r="A25">
        <v>24</v>
      </c>
      <c r="B25">
        <v>24</v>
      </c>
      <c r="C25" s="4">
        <v>750000</v>
      </c>
      <c r="D25" s="4">
        <v>50000</v>
      </c>
      <c r="E25">
        <v>800000</v>
      </c>
      <c r="F25" s="1">
        <v>45879</v>
      </c>
      <c r="G25" t="s">
        <v>83</v>
      </c>
      <c r="H25" t="str">
        <f>_xlfn.XLOOKUP(Exposures[[#This Row],[id_counterparty]],Counterparties[id_counterparty],Counterparties[name],,0,)</f>
        <v>Zara</v>
      </c>
      <c r="I25" t="str">
        <f>_xlfn.XLOOKUP(Exposures[[#This Row],[id_counterparty]],Counterparties[id_counterparty],Counterparties[sector])</f>
        <v>Retail</v>
      </c>
      <c r="J25" t="str">
        <f>_xlfn.XLOOKUP(Exposures[[#This Row],[id_counterparty]],Counterparties[id_counterparty],Counterparties[country])</f>
        <v>Spain</v>
      </c>
    </row>
    <row r="26" spans="1:10" x14ac:dyDescent="0.2">
      <c r="A26">
        <v>25</v>
      </c>
      <c r="B26">
        <v>25</v>
      </c>
      <c r="C26" s="4">
        <v>590000</v>
      </c>
      <c r="D26" s="4">
        <v>0</v>
      </c>
      <c r="E26">
        <v>600000</v>
      </c>
      <c r="F26" s="1">
        <v>45884</v>
      </c>
      <c r="G26" t="s">
        <v>82</v>
      </c>
      <c r="H26" t="str">
        <f>_xlfn.XLOOKUP(Exposures[[#This Row],[id_counterparty]],Counterparties[id_counterparty],Counterparties[name],,0,)</f>
        <v>Carrefour</v>
      </c>
      <c r="I26" t="str">
        <f>_xlfn.XLOOKUP(Exposures[[#This Row],[id_counterparty]],Counterparties[id_counterparty],Counterparties[sector])</f>
        <v>Retail</v>
      </c>
      <c r="J26" t="str">
        <f>_xlfn.XLOOKUP(Exposures[[#This Row],[id_counterparty]],Counterparties[id_counterparty],Counterparties[country])</f>
        <v>France</v>
      </c>
    </row>
    <row r="27" spans="1:10" x14ac:dyDescent="0.2">
      <c r="A27">
        <v>26</v>
      </c>
      <c r="B27">
        <v>26</v>
      </c>
      <c r="C27" s="4">
        <v>470000</v>
      </c>
      <c r="D27" s="4">
        <v>0</v>
      </c>
      <c r="E27">
        <v>500000</v>
      </c>
      <c r="F27" s="1">
        <v>45889</v>
      </c>
      <c r="G27" t="s">
        <v>82</v>
      </c>
      <c r="H27" t="str">
        <f>_xlfn.XLOOKUP(Exposures[[#This Row],[id_counterparty]],Counterparties[id_counterparty],Counterparties[name],,0,)</f>
        <v>Tesco</v>
      </c>
      <c r="I27" t="str">
        <f>_xlfn.XLOOKUP(Exposures[[#This Row],[id_counterparty]],Counterparties[id_counterparty],Counterparties[sector])</f>
        <v>Retail</v>
      </c>
      <c r="J27" t="str">
        <f>_xlfn.XLOOKUP(Exposures[[#This Row],[id_counterparty]],Counterparties[id_counterparty],Counterparties[country])</f>
        <v>UK</v>
      </c>
    </row>
    <row r="28" spans="1:10" x14ac:dyDescent="0.2">
      <c r="A28">
        <v>27</v>
      </c>
      <c r="B28">
        <v>27</v>
      </c>
      <c r="C28" s="4">
        <v>430000</v>
      </c>
      <c r="D28" s="4">
        <v>100000</v>
      </c>
      <c r="E28">
        <v>400000</v>
      </c>
      <c r="F28" s="1">
        <v>45901</v>
      </c>
      <c r="G28" t="s">
        <v>83</v>
      </c>
      <c r="H28" t="str">
        <f>_xlfn.XLOOKUP(Exposures[[#This Row],[id_counterparty]],Counterparties[id_counterparty],Counterparties[name],,0,)</f>
        <v>Facebook</v>
      </c>
      <c r="I28" t="str">
        <f>_xlfn.XLOOKUP(Exposures[[#This Row],[id_counterparty]],Counterparties[id_counterparty],Counterparties[sector])</f>
        <v>Technology</v>
      </c>
      <c r="J28" t="str">
        <f>_xlfn.XLOOKUP(Exposures[[#This Row],[id_counterparty]],Counterparties[id_counterparty],Counterparties[country])</f>
        <v>USA</v>
      </c>
    </row>
    <row r="29" spans="1:10" x14ac:dyDescent="0.2">
      <c r="A29">
        <v>28</v>
      </c>
      <c r="B29">
        <v>28</v>
      </c>
      <c r="C29" s="4">
        <v>390000</v>
      </c>
      <c r="D29" s="4">
        <v>0</v>
      </c>
      <c r="E29">
        <v>450000</v>
      </c>
      <c r="F29" s="1">
        <v>45905</v>
      </c>
      <c r="G29" t="s">
        <v>82</v>
      </c>
      <c r="H29" t="str">
        <f>_xlfn.XLOOKUP(Exposures[[#This Row],[id_counterparty]],Counterparties[id_counterparty],Counterparties[name],,0,)</f>
        <v>Amazon</v>
      </c>
      <c r="I29" t="str">
        <f>_xlfn.XLOOKUP(Exposures[[#This Row],[id_counterparty]],Counterparties[id_counterparty],Counterparties[sector])</f>
        <v>Technology</v>
      </c>
      <c r="J29" t="str">
        <f>_xlfn.XLOOKUP(Exposures[[#This Row],[id_counterparty]],Counterparties[id_counterparty],Counterparties[country])</f>
        <v>USA</v>
      </c>
    </row>
    <row r="30" spans="1:10" x14ac:dyDescent="0.2">
      <c r="A30">
        <v>29</v>
      </c>
      <c r="B30">
        <v>29</v>
      </c>
      <c r="C30" s="4">
        <v>370000</v>
      </c>
      <c r="D30" s="4">
        <v>0</v>
      </c>
      <c r="E30">
        <v>400000</v>
      </c>
      <c r="F30" s="1">
        <v>45910</v>
      </c>
      <c r="G30" t="s">
        <v>82</v>
      </c>
      <c r="H30" t="str">
        <f>_xlfn.XLOOKUP(Exposures[[#This Row],[id_counterparty]],Counterparties[id_counterparty],Counterparties[name],,0,)</f>
        <v>Netflix</v>
      </c>
      <c r="I30" t="str">
        <f>_xlfn.XLOOKUP(Exposures[[#This Row],[id_counterparty]],Counterparties[id_counterparty],Counterparties[sector])</f>
        <v>Technology</v>
      </c>
      <c r="J30" t="str">
        <f>_xlfn.XLOOKUP(Exposures[[#This Row],[id_counterparty]],Counterparties[id_counterparty],Counterparties[country])</f>
        <v>USA</v>
      </c>
    </row>
    <row r="31" spans="1:10" x14ac:dyDescent="0.2">
      <c r="A31">
        <v>30</v>
      </c>
      <c r="B31">
        <v>30</v>
      </c>
      <c r="C31" s="4">
        <v>310000</v>
      </c>
      <c r="D31" s="4">
        <v>0</v>
      </c>
      <c r="E31">
        <v>350000</v>
      </c>
      <c r="F31" s="1">
        <v>45915</v>
      </c>
      <c r="G31" t="s">
        <v>82</v>
      </c>
      <c r="H31" t="str">
        <f>_xlfn.XLOOKUP(Exposures[[#This Row],[id_counterparty]],Counterparties[id_counterparty],Counterparties[name],,0,)</f>
        <v>Tesla</v>
      </c>
      <c r="I31" t="str">
        <f>_xlfn.XLOOKUP(Exposures[[#This Row],[id_counterparty]],Counterparties[id_counterparty],Counterparties[sector])</f>
        <v>Technology</v>
      </c>
      <c r="J31" t="str">
        <f>_xlfn.XLOOKUP(Exposures[[#This Row],[id_counterparty]],Counterparties[id_counterparty],Counterparties[country])</f>
        <v>USA</v>
      </c>
    </row>
    <row r="32" spans="1:10" x14ac:dyDescent="0.2">
      <c r="A32">
        <v>31</v>
      </c>
      <c r="B32">
        <v>31</v>
      </c>
      <c r="C32" s="4">
        <v>290000</v>
      </c>
      <c r="D32" s="4">
        <v>0</v>
      </c>
      <c r="E32">
        <v>300000</v>
      </c>
      <c r="F32" s="1">
        <v>45920</v>
      </c>
      <c r="G32" t="s">
        <v>82</v>
      </c>
      <c r="H32" t="str">
        <f>_xlfn.XLOOKUP(Exposures[[#This Row],[id_counterparty]],Counterparties[id_counterparty],Counterparties[name],,0,)</f>
        <v>BP</v>
      </c>
      <c r="I32" t="str">
        <f>_xlfn.XLOOKUP(Exposures[[#This Row],[id_counterparty]],Counterparties[id_counterparty],Counterparties[sector])</f>
        <v>Energy</v>
      </c>
      <c r="J32" t="str">
        <f>_xlfn.XLOOKUP(Exposures[[#This Row],[id_counterparty]],Counterparties[id_counterparty],Counterparties[country])</f>
        <v>UK</v>
      </c>
    </row>
    <row r="33" spans="1:10" x14ac:dyDescent="0.2">
      <c r="A33">
        <v>32</v>
      </c>
      <c r="B33">
        <v>32</v>
      </c>
      <c r="C33" s="4">
        <v>270000</v>
      </c>
      <c r="D33" s="4">
        <v>0</v>
      </c>
      <c r="E33">
        <v>300000</v>
      </c>
      <c r="F33" s="1">
        <v>45925</v>
      </c>
      <c r="G33" t="s">
        <v>84</v>
      </c>
      <c r="H33" t="str">
        <f>_xlfn.XLOOKUP(Exposures[[#This Row],[id_counterparty]],Counterparties[id_counterparty],Counterparties[name],,0,)</f>
        <v>Shell</v>
      </c>
      <c r="I33" t="str">
        <f>_xlfn.XLOOKUP(Exposures[[#This Row],[id_counterparty]],Counterparties[id_counterparty],Counterparties[sector])</f>
        <v>Energy</v>
      </c>
      <c r="J33" t="str">
        <f>_xlfn.XLOOKUP(Exposures[[#This Row],[id_counterparty]],Counterparties[id_counterparty],Counterparties[country])</f>
        <v>Netherlands</v>
      </c>
    </row>
    <row r="34" spans="1:10" x14ac:dyDescent="0.2">
      <c r="A34">
        <v>33</v>
      </c>
      <c r="B34">
        <v>33</v>
      </c>
      <c r="C34" s="4">
        <v>600000</v>
      </c>
      <c r="D34" s="4">
        <v>0</v>
      </c>
      <c r="E34">
        <v>650000</v>
      </c>
      <c r="F34" s="1">
        <v>45931</v>
      </c>
      <c r="G34" t="s">
        <v>82</v>
      </c>
      <c r="H34" t="str">
        <f>_xlfn.XLOOKUP(Exposures[[#This Row],[id_counterparty]],Counterparties[id_counterparty],Counterparties[name],,0,)</f>
        <v>Engie</v>
      </c>
      <c r="I34" t="str">
        <f>_xlfn.XLOOKUP(Exposures[[#This Row],[id_counterparty]],Counterparties[id_counterparty],Counterparties[sector])</f>
        <v>Energy</v>
      </c>
      <c r="J34" t="str">
        <f>_xlfn.XLOOKUP(Exposures[[#This Row],[id_counterparty]],Counterparties[id_counterparty],Counterparties[country])</f>
        <v>France</v>
      </c>
    </row>
    <row r="35" spans="1:10" x14ac:dyDescent="0.2">
      <c r="A35">
        <v>34</v>
      </c>
      <c r="B35">
        <v>34</v>
      </c>
      <c r="C35" s="4">
        <v>800000</v>
      </c>
      <c r="D35" s="4">
        <v>0</v>
      </c>
      <c r="E35">
        <v>900000</v>
      </c>
      <c r="F35" s="1">
        <v>45940</v>
      </c>
      <c r="G35" t="s">
        <v>83</v>
      </c>
      <c r="H35" t="str">
        <f>_xlfn.XLOOKUP(Exposures[[#This Row],[id_counterparty]],Counterparties[id_counterparty],Counterparties[name],,0,)</f>
        <v>EDF</v>
      </c>
      <c r="I35" t="str">
        <f>_xlfn.XLOOKUP(Exposures[[#This Row],[id_counterparty]],Counterparties[id_counterparty],Counterparties[sector])</f>
        <v>Energy</v>
      </c>
      <c r="J35" t="str">
        <f>_xlfn.XLOOKUP(Exposures[[#This Row],[id_counterparty]],Counterparties[id_counterparty],Counterparties[country])</f>
        <v>France</v>
      </c>
    </row>
    <row r="36" spans="1:10" x14ac:dyDescent="0.2">
      <c r="A36">
        <v>35</v>
      </c>
      <c r="B36">
        <v>35</v>
      </c>
      <c r="C36" s="4">
        <v>750000</v>
      </c>
      <c r="D36" s="4">
        <v>0</v>
      </c>
      <c r="E36">
        <v>800000</v>
      </c>
      <c r="F36" s="1">
        <v>45945</v>
      </c>
      <c r="G36" t="s">
        <v>84</v>
      </c>
      <c r="H36" t="str">
        <f>_xlfn.XLOOKUP(Exposures[[#This Row],[id_counterparty]],Counterparties[id_counterparty],Counterparties[name],,0,)</f>
        <v>UBS</v>
      </c>
      <c r="I36" t="str">
        <f>_xlfn.XLOOKUP(Exposures[[#This Row],[id_counterparty]],Counterparties[id_counterparty],Counterparties[sector])</f>
        <v>Banking</v>
      </c>
      <c r="J36" t="str">
        <f>_xlfn.XLOOKUP(Exposures[[#This Row],[id_counterparty]],Counterparties[id_counterparty],Counterparties[country])</f>
        <v>Switzerland</v>
      </c>
    </row>
    <row r="37" spans="1:10" x14ac:dyDescent="0.2">
      <c r="A37">
        <v>36</v>
      </c>
      <c r="B37">
        <v>36</v>
      </c>
      <c r="C37" s="4">
        <v>620000</v>
      </c>
      <c r="D37" s="4">
        <v>0</v>
      </c>
      <c r="E37">
        <v>700000</v>
      </c>
      <c r="F37" s="1">
        <v>45950</v>
      </c>
      <c r="G37" t="s">
        <v>82</v>
      </c>
      <c r="H37" t="str">
        <f>_xlfn.XLOOKUP(Exposures[[#This Row],[id_counterparty]],Counterparties[id_counterparty],Counterparties[name],,0,)</f>
        <v>Credit Suisse</v>
      </c>
      <c r="I37" t="str">
        <f>_xlfn.XLOOKUP(Exposures[[#This Row],[id_counterparty]],Counterparties[id_counterparty],Counterparties[sector])</f>
        <v>Banking</v>
      </c>
      <c r="J37" t="str">
        <f>_xlfn.XLOOKUP(Exposures[[#This Row],[id_counterparty]],Counterparties[id_counterparty],Counterparties[country])</f>
        <v>Switzerland</v>
      </c>
    </row>
    <row r="38" spans="1:10" x14ac:dyDescent="0.2">
      <c r="A38">
        <v>37</v>
      </c>
      <c r="B38">
        <v>37</v>
      </c>
      <c r="C38" s="4">
        <v>700000</v>
      </c>
      <c r="D38" s="4">
        <v>0</v>
      </c>
      <c r="E38">
        <v>800000</v>
      </c>
      <c r="F38" s="1">
        <v>45955</v>
      </c>
      <c r="G38" t="s">
        <v>82</v>
      </c>
      <c r="H38" t="str">
        <f>_xlfn.XLOOKUP(Exposures[[#This Row],[id_counterparty]],Counterparties[id_counterparty],Counterparties[name],,0,)</f>
        <v>Morgan Stanley</v>
      </c>
      <c r="I38" t="str">
        <f>_xlfn.XLOOKUP(Exposures[[#This Row],[id_counterparty]],Counterparties[id_counterparty],Counterparties[sector])</f>
        <v>Banking</v>
      </c>
      <c r="J38" t="str">
        <f>_xlfn.XLOOKUP(Exposures[[#This Row],[id_counterparty]],Counterparties[id_counterparty],Counterparties[country])</f>
        <v>USA</v>
      </c>
    </row>
    <row r="39" spans="1:10" x14ac:dyDescent="0.2">
      <c r="A39">
        <v>38</v>
      </c>
      <c r="B39">
        <v>38</v>
      </c>
      <c r="C39" s="4">
        <v>680000</v>
      </c>
      <c r="D39" s="4">
        <v>0</v>
      </c>
      <c r="E39">
        <v>700000</v>
      </c>
      <c r="F39" s="1">
        <v>45962</v>
      </c>
      <c r="G39" t="s">
        <v>84</v>
      </c>
      <c r="H39" t="str">
        <f>_xlfn.XLOOKUP(Exposures[[#This Row],[id_counterparty]],Counterparties[id_counterparty],Counterparties[name],,0,)</f>
        <v>Goldman Sachs</v>
      </c>
      <c r="I39" t="str">
        <f>_xlfn.XLOOKUP(Exposures[[#This Row],[id_counterparty]],Counterparties[id_counterparty],Counterparties[sector])</f>
        <v>Banking</v>
      </c>
      <c r="J39" t="str">
        <f>_xlfn.XLOOKUP(Exposures[[#This Row],[id_counterparty]],Counterparties[id_counterparty],Counterparties[country])</f>
        <v>USA</v>
      </c>
    </row>
    <row r="40" spans="1:10" x14ac:dyDescent="0.2">
      <c r="A40">
        <v>39</v>
      </c>
      <c r="B40">
        <v>39</v>
      </c>
      <c r="C40" s="4">
        <v>500000</v>
      </c>
      <c r="D40" s="4">
        <v>0</v>
      </c>
      <c r="E40">
        <v>600000</v>
      </c>
      <c r="F40" s="1">
        <v>45971</v>
      </c>
      <c r="G40" t="s">
        <v>82</v>
      </c>
      <c r="H40" t="str">
        <f>_xlfn.XLOOKUP(Exposures[[#This Row],[id_counterparty]],Counterparties[id_counterparty],Counterparties[name],,0,)</f>
        <v>JP Morgan</v>
      </c>
      <c r="I40" t="str">
        <f>_xlfn.XLOOKUP(Exposures[[#This Row],[id_counterparty]],Counterparties[id_counterparty],Counterparties[sector])</f>
        <v>Banking</v>
      </c>
      <c r="J40" t="str">
        <f>_xlfn.XLOOKUP(Exposures[[#This Row],[id_counterparty]],Counterparties[id_counterparty],Counterparties[country])</f>
        <v>USA</v>
      </c>
    </row>
    <row r="41" spans="1:10" x14ac:dyDescent="0.2">
      <c r="A41">
        <v>40</v>
      </c>
      <c r="B41">
        <v>40</v>
      </c>
      <c r="C41" s="4">
        <v>480000</v>
      </c>
      <c r="D41" s="4">
        <v>0</v>
      </c>
      <c r="E41">
        <v>500000</v>
      </c>
      <c r="F41" s="1">
        <v>45976</v>
      </c>
      <c r="G41" t="s">
        <v>82</v>
      </c>
      <c r="H41" t="str">
        <f>_xlfn.XLOOKUP(Exposures[[#This Row],[id_counterparty]],Counterparties[id_counterparty],Counterparties[name],,0,)</f>
        <v>Barclays</v>
      </c>
      <c r="I41" t="str">
        <f>_xlfn.XLOOKUP(Exposures[[#This Row],[id_counterparty]],Counterparties[id_counterparty],Counterparties[sector])</f>
        <v>Banking</v>
      </c>
      <c r="J41" t="str">
        <f>_xlfn.XLOOKUP(Exposures[[#This Row],[id_counterparty]],Counterparties[id_counterparty],Counterparties[country])</f>
        <v>UK</v>
      </c>
    </row>
    <row r="42" spans="1:10" x14ac:dyDescent="0.2">
      <c r="A42">
        <v>41</v>
      </c>
      <c r="B42">
        <v>41</v>
      </c>
      <c r="C42" s="4">
        <v>470000</v>
      </c>
      <c r="D42" s="4">
        <v>0</v>
      </c>
      <c r="E42">
        <v>500000</v>
      </c>
      <c r="F42" s="1">
        <v>45981</v>
      </c>
      <c r="G42" t="s">
        <v>82</v>
      </c>
      <c r="H42" t="str">
        <f>_xlfn.XLOOKUP(Exposures[[#This Row],[id_counterparty]],Counterparties[id_counterparty],Counterparties[name],,0,)</f>
        <v>Societe Generale</v>
      </c>
      <c r="I42" t="str">
        <f>_xlfn.XLOOKUP(Exposures[[#This Row],[id_counterparty]],Counterparties[id_counterparty],Counterparties[sector])</f>
        <v>Banking</v>
      </c>
      <c r="J42" t="str">
        <f>_xlfn.XLOOKUP(Exposures[[#This Row],[id_counterparty]],Counterparties[id_counterparty],Counterparties[country])</f>
        <v>France</v>
      </c>
    </row>
    <row r="43" spans="1:10" x14ac:dyDescent="0.2">
      <c r="A43">
        <v>42</v>
      </c>
      <c r="B43">
        <v>42</v>
      </c>
      <c r="C43" s="4">
        <v>450000</v>
      </c>
      <c r="D43" s="4">
        <v>0</v>
      </c>
      <c r="E43">
        <v>500000</v>
      </c>
      <c r="F43" s="1">
        <v>45986</v>
      </c>
      <c r="G43" t="s">
        <v>83</v>
      </c>
      <c r="H43" t="str">
        <f>_xlfn.XLOOKUP(Exposures[[#This Row],[id_counterparty]],Counterparties[id_counterparty],Counterparties[name],,0,)</f>
        <v>Crédit Agricole</v>
      </c>
      <c r="I43" t="str">
        <f>_xlfn.XLOOKUP(Exposures[[#This Row],[id_counterparty]],Counterparties[id_counterparty],Counterparties[sector])</f>
        <v>Banking</v>
      </c>
      <c r="J43" t="str">
        <f>_xlfn.XLOOKUP(Exposures[[#This Row],[id_counterparty]],Counterparties[id_counterparty],Counterparties[country])</f>
        <v>France</v>
      </c>
    </row>
    <row r="44" spans="1:10" x14ac:dyDescent="0.2">
      <c r="A44">
        <v>43</v>
      </c>
      <c r="B44">
        <v>43</v>
      </c>
      <c r="C44" s="4">
        <v>430000</v>
      </c>
      <c r="D44" s="4">
        <v>0</v>
      </c>
      <c r="E44">
        <v>450000</v>
      </c>
      <c r="F44" s="1">
        <v>45992</v>
      </c>
      <c r="G44" t="s">
        <v>84</v>
      </c>
      <c r="H44" t="str">
        <f>_xlfn.XLOOKUP(Exposures[[#This Row],[id_counterparty]],Counterparties[id_counterparty],Counterparties[name],,0,)</f>
        <v>Orange</v>
      </c>
      <c r="I44" t="str">
        <f>_xlfn.XLOOKUP(Exposures[[#This Row],[id_counterparty]],Counterparties[id_counterparty],Counterparties[sector])</f>
        <v>Telecom</v>
      </c>
      <c r="J44" t="str">
        <f>_xlfn.XLOOKUP(Exposures[[#This Row],[id_counterparty]],Counterparties[id_counterparty],Counterparties[country])</f>
        <v>France</v>
      </c>
    </row>
    <row r="45" spans="1:10" x14ac:dyDescent="0.2">
      <c r="A45">
        <v>44</v>
      </c>
      <c r="B45">
        <v>44</v>
      </c>
      <c r="C45" s="4">
        <v>410000</v>
      </c>
      <c r="D45" s="4">
        <v>0</v>
      </c>
      <c r="E45">
        <v>450000</v>
      </c>
      <c r="F45" s="1">
        <v>46001</v>
      </c>
      <c r="G45" t="s">
        <v>82</v>
      </c>
      <c r="H45" t="str">
        <f>_xlfn.XLOOKUP(Exposures[[#This Row],[id_counterparty]],Counterparties[id_counterparty],Counterparties[name],,0,)</f>
        <v>AT&amp;T</v>
      </c>
      <c r="I45" t="str">
        <f>_xlfn.XLOOKUP(Exposures[[#This Row],[id_counterparty]],Counterparties[id_counterparty],Counterparties[sector])</f>
        <v>Telecom</v>
      </c>
      <c r="J45" t="str">
        <f>_xlfn.XLOOKUP(Exposures[[#This Row],[id_counterparty]],Counterparties[id_counterparty],Counterparties[country])</f>
        <v>USA</v>
      </c>
    </row>
    <row r="46" spans="1:10" x14ac:dyDescent="0.2">
      <c r="A46">
        <v>45</v>
      </c>
      <c r="B46">
        <v>45</v>
      </c>
      <c r="C46" s="4">
        <v>390000</v>
      </c>
      <c r="D46" s="4">
        <v>0</v>
      </c>
      <c r="E46">
        <v>400000</v>
      </c>
      <c r="F46" s="1">
        <v>46006</v>
      </c>
      <c r="G46" t="s">
        <v>82</v>
      </c>
      <c r="H46" t="str">
        <f>_xlfn.XLOOKUP(Exposures[[#This Row],[id_counterparty]],Counterparties[id_counterparty],Counterparties[name],,0,)</f>
        <v>Verizon</v>
      </c>
      <c r="I46" t="str">
        <f>_xlfn.XLOOKUP(Exposures[[#This Row],[id_counterparty]],Counterparties[id_counterparty],Counterparties[sector])</f>
        <v>Telecom</v>
      </c>
      <c r="J46" t="str">
        <f>_xlfn.XLOOKUP(Exposures[[#This Row],[id_counterparty]],Counterparties[id_counterparty],Counterparties[country])</f>
        <v>USA</v>
      </c>
    </row>
    <row r="47" spans="1:10" x14ac:dyDescent="0.2">
      <c r="A47">
        <v>46</v>
      </c>
      <c r="B47">
        <v>46</v>
      </c>
      <c r="C47" s="4">
        <v>370000</v>
      </c>
      <c r="D47" s="4">
        <v>0</v>
      </c>
      <c r="E47">
        <v>400000</v>
      </c>
      <c r="F47" s="1">
        <v>46011</v>
      </c>
      <c r="G47" t="s">
        <v>82</v>
      </c>
      <c r="H47" t="str">
        <f>_xlfn.XLOOKUP(Exposures[[#This Row],[id_counterparty]],Counterparties[id_counterparty],Counterparties[name],,0,)</f>
        <v>Air France</v>
      </c>
      <c r="I47" t="str">
        <f>_xlfn.XLOOKUP(Exposures[[#This Row],[id_counterparty]],Counterparties[id_counterparty],Counterparties[sector])</f>
        <v>Transport</v>
      </c>
      <c r="J47" t="str">
        <f>_xlfn.XLOOKUP(Exposures[[#This Row],[id_counterparty]],Counterparties[id_counterparty],Counterparties[country])</f>
        <v>France</v>
      </c>
    </row>
    <row r="48" spans="1:10" x14ac:dyDescent="0.2">
      <c r="A48">
        <v>47</v>
      </c>
      <c r="B48">
        <v>47</v>
      </c>
      <c r="C48" s="4">
        <v>350000</v>
      </c>
      <c r="D48" s="4">
        <v>0</v>
      </c>
      <c r="E48">
        <v>380000</v>
      </c>
      <c r="F48" s="1">
        <v>46016</v>
      </c>
      <c r="G48" t="s">
        <v>84</v>
      </c>
      <c r="H48" t="str">
        <f>_xlfn.XLOOKUP(Exposures[[#This Row],[id_counterparty]],Counterparties[id_counterparty],Counterparties[name],,0,)</f>
        <v>Delta Airlines</v>
      </c>
      <c r="I48" t="str">
        <f>_xlfn.XLOOKUP(Exposures[[#This Row],[id_counterparty]],Counterparties[id_counterparty],Counterparties[sector])</f>
        <v>Transport</v>
      </c>
      <c r="J48" t="str">
        <f>_xlfn.XLOOKUP(Exposures[[#This Row],[id_counterparty]],Counterparties[id_counterparty],Counterparties[country])</f>
        <v>USA</v>
      </c>
    </row>
    <row r="49" spans="1:10" x14ac:dyDescent="0.2">
      <c r="A49">
        <v>48</v>
      </c>
      <c r="B49">
        <v>48</v>
      </c>
      <c r="C49" s="4">
        <v>320000</v>
      </c>
      <c r="D49" s="4">
        <v>0</v>
      </c>
      <c r="E49">
        <v>350000</v>
      </c>
      <c r="F49" s="1">
        <v>46021</v>
      </c>
      <c r="G49" t="s">
        <v>82</v>
      </c>
      <c r="H49" t="str">
        <f>_xlfn.XLOOKUP(Exposures[[#This Row],[id_counterparty]],Counterparties[id_counterparty],Counterparties[name],,0,)</f>
        <v>BMW</v>
      </c>
      <c r="I49" t="str">
        <f>_xlfn.XLOOKUP(Exposures[[#This Row],[id_counterparty]],Counterparties[id_counterparty],Counterparties[sector])</f>
        <v>Industry</v>
      </c>
      <c r="J49" t="str">
        <f>_xlfn.XLOOKUP(Exposures[[#This Row],[id_counterparty]],Counterparties[id_counterparty],Counterparties[country])</f>
        <v>Germany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C60F-A6F4-9945-92C6-506DF54B0C8D}">
  <sheetPr>
    <tabColor theme="4"/>
  </sheetPr>
  <dimension ref="A1"/>
  <sheetViews>
    <sheetView showGridLines="0" tabSelected="1" topLeftCell="E1" zoomScale="62" workbookViewId="0">
      <selection activeCell="I53" sqref="I53"/>
    </sheetView>
  </sheetViews>
  <sheetFormatPr baseColWidth="10" defaultRowHeight="16" x14ac:dyDescent="0.2"/>
  <cols>
    <col min="1" max="16384" width="10.8320312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0C00-5DD2-F946-BF6E-F5A0EAE551C5}">
  <dimension ref="A3:C14"/>
  <sheetViews>
    <sheetView zoomScale="88" workbookViewId="0">
      <selection activeCell="C9" sqref="C9"/>
    </sheetView>
  </sheetViews>
  <sheetFormatPr baseColWidth="10" defaultRowHeight="16" x14ac:dyDescent="0.2"/>
  <cols>
    <col min="1" max="1" width="21" bestFit="1" customWidth="1"/>
    <col min="2" max="2" width="22.33203125" bestFit="1" customWidth="1"/>
    <col min="3" max="3" width="25.33203125" bestFit="1" customWidth="1"/>
    <col min="4" max="4" width="5.1640625" bestFit="1" customWidth="1"/>
    <col min="5" max="5" width="10.33203125" bestFit="1" customWidth="1"/>
    <col min="6" max="6" width="7.83203125" bestFit="1" customWidth="1"/>
    <col min="7" max="7" width="6.5" bestFit="1" customWidth="1"/>
    <col min="8" max="8" width="6" bestFit="1" customWidth="1"/>
    <col min="9" max="9" width="10.33203125" bestFit="1" customWidth="1"/>
    <col min="10" max="10" width="8.1640625" bestFit="1" customWidth="1"/>
    <col min="11" max="11" width="9" bestFit="1" customWidth="1"/>
    <col min="12" max="12" width="11.83203125" bestFit="1" customWidth="1"/>
    <col min="13" max="30" width="9.6640625" bestFit="1" customWidth="1"/>
    <col min="31" max="31" width="9" bestFit="1" customWidth="1"/>
    <col min="32" max="32" width="11.33203125" bestFit="1" customWidth="1"/>
    <col min="33" max="33" width="9.6640625" bestFit="1" customWidth="1"/>
    <col min="34" max="34" width="14" bestFit="1" customWidth="1"/>
    <col min="35" max="35" width="11.33203125" bestFit="1" customWidth="1"/>
    <col min="36" max="36" width="14" bestFit="1" customWidth="1"/>
    <col min="37" max="37" width="11.33203125" bestFit="1" customWidth="1"/>
    <col min="38" max="38" width="14" bestFit="1" customWidth="1"/>
    <col min="39" max="39" width="10.33203125" bestFit="1" customWidth="1"/>
    <col min="40" max="40" width="13" bestFit="1" customWidth="1"/>
    <col min="41" max="41" width="10.33203125" bestFit="1" customWidth="1"/>
    <col min="42" max="43" width="9.6640625" bestFit="1" customWidth="1"/>
    <col min="44" max="44" width="13" bestFit="1" customWidth="1"/>
    <col min="45" max="45" width="11.83203125" bestFit="1" customWidth="1"/>
  </cols>
  <sheetData>
    <row r="3" spans="1:3" x14ac:dyDescent="0.2">
      <c r="A3" s="2" t="s">
        <v>85</v>
      </c>
      <c r="B3" t="s">
        <v>87</v>
      </c>
      <c r="C3" t="s">
        <v>88</v>
      </c>
    </row>
    <row r="4" spans="1:3" x14ac:dyDescent="0.2">
      <c r="A4" s="3" t="s">
        <v>6</v>
      </c>
      <c r="B4" s="5">
        <v>8300000</v>
      </c>
      <c r="C4" s="5">
        <v>170000</v>
      </c>
    </row>
    <row r="5" spans="1:3" x14ac:dyDescent="0.2">
      <c r="A5" s="3" t="s">
        <v>18</v>
      </c>
      <c r="B5" s="5">
        <v>2910000</v>
      </c>
      <c r="C5" s="5">
        <v>0</v>
      </c>
    </row>
    <row r="6" spans="1:3" x14ac:dyDescent="0.2">
      <c r="A6" s="3" t="s">
        <v>42</v>
      </c>
      <c r="B6" s="5">
        <v>1670000</v>
      </c>
      <c r="C6" s="5">
        <v>30000</v>
      </c>
    </row>
    <row r="7" spans="1:3" x14ac:dyDescent="0.2">
      <c r="A7" s="3" t="s">
        <v>37</v>
      </c>
      <c r="B7" s="5">
        <v>2160000</v>
      </c>
      <c r="C7" s="5">
        <v>50000</v>
      </c>
    </row>
    <row r="8" spans="1:3" x14ac:dyDescent="0.2">
      <c r="A8" s="3" t="s">
        <v>26</v>
      </c>
      <c r="B8" s="5">
        <v>3400000</v>
      </c>
      <c r="C8" s="5">
        <v>100000</v>
      </c>
    </row>
    <row r="9" spans="1:3" x14ac:dyDescent="0.2">
      <c r="A9" s="3" t="s">
        <v>46</v>
      </c>
      <c r="B9" s="5">
        <v>1150000</v>
      </c>
      <c r="C9" s="5">
        <v>0</v>
      </c>
    </row>
    <row r="10" spans="1:3" x14ac:dyDescent="0.2">
      <c r="A10" s="3" t="s">
        <v>49</v>
      </c>
      <c r="B10" s="5">
        <v>1810000</v>
      </c>
      <c r="C10" s="5">
        <v>50000</v>
      </c>
    </row>
    <row r="11" spans="1:3" x14ac:dyDescent="0.2">
      <c r="A11" s="3" t="s">
        <v>22</v>
      </c>
      <c r="B11" s="5">
        <v>3400000</v>
      </c>
      <c r="C11" s="5">
        <v>300000</v>
      </c>
    </row>
    <row r="12" spans="1:3" x14ac:dyDescent="0.2">
      <c r="A12" s="3" t="s">
        <v>69</v>
      </c>
      <c r="B12" s="5">
        <v>1230000</v>
      </c>
      <c r="C12" s="5">
        <v>0</v>
      </c>
    </row>
    <row r="13" spans="1:3" x14ac:dyDescent="0.2">
      <c r="A13" s="3" t="s">
        <v>73</v>
      </c>
      <c r="B13" s="5">
        <v>720000</v>
      </c>
      <c r="C13" s="5">
        <v>0</v>
      </c>
    </row>
    <row r="14" spans="1:3" x14ac:dyDescent="0.2">
      <c r="A14" s="3" t="s">
        <v>86</v>
      </c>
      <c r="B14" s="5">
        <v>26750000</v>
      </c>
      <c r="C14" s="5">
        <v>700000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9CE6-ED28-1E46-9B27-0B68AAD9D2FB}">
  <dimension ref="A3:B11"/>
  <sheetViews>
    <sheetView zoomScale="99" workbookViewId="0">
      <selection activeCell="L29" sqref="L29"/>
    </sheetView>
  </sheetViews>
  <sheetFormatPr baseColWidth="10" defaultRowHeight="16" x14ac:dyDescent="0.2"/>
  <cols>
    <col min="1" max="1" width="20.1640625" bestFit="1" customWidth="1"/>
    <col min="2" max="2" width="23.6640625" bestFit="1" customWidth="1"/>
  </cols>
  <sheetData>
    <row r="3" spans="1:2" x14ac:dyDescent="0.2">
      <c r="A3" s="2" t="s">
        <v>85</v>
      </c>
      <c r="B3" t="s">
        <v>88</v>
      </c>
    </row>
    <row r="4" spans="1:2" x14ac:dyDescent="0.2">
      <c r="A4" s="3" t="s">
        <v>28</v>
      </c>
      <c r="B4" s="6">
        <v>200000</v>
      </c>
    </row>
    <row r="5" spans="1:2" x14ac:dyDescent="0.2">
      <c r="A5" s="3" t="s">
        <v>14</v>
      </c>
      <c r="B5" s="6">
        <v>120000</v>
      </c>
    </row>
    <row r="6" spans="1:2" x14ac:dyDescent="0.2">
      <c r="A6" s="3" t="s">
        <v>31</v>
      </c>
      <c r="B6" s="6">
        <v>100000</v>
      </c>
    </row>
    <row r="7" spans="1:2" x14ac:dyDescent="0.2">
      <c r="A7" s="3" t="s">
        <v>52</v>
      </c>
      <c r="B7" s="6">
        <v>100000</v>
      </c>
    </row>
    <row r="8" spans="1:2" x14ac:dyDescent="0.2">
      <c r="A8" s="3" t="s">
        <v>48</v>
      </c>
      <c r="B8" s="6">
        <v>50000</v>
      </c>
    </row>
    <row r="9" spans="1:2" x14ac:dyDescent="0.2">
      <c r="A9" s="3" t="s">
        <v>11</v>
      </c>
      <c r="B9" s="6">
        <v>50000</v>
      </c>
    </row>
    <row r="10" spans="1:2" x14ac:dyDescent="0.2">
      <c r="A10" s="3" t="s">
        <v>38</v>
      </c>
      <c r="B10" s="6">
        <v>50000</v>
      </c>
    </row>
    <row r="11" spans="1:2" x14ac:dyDescent="0.2">
      <c r="A11" s="3" t="s">
        <v>86</v>
      </c>
      <c r="B11" s="6">
        <v>670000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2FB3-71FD-C545-AB39-565131470409}">
  <dimension ref="A3:B16"/>
  <sheetViews>
    <sheetView topLeftCell="A3" zoomScale="92" workbookViewId="0">
      <selection activeCell="M22" sqref="M22"/>
    </sheetView>
  </sheetViews>
  <sheetFormatPr baseColWidth="10" defaultRowHeight="16" x14ac:dyDescent="0.2"/>
  <cols>
    <col min="1" max="1" width="20.1640625" bestFit="1" customWidth="1"/>
    <col min="2" max="2" width="21.33203125" bestFit="1" customWidth="1"/>
  </cols>
  <sheetData>
    <row r="3" spans="1:2" x14ac:dyDescent="0.2">
      <c r="A3" s="2" t="s">
        <v>85</v>
      </c>
      <c r="B3" t="s">
        <v>87</v>
      </c>
    </row>
    <row r="4" spans="1:2" x14ac:dyDescent="0.2">
      <c r="A4" s="3" t="s">
        <v>89</v>
      </c>
      <c r="B4" s="7">
        <v>2100000</v>
      </c>
    </row>
    <row r="5" spans="1:2" x14ac:dyDescent="0.2">
      <c r="A5" s="3" t="s">
        <v>90</v>
      </c>
      <c r="B5" s="7">
        <v>2050000</v>
      </c>
    </row>
    <row r="6" spans="1:2" x14ac:dyDescent="0.2">
      <c r="A6" s="3" t="s">
        <v>91</v>
      </c>
      <c r="B6" s="7">
        <v>950000</v>
      </c>
    </row>
    <row r="7" spans="1:2" x14ac:dyDescent="0.2">
      <c r="A7" s="3" t="s">
        <v>92</v>
      </c>
      <c r="B7" s="7">
        <v>2750000</v>
      </c>
    </row>
    <row r="8" spans="1:2" x14ac:dyDescent="0.2">
      <c r="A8" s="3" t="s">
        <v>93</v>
      </c>
      <c r="B8" s="7">
        <v>1730000</v>
      </c>
    </row>
    <row r="9" spans="1:2" x14ac:dyDescent="0.2">
      <c r="A9" s="3" t="s">
        <v>94</v>
      </c>
      <c r="B9" s="7">
        <v>2760000</v>
      </c>
    </row>
    <row r="10" spans="1:2" x14ac:dyDescent="0.2">
      <c r="A10" s="3" t="s">
        <v>95</v>
      </c>
      <c r="B10" s="7">
        <v>1540000</v>
      </c>
    </row>
    <row r="11" spans="1:2" x14ac:dyDescent="0.2">
      <c r="A11" s="3" t="s">
        <v>96</v>
      </c>
      <c r="B11" s="7">
        <v>2490000</v>
      </c>
    </row>
    <row r="12" spans="1:2" x14ac:dyDescent="0.2">
      <c r="A12" s="3" t="s">
        <v>97</v>
      </c>
      <c r="B12" s="7">
        <v>2060000</v>
      </c>
    </row>
    <row r="13" spans="1:2" x14ac:dyDescent="0.2">
      <c r="A13" s="3" t="s">
        <v>98</v>
      </c>
      <c r="B13" s="7">
        <v>3470000</v>
      </c>
    </row>
    <row r="14" spans="1:2" x14ac:dyDescent="0.2">
      <c r="A14" s="3" t="s">
        <v>99</v>
      </c>
      <c r="B14" s="7">
        <v>2580000</v>
      </c>
    </row>
    <row r="15" spans="1:2" x14ac:dyDescent="0.2">
      <c r="A15" s="3" t="s">
        <v>100</v>
      </c>
      <c r="B15" s="7">
        <v>2270000</v>
      </c>
    </row>
    <row r="16" spans="1:2" x14ac:dyDescent="0.2">
      <c r="A16" s="3" t="s">
        <v>86</v>
      </c>
      <c r="B16" s="7">
        <v>26750000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A C A g A n H G F W h 6 1 g z m m A A A A 9 g A A A B I A A A B D b 2 5 m a W c v U G F j a 2 F n Z S 5 4 b W y F j 7 0 O g j A A h F + F d K c / o M a Q U g Y T J 0 m M J s a 1 K Q U a o Z i 2 W N 7 N w U f y F c Q o 6 u Z 4 d 9 8 l d / f r j W Z D 2 w Q X a a z q d A o I x C C Q W n S F 0 l U K e l e G S 5 A x u u X i x C s Z j L C 2 y W B V C m r n z g l C 3 n v o Y 9 i Z C k U Y E 3 T M N 3 t R y 5 a H S l v H t Z D g 0 y r + t w C j h 9 c Y F k E y I z C e L y C m a D J p r v Q X i M a 9 z / T H p K u + c b 2 R r D T h e k f R J C l 6 f 2 A P U E s D B B Q A A A g I A J x x h V q L 1 D U W m g E A A I 4 E A A A T A A A A R m 9 y b X V s Y X M v U 2 V j d G l v b j E u b d 1 S T W 8 T M R C 9 R + p / s M w l k Z b d V q L l g D i g N A g u q C j h h N D K e C e N K + 9 M N B 5 X D R U / C P 5 G / x j j p G 1 a L e L j w I W T N e 8 9 e 9 6 M X w I v g d D M d + f R i 4 P R w S i t H E N n p p R R g N e O J U A y L 0 0 E G R k z p 8 w e t J y m y / q U f O 4 B Z f w 6 R K i n p B d Q 0 t g 2 H x J w a i 5 y D I A p Y 3 M n T M 0 Z 0 w W I O V O e m s c 9 a p 8 u 7 a Q y H 0 8 h h j 4 o o W 1 s Z S v 1 E n O P x c R x Z W b o q Q t 4 r t X J 8 e H h U W X e Z x K Y y y Y W X / u i f k c I n y a V u n 5 i Z / h U b r 6 L T r J m 6 n O y K l 2 4 z 6 p S R 7 1 e e Q O u U 1 P j 3 Y D q 4 h Z / F e P c u + i 4 t B f O 9 y 8 u N m s w H R h P k R D 1 X D k 8 v / m 2 f 3 j B D t O S u N / Z L / o 0 / o m T y l x f 2 9 C 1 f r + N j Y J v U U 6 e 1 e X W V 1 V Y d D 0 o K q W r w J V s w a Q f R z y A v X 5 g k J a d 6 J 6 G b O n D m 0 e 4 E n b J d j I K + M v h H i Z k d r W m l P l f h e P + + T / J x f P / J g V w O / Y w A b + N i O s L 3 X Z 5 G J Q 7 C p Y u R x n Q 2 7 2 2 L s u K O H y B b i D o n M B D a 1 u 2 g F u 2 V C 0 t B 4 K / i 9 Y P U E s D B B Q A A A g I A J x x h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n H G F W h 6 1 g z m m A A A A 9 g A A A B I A A A A A A A A A A A A A A K S B A A A A A E N v b m Z p Z y 9 Q Y W N r Y W d l L n h t b F B L A Q I U A x Q A A A g I A J x x h V q L 1 D U W m g E A A I 4 E A A A T A A A A A A A A A A A A A A C k g d Y A A A B G b 3 J t d W x h c y 9 T Z W N 0 a W 9 u M S 5 t U E s B A h Q D F A A A C A g A n H G F W g / K 6 a u k A A A A 6 Q A A A B M A A A A A A A A A A A A A A K S B o Q I A A F t D b 2 5 0 Z W 5 0 X 1 R 5 c G V z X S 5 4 b W x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c A A A A A A A A 5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D b 3 V u d G V y c G F y d G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Y 2 N k N j Y 3 L W N h N G U t N G M 2 Y S 1 h M 2 F i L T A w O W E w Z j Y z M T J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V u d G V y c G F y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V Q x M j o x M j o z M i 4 y M D A y N j E w W i I g L z 4 8 R W 5 0 c n k g V H l w Z T 0 i R m l s b E N v b H V t b l R 5 c G V z I i B W Y W x 1 Z T 0 i c 0 F 3 W U d C Z 1 k 9 I i A v P j x F b n R y e S B U e X B l P S J G a W x s Q 2 9 s d W 1 u T m F t Z X M i I F Z h b H V l P S J z W y Z x d W 9 0 O 2 l k X 2 N v d W 5 0 Z X J w Y X J 0 e S Z x d W 9 0 O y w m c X V v d D t u Y W 1 l J n F 1 b 3 Q 7 L C Z x d W 9 0 O 3 N l Y 3 R v c i Z x d W 9 0 O y w m c X V v d D t j c m V k a X R f c m F 0 a W 5 n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G V y c G F y d G l l c y 9 B d X R v U m V t b 3 Z l Z E N v b H V t b n M x L n t p Z F 9 j b 3 V u d G V y c G F y d H k s M H 0 m c X V v d D s s J n F 1 b 3 Q 7 U 2 V j d G l v b j E v Q 2 9 1 b n R l c n B h c n R p Z X M v Q X V 0 b 1 J l b W 9 2 Z W R D b 2 x 1 b W 5 z M S 5 7 b m F t Z S w x f S Z x d W 9 0 O y w m c X V v d D t T Z W N 0 a W 9 u M S 9 D b 3 V u d G V y c G F y d G l l c y 9 B d X R v U m V t b 3 Z l Z E N v b H V t b n M x L n t z Z W N 0 b 3 I s M n 0 m c X V v d D s s J n F 1 b 3 Q 7 U 2 V j d G l v b j E v Q 2 9 1 b n R l c n B h c n R p Z X M v Q X V 0 b 1 J l b W 9 2 Z W R D b 2 x 1 b W 5 z M S 5 7 Y 3 J l Z G l 0 X 3 J h d G l u Z y w z f S Z x d W 9 0 O y w m c X V v d D t T Z W N 0 a W 9 u M S 9 D b 3 V u d G V y c G F y d G l l c y 9 B d X R v U m V t b 3 Z l Z E N v b H V t b n M x L n t j b 3 V u d H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Z X J w Y X J 0 a W V z L 0 F 1 d G 9 S Z W 1 v d m V k Q 2 9 s d W 1 u c z E u e 2 l k X 2 N v d W 5 0 Z X J w Y X J 0 e S w w f S Z x d W 9 0 O y w m c X V v d D t T Z W N 0 a W 9 u M S 9 D b 3 V u d G V y c G F y d G l l c y 9 B d X R v U m V t b 3 Z l Z E N v b H V t b n M x L n t u Y W 1 l L D F 9 J n F 1 b 3 Q 7 L C Z x d W 9 0 O 1 N l Y 3 R p b 2 4 x L 0 N v d W 5 0 Z X J w Y X J 0 a W V z L 0 F 1 d G 9 S Z W 1 v d m V k Q 2 9 s d W 1 u c z E u e 3 N l Y 3 R v c i w y f S Z x d W 9 0 O y w m c X V v d D t T Z W N 0 a W 9 u M S 9 D b 3 V u d G V y c G F y d G l l c y 9 B d X R v U m V t b 3 Z l Z E N v b H V t b n M x L n t j c m V k a X R f c m F 0 a W 5 n L D N 9 J n F 1 b 3 Q 7 L C Z x d W 9 0 O 1 N l Y 3 R p b 2 4 x L 0 N v d W 5 0 Z X J w Y X J 0 a W V z L 0 F 1 d G 9 S Z W 1 v d m V k Q 2 9 s d W 1 u c z E u e 2 N v d W 5 0 c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Z X J w Y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Z X J w Y X J 0 a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G V y c G F y d G l l c y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3 V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N h Z m J i N i 0 w M j g 4 L T Q 4 N z M t O T V m N S 1 h Y T M y N T g y M D l k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w b 3 N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y O j E y O j U 2 L j Q z N T I 5 O D B a I i A v P j x F b n R y e S B U e X B l P S J G a W x s Q 2 9 s d W 1 u V H l w Z X M i I F Z h b H V l P S J z Q X d N R 0 J n W U p C Z z 0 9 I i A v P j x F b n R y e S B U e X B l P S J G a W x s Q 2 9 s d W 1 u T m F t Z X M i I F Z h b H V l P S J z W y Z x d W 9 0 O 2 l k X 2 V 4 c G 9 z d X J l J n F 1 b 3 Q 7 L C Z x d W 9 0 O 2 l k X 2 N v d W 5 0 Z X J w Y X J 0 e S Z x d W 9 0 O y w m c X V v d D t h b W 9 1 b n R f Z H V l J n F 1 b 3 Q 7 L C Z x d W 9 0 O 2 F t b 3 V u d F 9 k Z W Z h d W x 0 J n F 1 b 3 Q 7 L C Z x d W 9 0 O 2 x p b W l 0 X 2 F 1 d G h v c m l 6 Z W Q m c X V v d D s s J n F 1 b 3 Q 7 Z G F 0 Z V 9 l e H B v c 3 V y Z S Z x d W 9 0 O y w m c X V v d D t 0 e X B l X 2 9 m X 2 V 4 c G 9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N 1 c m V z L 0 F 1 d G 9 S Z W 1 v d m V k Q 2 9 s d W 1 u c z E u e 2 l k X 2 V 4 c G 9 z d X J l L D B 9 J n F 1 b 3 Q 7 L C Z x d W 9 0 O 1 N l Y 3 R p b 2 4 x L 0 V 4 c G 9 z d X J l c y 9 B d X R v U m V t b 3 Z l Z E N v b H V t b n M x L n t p Z F 9 j b 3 V u d G V y c G F y d H k s M X 0 m c X V v d D s s J n F 1 b 3 Q 7 U 2 V j d G l v b j E v R X h w b 3 N 1 c m V z L 0 F 1 d G 9 S Z W 1 v d m V k Q 2 9 s d W 1 u c z E u e 2 F t b 3 V u d F 9 k d W U s M n 0 m c X V v d D s s J n F 1 b 3 Q 7 U 2 V j d G l v b j E v R X h w b 3 N 1 c m V z L 0 F 1 d G 9 S Z W 1 v d m V k Q 2 9 s d W 1 u c z E u e 2 F t b 3 V u d F 9 k Z W Z h d W x 0 L D N 9 J n F 1 b 3 Q 7 L C Z x d W 9 0 O 1 N l Y 3 R p b 2 4 x L 0 V 4 c G 9 z d X J l c y 9 B d X R v U m V t b 3 Z l Z E N v b H V t b n M x L n t s a W 1 p d F 9 h d X R o b 3 J p e m V k L D R 9 J n F 1 b 3 Q 7 L C Z x d W 9 0 O 1 N l Y 3 R p b 2 4 x L 0 V 4 c G 9 z d X J l c y 9 B d X R v U m V t b 3 Z l Z E N v b H V t b n M x L n t k Y X R l X 2 V 4 c G 9 z d X J l L D V 9 J n F 1 b 3 Q 7 L C Z x d W 9 0 O 1 N l Y 3 R p b 2 4 x L 0 V 4 c G 9 z d X J l c y 9 B d X R v U m V t b 3 Z l Z E N v b H V t b n M x L n t 0 e X B l X 2 9 m X 2 V 4 c G 9 z d X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4 c G 9 z d X J l c y 9 B d X R v U m V t b 3 Z l Z E N v b H V t b n M x L n t p Z F 9 l e H B v c 3 V y Z S w w f S Z x d W 9 0 O y w m c X V v d D t T Z W N 0 a W 9 u M S 9 F e H B v c 3 V y Z X M v Q X V 0 b 1 J l b W 9 2 Z W R D b 2 x 1 b W 5 z M S 5 7 a W R f Y 2 9 1 b n R l c n B h c n R 5 L D F 9 J n F 1 b 3 Q 7 L C Z x d W 9 0 O 1 N l Y 3 R p b 2 4 x L 0 V 4 c G 9 z d X J l c y 9 B d X R v U m V t b 3 Z l Z E N v b H V t b n M x L n t h b W 9 1 b n R f Z H V l L D J 9 J n F 1 b 3 Q 7 L C Z x d W 9 0 O 1 N l Y 3 R p b 2 4 x L 0 V 4 c G 9 z d X J l c y 9 B d X R v U m V t b 3 Z l Z E N v b H V t b n M x L n t h b W 9 1 b n R f Z G V m Y X V s d C w z f S Z x d W 9 0 O y w m c X V v d D t T Z W N 0 a W 9 u M S 9 F e H B v c 3 V y Z X M v Q X V 0 b 1 J l b W 9 2 Z W R D b 2 x 1 b W 5 z M S 5 7 b G l t a X R f Y X V 0 a G 9 y a X p l Z C w 0 f S Z x d W 9 0 O y w m c X V v d D t T Z W N 0 a W 9 u M S 9 F e H B v c 3 V y Z X M v Q X V 0 b 1 J l b W 9 2 Z W R D b 2 x 1 b W 5 z M S 5 7 Z G F 0 Z V 9 l e H B v c 3 V y Z S w 1 f S Z x d W 9 0 O y w m c X V v d D t T Z W N 0 a W 9 u M S 9 F e H B v c 3 V y Z X M v Q X V 0 b 1 J l b W 9 2 Z W R D b 2 x 1 b W 5 z M S 5 7 d H l w Z V 9 v Z l 9 l e H B v c 3 V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z d X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N 1 c m V z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r 8 f A 7 T h P 1 H / 0 A C e T Y A u x o 5 H p 7 a s L d r n X d J r b t O 9 t B d S a + a g y N v l j U l i I 1 Y U M E 8 u S j f j k d c H k t t R n Z / e v 2 g V v V l W 4 T p B g x n O 6 l Z Q t 2 h e y n J d H 5 h i + e Q v 0 3 y U / O 7 T I m M z l B K J k F < / D a t a M a s h u p > 
</file>

<file path=customXml/itemProps1.xml><?xml version="1.0" encoding="utf-8"?>
<ds:datastoreItem xmlns:ds="http://schemas.openxmlformats.org/officeDocument/2006/customXml" ds:itemID="{FE541019-C7DD-AD42-89FA-1AFEE069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Counterparties</vt:lpstr>
      <vt:lpstr>Exposures</vt:lpstr>
      <vt:lpstr>Dashboard</vt:lpstr>
      <vt:lpstr>Sector Analysis</vt:lpstr>
      <vt:lpstr>Top 5 Default</vt:lpstr>
      <vt:lpstr>Monthly Exposure 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Sun</dc:creator>
  <cp:lastModifiedBy>Julien Sun</cp:lastModifiedBy>
  <dcterms:created xsi:type="dcterms:W3CDTF">2025-04-05T11:56:06Z</dcterms:created>
  <dcterms:modified xsi:type="dcterms:W3CDTF">2025-04-05T16:06:34Z</dcterms:modified>
</cp:coreProperties>
</file>