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neyedu-my.sharepoint.com/personal/jhar9271_uni_sydney_edu_au/Documents/PhD Stuff/Experiment data/Cell experiments/2021/Data files of data used in papers/"/>
    </mc:Choice>
  </mc:AlternateContent>
  <xr:revisionPtr revIDLastSave="1" documentId="8_{B5C864C7-2896-419C-9E9A-076B2D5882D8}" xr6:coauthVersionLast="47" xr6:coauthVersionMax="47" xr10:uidLastSave="{1F487E16-0115-4E12-9DAF-B3A60B337B31}"/>
  <bookViews>
    <workbookView xWindow="-108" yWindow="-108" windowWidth="23256" windowHeight="12576" firstSheet="9" activeTab="11" xr2:uid="{5F796FD3-73B6-4ADB-8150-8ADCBB42B38F}"/>
  </bookViews>
  <sheets>
    <sheet name="PAL DU145" sheetId="1" r:id="rId1"/>
    <sheet name="PAL PNT1A" sheetId="2" r:id="rId2"/>
    <sheet name="PAL MM576" sheetId="3" r:id="rId3"/>
    <sheet name="Syn DU145" sheetId="4" r:id="rId4"/>
    <sheet name="Syn PNT1A" sheetId="5" r:id="rId5"/>
    <sheet name="Syn MM576" sheetId="6" r:id="rId6"/>
    <sheet name="MM575 syn order of therapies" sheetId="7" r:id="rId7"/>
    <sheet name="DU 145 radiation dose response" sheetId="9" r:id="rId8"/>
    <sheet name="PNT1A radiation dose response" sheetId="10" r:id="rId9"/>
    <sheet name="MM576 radiation dose response" sheetId="11" r:id="rId10"/>
    <sheet name="MM576 h2o2 radiation" sheetId="12" r:id="rId11"/>
    <sheet name="MM576 Old vs new PAL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3" i="12" l="1"/>
  <c r="S14" i="7"/>
  <c r="N25" i="12"/>
  <c r="N29" i="12"/>
  <c r="N33" i="12"/>
  <c r="G24" i="12"/>
  <c r="G25" i="12"/>
  <c r="G28" i="12"/>
  <c r="G29" i="12"/>
  <c r="G32" i="12"/>
  <c r="G33" i="12"/>
  <c r="E24" i="12"/>
  <c r="E25" i="12"/>
  <c r="E28" i="12"/>
  <c r="E29" i="12"/>
  <c r="E32" i="12"/>
  <c r="E33" i="12"/>
  <c r="N11" i="12"/>
  <c r="N13" i="12"/>
  <c r="N15" i="12"/>
  <c r="AD71" i="13"/>
  <c r="AC71" i="13"/>
  <c r="AB71" i="13"/>
  <c r="AA71" i="13"/>
  <c r="Z71" i="13"/>
  <c r="Y71" i="13"/>
  <c r="AD58" i="13"/>
  <c r="AC58" i="13"/>
  <c r="AB58" i="13"/>
  <c r="AA58" i="13"/>
  <c r="Z58" i="13"/>
  <c r="Y58" i="13"/>
  <c r="J54" i="13"/>
  <c r="K51" i="13" s="1"/>
  <c r="C54" i="13"/>
  <c r="D51" i="13" s="1"/>
  <c r="L50" i="13"/>
  <c r="M51" i="13" s="1"/>
  <c r="E50" i="13"/>
  <c r="F51" i="13" s="1"/>
  <c r="AE46" i="13"/>
  <c r="AD46" i="13"/>
  <c r="AC46" i="13"/>
  <c r="AB46" i="13"/>
  <c r="AA46" i="13"/>
  <c r="Z46" i="13"/>
  <c r="AE23" i="13"/>
  <c r="AD23" i="13"/>
  <c r="AC23" i="13"/>
  <c r="AB23" i="13"/>
  <c r="AA23" i="13"/>
  <c r="Z23" i="13"/>
  <c r="S4" i="13"/>
  <c r="Q4" i="13"/>
  <c r="L4" i="13"/>
  <c r="J4" i="13"/>
  <c r="E4" i="13"/>
  <c r="T30" i="13" s="1"/>
  <c r="C4" i="13"/>
  <c r="R20" i="13" s="1"/>
  <c r="M4" i="12"/>
  <c r="N5" i="12" s="1"/>
  <c r="K4" i="12"/>
  <c r="L5" i="12" s="1"/>
  <c r="F4" i="12"/>
  <c r="G5" i="12" s="1"/>
  <c r="D4" i="12"/>
  <c r="E5" i="12" s="1"/>
  <c r="L33" i="12" l="1"/>
  <c r="L25" i="12"/>
  <c r="L11" i="12"/>
  <c r="L28" i="12"/>
  <c r="N32" i="12"/>
  <c r="N24" i="12"/>
  <c r="N14" i="12"/>
  <c r="N12" i="12"/>
  <c r="N10" i="12"/>
  <c r="E31" i="12"/>
  <c r="E27" i="12"/>
  <c r="E23" i="12"/>
  <c r="G31" i="12"/>
  <c r="G27" i="12"/>
  <c r="G23" i="12"/>
  <c r="L31" i="12"/>
  <c r="L27" i="12"/>
  <c r="L23" i="12"/>
  <c r="N31" i="12"/>
  <c r="N27" i="12"/>
  <c r="N23" i="12"/>
  <c r="L29" i="12"/>
  <c r="L15" i="12"/>
  <c r="L13" i="12"/>
  <c r="L32" i="12"/>
  <c r="L24" i="12"/>
  <c r="N28" i="12"/>
  <c r="L14" i="12"/>
  <c r="L12" i="12"/>
  <c r="L10" i="12"/>
  <c r="E30" i="12"/>
  <c r="E26" i="12"/>
  <c r="E22" i="12"/>
  <c r="G30" i="12"/>
  <c r="G26" i="12"/>
  <c r="G22" i="12"/>
  <c r="L30" i="12"/>
  <c r="L26" i="12"/>
  <c r="L22" i="12"/>
  <c r="N30" i="12"/>
  <c r="N26" i="12"/>
  <c r="N22" i="12"/>
  <c r="E16" i="12"/>
  <c r="G15" i="12"/>
  <c r="G14" i="12"/>
  <c r="G13" i="12"/>
  <c r="G12" i="12"/>
  <c r="G11" i="12"/>
  <c r="G10" i="12"/>
  <c r="G8" i="12"/>
  <c r="E15" i="12"/>
  <c r="E14" i="12"/>
  <c r="E13" i="12"/>
  <c r="E12" i="12"/>
  <c r="E11" i="12"/>
  <c r="E10" i="12"/>
  <c r="E8" i="12"/>
  <c r="N4" i="12"/>
  <c r="N20" i="12"/>
  <c r="G4" i="12"/>
  <c r="G20" i="12"/>
  <c r="N16" i="12"/>
  <c r="E4" i="12"/>
  <c r="E20" i="12"/>
  <c r="G16" i="12"/>
  <c r="N8" i="12"/>
  <c r="L4" i="12"/>
  <c r="L20" i="12"/>
  <c r="E19" i="12"/>
  <c r="E7" i="12"/>
  <c r="G19" i="12"/>
  <c r="G7" i="12"/>
  <c r="L19" i="12"/>
  <c r="L7" i="12"/>
  <c r="N19" i="12"/>
  <c r="N7" i="12"/>
  <c r="L16" i="12"/>
  <c r="L8" i="12"/>
  <c r="E18" i="12"/>
  <c r="E6" i="12"/>
  <c r="G18" i="12"/>
  <c r="G6" i="12"/>
  <c r="L18" i="12"/>
  <c r="L6" i="12"/>
  <c r="N18" i="12"/>
  <c r="N6" i="12"/>
  <c r="E21" i="12"/>
  <c r="E17" i="12"/>
  <c r="E9" i="12"/>
  <c r="G21" i="12"/>
  <c r="G17" i="12"/>
  <c r="G9" i="12"/>
  <c r="L21" i="12"/>
  <c r="L17" i="12"/>
  <c r="L9" i="12"/>
  <c r="N21" i="12"/>
  <c r="N17" i="12"/>
  <c r="N9" i="12"/>
  <c r="D50" i="13"/>
  <c r="D70" i="13"/>
  <c r="K66" i="13"/>
  <c r="K62" i="13"/>
  <c r="K5" i="13"/>
  <c r="D58" i="13"/>
  <c r="K58" i="13"/>
  <c r="R10" i="13"/>
  <c r="K70" i="13"/>
  <c r="K54" i="13"/>
  <c r="M12" i="13"/>
  <c r="M19" i="13"/>
  <c r="F32" i="13"/>
  <c r="M62" i="13"/>
  <c r="F7" i="13"/>
  <c r="F14" i="13"/>
  <c r="K21" i="13"/>
  <c r="F26" i="13"/>
  <c r="D66" i="13"/>
  <c r="D54" i="13"/>
  <c r="M50" i="13"/>
  <c r="D4" i="13"/>
  <c r="T8" i="13"/>
  <c r="D16" i="13"/>
  <c r="M23" i="13"/>
  <c r="M27" i="13"/>
  <c r="D62" i="13"/>
  <c r="K50" i="13"/>
  <c r="M70" i="13"/>
  <c r="M58" i="13"/>
  <c r="T17" i="13"/>
  <c r="M66" i="13"/>
  <c r="M54" i="13"/>
  <c r="F70" i="13"/>
  <c r="D73" i="13"/>
  <c r="D69" i="13"/>
  <c r="D65" i="13"/>
  <c r="D61" i="13"/>
  <c r="D57" i="13"/>
  <c r="D53" i="13"/>
  <c r="F73" i="13"/>
  <c r="F69" i="13"/>
  <c r="F65" i="13"/>
  <c r="F61" i="13"/>
  <c r="F57" i="13"/>
  <c r="F53" i="13"/>
  <c r="K73" i="13"/>
  <c r="K69" i="13"/>
  <c r="K65" i="13"/>
  <c r="K61" i="13"/>
  <c r="K57" i="13"/>
  <c r="K53" i="13"/>
  <c r="M73" i="13"/>
  <c r="M69" i="13"/>
  <c r="M65" i="13"/>
  <c r="M61" i="13"/>
  <c r="M57" i="13"/>
  <c r="M53" i="13"/>
  <c r="F66" i="13"/>
  <c r="F58" i="13"/>
  <c r="D72" i="13"/>
  <c r="D68" i="13"/>
  <c r="D64" i="13"/>
  <c r="D60" i="13"/>
  <c r="D56" i="13"/>
  <c r="D52" i="13"/>
  <c r="F72" i="13"/>
  <c r="F68" i="13"/>
  <c r="F64" i="13"/>
  <c r="F60" i="13"/>
  <c r="F56" i="13"/>
  <c r="F52" i="13"/>
  <c r="K72" i="13"/>
  <c r="K68" i="13"/>
  <c r="K64" i="13"/>
  <c r="K60" i="13"/>
  <c r="K56" i="13"/>
  <c r="K52" i="13"/>
  <c r="M72" i="13"/>
  <c r="M68" i="13"/>
  <c r="M64" i="13"/>
  <c r="M60" i="13"/>
  <c r="M56" i="13"/>
  <c r="M52" i="13"/>
  <c r="F50" i="13"/>
  <c r="F62" i="13"/>
  <c r="F54" i="13"/>
  <c r="D71" i="13"/>
  <c r="D67" i="13"/>
  <c r="D63" i="13"/>
  <c r="D59" i="13"/>
  <c r="D55" i="13"/>
  <c r="F71" i="13"/>
  <c r="F67" i="13"/>
  <c r="F63" i="13"/>
  <c r="F59" i="13"/>
  <c r="F55" i="13"/>
  <c r="K71" i="13"/>
  <c r="K67" i="13"/>
  <c r="K63" i="13"/>
  <c r="K59" i="13"/>
  <c r="K55" i="13"/>
  <c r="M71" i="13"/>
  <c r="M67" i="13"/>
  <c r="M63" i="13"/>
  <c r="M59" i="13"/>
  <c r="M55" i="13"/>
  <c r="D6" i="13"/>
  <c r="K7" i="13"/>
  <c r="K9" i="13"/>
  <c r="K11" i="13"/>
  <c r="R12" i="13"/>
  <c r="R14" i="13"/>
  <c r="R16" i="13"/>
  <c r="D18" i="13"/>
  <c r="D20" i="13"/>
  <c r="D22" i="13"/>
  <c r="F28" i="13"/>
  <c r="M33" i="13"/>
  <c r="R4" i="13"/>
  <c r="F6" i="13"/>
  <c r="D8" i="13"/>
  <c r="T9" i="13"/>
  <c r="M11" i="13"/>
  <c r="K13" i="13"/>
  <c r="F15" i="13"/>
  <c r="T16" i="13"/>
  <c r="R18" i="13"/>
  <c r="M20" i="13"/>
  <c r="F22" i="13"/>
  <c r="T24" i="13"/>
  <c r="M29" i="13"/>
  <c r="K4" i="13"/>
  <c r="R6" i="13"/>
  <c r="R8" i="13"/>
  <c r="D10" i="13"/>
  <c r="D12" i="13"/>
  <c r="D14" i="13"/>
  <c r="K15" i="13"/>
  <c r="K17" i="13"/>
  <c r="K19" i="13"/>
  <c r="F9" i="13"/>
  <c r="T19" i="13"/>
  <c r="M22" i="13"/>
  <c r="F25" i="13"/>
  <c r="T27" i="13"/>
  <c r="M28" i="13"/>
  <c r="T29" i="13"/>
  <c r="F31" i="13"/>
  <c r="M32" i="13"/>
  <c r="T33" i="13"/>
  <c r="M6" i="13"/>
  <c r="M14" i="13"/>
  <c r="M4" i="13"/>
  <c r="T5" i="13"/>
  <c r="M7" i="13"/>
  <c r="M16" i="13"/>
  <c r="F18" i="13"/>
  <c r="T20" i="13"/>
  <c r="T26" i="13"/>
  <c r="M5" i="13"/>
  <c r="F8" i="13"/>
  <c r="T10" i="13"/>
  <c r="T11" i="13"/>
  <c r="M13" i="13"/>
  <c r="F16" i="13"/>
  <c r="F17" i="13"/>
  <c r="T18" i="13"/>
  <c r="M21" i="13"/>
  <c r="T23" i="13"/>
  <c r="M26" i="13"/>
  <c r="F4" i="13"/>
  <c r="T4" i="13"/>
  <c r="M8" i="13"/>
  <c r="F10" i="13"/>
  <c r="F11" i="13"/>
  <c r="T12" i="13"/>
  <c r="T13" i="13"/>
  <c r="M15" i="13"/>
  <c r="F19" i="13"/>
  <c r="T21" i="13"/>
  <c r="T22" i="13"/>
  <c r="F24" i="13"/>
  <c r="M25" i="13"/>
  <c r="T28" i="13"/>
  <c r="F30" i="13"/>
  <c r="M31" i="13"/>
  <c r="T32" i="13"/>
  <c r="F5" i="13"/>
  <c r="T6" i="13"/>
  <c r="T7" i="13"/>
  <c r="M9" i="13"/>
  <c r="M10" i="13"/>
  <c r="F12" i="13"/>
  <c r="F13" i="13"/>
  <c r="T14" i="13"/>
  <c r="T15" i="13"/>
  <c r="M17" i="13"/>
  <c r="M18" i="13"/>
  <c r="F20" i="13"/>
  <c r="F21" i="13"/>
  <c r="F23" i="13"/>
  <c r="M24" i="13"/>
  <c r="T25" i="13"/>
  <c r="F27" i="13"/>
  <c r="F29" i="13"/>
  <c r="M30" i="13"/>
  <c r="T31" i="13"/>
  <c r="F33" i="13"/>
  <c r="R22" i="13"/>
  <c r="K23" i="13"/>
  <c r="D24" i="13"/>
  <c r="R24" i="13"/>
  <c r="K25" i="13"/>
  <c r="D26" i="13"/>
  <c r="R26" i="13"/>
  <c r="K27" i="13"/>
  <c r="D28" i="13"/>
  <c r="R28" i="13"/>
  <c r="K29" i="13"/>
  <c r="D30" i="13"/>
  <c r="R30" i="13"/>
  <c r="K31" i="13"/>
  <c r="D32" i="13"/>
  <c r="R32" i="13"/>
  <c r="K33" i="13"/>
  <c r="D5" i="13"/>
  <c r="R5" i="13"/>
  <c r="K6" i="13"/>
  <c r="D7" i="13"/>
  <c r="R7" i="13"/>
  <c r="K8" i="13"/>
  <c r="D9" i="13"/>
  <c r="R9" i="13"/>
  <c r="K10" i="13"/>
  <c r="D11" i="13"/>
  <c r="R11" i="13"/>
  <c r="K12" i="13"/>
  <c r="D13" i="13"/>
  <c r="R13" i="13"/>
  <c r="K14" i="13"/>
  <c r="D15" i="13"/>
  <c r="R15" i="13"/>
  <c r="K16" i="13"/>
  <c r="D17" i="13"/>
  <c r="R17" i="13"/>
  <c r="K18" i="13"/>
  <c r="D19" i="13"/>
  <c r="R19" i="13"/>
  <c r="K20" i="13"/>
  <c r="D21" i="13"/>
  <c r="R21" i="13"/>
  <c r="K22" i="13"/>
  <c r="D23" i="13"/>
  <c r="R23" i="13"/>
  <c r="K24" i="13"/>
  <c r="D25" i="13"/>
  <c r="R25" i="13"/>
  <c r="K26" i="13"/>
  <c r="D27" i="13"/>
  <c r="R27" i="13"/>
  <c r="K28" i="13"/>
  <c r="D29" i="13"/>
  <c r="R29" i="13"/>
  <c r="K30" i="13"/>
  <c r="D31" i="13"/>
  <c r="R31" i="13"/>
  <c r="K32" i="13"/>
  <c r="D33" i="13"/>
  <c r="R33" i="13"/>
  <c r="Z46" i="12"/>
  <c r="Y46" i="12"/>
  <c r="X46" i="12"/>
  <c r="W46" i="12"/>
  <c r="V46" i="12"/>
  <c r="U46" i="12"/>
  <c r="T46" i="12"/>
  <c r="U23" i="12"/>
  <c r="V23" i="12"/>
  <c r="W23" i="12"/>
  <c r="X23" i="12"/>
  <c r="Z23" i="12"/>
  <c r="T23" i="12"/>
  <c r="Z21" i="10" l="1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AU21" i="9"/>
  <c r="AT21" i="9"/>
  <c r="AU20" i="9"/>
  <c r="AT20" i="9"/>
  <c r="AU19" i="9"/>
  <c r="AT19" i="9"/>
  <c r="AU18" i="9"/>
  <c r="AT18" i="9"/>
  <c r="AU17" i="9"/>
  <c r="AT17" i="9"/>
  <c r="AU16" i="9"/>
  <c r="AT16" i="9"/>
  <c r="AU15" i="9"/>
  <c r="AT15" i="9"/>
  <c r="AU14" i="9"/>
  <c r="AT14" i="9"/>
  <c r="AU13" i="9"/>
  <c r="AT13" i="9"/>
  <c r="AU12" i="9"/>
  <c r="AT12" i="9"/>
  <c r="AU11" i="9"/>
  <c r="AT11" i="9"/>
  <c r="AU10" i="9"/>
  <c r="AT10" i="9"/>
  <c r="AU9" i="9"/>
  <c r="AT9" i="9"/>
  <c r="AU8" i="9"/>
  <c r="AT8" i="9"/>
  <c r="AU7" i="9"/>
  <c r="AT7" i="9"/>
  <c r="AU6" i="9"/>
  <c r="AT6" i="9"/>
  <c r="AU4" i="9"/>
  <c r="AT4" i="9"/>
  <c r="AA76" i="3" l="1"/>
  <c r="AA67" i="3"/>
  <c r="AA58" i="3"/>
  <c r="AA49" i="3"/>
  <c r="AA40" i="3"/>
  <c r="AA31" i="3"/>
  <c r="AA22" i="3"/>
  <c r="AA4" i="3"/>
  <c r="Y76" i="3"/>
  <c r="Y67" i="3"/>
  <c r="Y58" i="3"/>
  <c r="Y49" i="3"/>
  <c r="Y40" i="3"/>
  <c r="Y31" i="3"/>
  <c r="Y22" i="3"/>
  <c r="Y4" i="3"/>
  <c r="AA50" i="2"/>
  <c r="Y32" i="2"/>
  <c r="AA77" i="2"/>
  <c r="AA68" i="2"/>
  <c r="AA59" i="2"/>
  <c r="AA41" i="2"/>
  <c r="AA32" i="2"/>
  <c r="AA23" i="2"/>
  <c r="AA5" i="2"/>
  <c r="Y77" i="2"/>
  <c r="Y68" i="2"/>
  <c r="Y59" i="2"/>
  <c r="Y50" i="2"/>
  <c r="Y41" i="2"/>
  <c r="Y23" i="2"/>
  <c r="Y5" i="2"/>
  <c r="AE50" i="1"/>
  <c r="Z50" i="1"/>
  <c r="Z74" i="1"/>
  <c r="AE74" i="1"/>
  <c r="Z41" i="1"/>
  <c r="L4" i="7" l="1"/>
  <c r="M5" i="7" s="1"/>
  <c r="J8" i="7"/>
  <c r="K5" i="7" s="1"/>
  <c r="K14" i="7" l="1"/>
  <c r="M13" i="7"/>
  <c r="K4" i="7"/>
  <c r="M34" i="7"/>
  <c r="M8" i="7"/>
  <c r="K32" i="7"/>
  <c r="M38" i="7"/>
  <c r="M27" i="7"/>
  <c r="K27" i="7"/>
  <c r="K7" i="7"/>
  <c r="M23" i="7"/>
  <c r="K16" i="7"/>
  <c r="K24" i="7"/>
  <c r="M4" i="7"/>
  <c r="M32" i="7"/>
  <c r="M22" i="7"/>
  <c r="M7" i="7"/>
  <c r="K35" i="7"/>
  <c r="K19" i="7"/>
  <c r="M15" i="7"/>
  <c r="M29" i="7"/>
  <c r="M14" i="7"/>
  <c r="K15" i="7"/>
  <c r="K31" i="7"/>
  <c r="K23" i="7"/>
  <c r="K11" i="7"/>
  <c r="M18" i="7"/>
  <c r="M37" i="7"/>
  <c r="M31" i="7"/>
  <c r="M26" i="7"/>
  <c r="M20" i="7"/>
  <c r="M11" i="7"/>
  <c r="M6" i="7"/>
  <c r="K38" i="7"/>
  <c r="K30" i="7"/>
  <c r="K20" i="7"/>
  <c r="K8" i="7"/>
  <c r="M16" i="7"/>
  <c r="M35" i="7"/>
  <c r="M30" i="7"/>
  <c r="M24" i="7"/>
  <c r="M19" i="7"/>
  <c r="M10" i="7"/>
  <c r="K18" i="7"/>
  <c r="K34" i="7"/>
  <c r="K26" i="7"/>
  <c r="K22" i="7"/>
  <c r="K10" i="7"/>
  <c r="K17" i="7"/>
  <c r="K33" i="7"/>
  <c r="K25" i="7"/>
  <c r="K21" i="7"/>
  <c r="K9" i="7"/>
  <c r="M17" i="7"/>
  <c r="M33" i="7"/>
  <c r="M25" i="7"/>
  <c r="M21" i="7"/>
  <c r="M9" i="7"/>
  <c r="K13" i="7"/>
  <c r="K37" i="7"/>
  <c r="K29" i="7"/>
  <c r="K6" i="7"/>
  <c r="K36" i="7"/>
  <c r="K28" i="7"/>
  <c r="K12" i="7"/>
  <c r="M36" i="7"/>
  <c r="M28" i="7"/>
  <c r="M12" i="7"/>
  <c r="E4" i="7"/>
  <c r="F12" i="7" s="1"/>
  <c r="C8" i="7"/>
  <c r="D8" i="7" s="1"/>
  <c r="Z26" i="7"/>
  <c r="Y26" i="7"/>
  <c r="X26" i="7"/>
  <c r="W26" i="7"/>
  <c r="V26" i="7"/>
  <c r="U26" i="7"/>
  <c r="T26" i="7"/>
  <c r="S26" i="7"/>
  <c r="R26" i="7"/>
  <c r="Q26" i="7"/>
  <c r="Z13" i="7"/>
  <c r="Y13" i="7"/>
  <c r="X13" i="7"/>
  <c r="W13" i="7"/>
  <c r="V13" i="7"/>
  <c r="U13" i="7"/>
  <c r="T13" i="7"/>
  <c r="S13" i="7"/>
  <c r="R13" i="7"/>
  <c r="Q13" i="7"/>
  <c r="E39" i="4"/>
  <c r="E38" i="4"/>
  <c r="E37" i="4"/>
  <c r="E36" i="4"/>
  <c r="E35" i="4"/>
  <c r="E34" i="4"/>
  <c r="E63" i="4"/>
  <c r="E62" i="4"/>
  <c r="E61" i="4"/>
  <c r="E60" i="4"/>
  <c r="E59" i="4"/>
  <c r="E58" i="4"/>
  <c r="E27" i="4"/>
  <c r="E26" i="4"/>
  <c r="E25" i="4"/>
  <c r="E24" i="4"/>
  <c r="E23" i="4"/>
  <c r="E22" i="4"/>
  <c r="E57" i="4"/>
  <c r="E56" i="4"/>
  <c r="E55" i="4"/>
  <c r="E54" i="4"/>
  <c r="E53" i="4"/>
  <c r="E52" i="4"/>
  <c r="E33" i="4"/>
  <c r="E32" i="4"/>
  <c r="E31" i="4"/>
  <c r="E30" i="4"/>
  <c r="E29" i="4"/>
  <c r="E28" i="4"/>
  <c r="E15" i="4"/>
  <c r="E14" i="4"/>
  <c r="E13" i="4"/>
  <c r="E12" i="4"/>
  <c r="E11" i="4"/>
  <c r="E10" i="4"/>
  <c r="E51" i="4"/>
  <c r="E50" i="4"/>
  <c r="E49" i="4"/>
  <c r="E48" i="4"/>
  <c r="E47" i="4"/>
  <c r="E46" i="4"/>
  <c r="E21" i="4"/>
  <c r="E20" i="4"/>
  <c r="E19" i="4"/>
  <c r="E18" i="4"/>
  <c r="E17" i="4"/>
  <c r="W32" i="4"/>
  <c r="V32" i="4"/>
  <c r="U32" i="4"/>
  <c r="T32" i="4"/>
  <c r="S32" i="4"/>
  <c r="R32" i="4"/>
  <c r="W15" i="4"/>
  <c r="V15" i="4"/>
  <c r="U15" i="4"/>
  <c r="T15" i="4"/>
  <c r="S15" i="4"/>
  <c r="R15" i="4"/>
  <c r="E16" i="4"/>
  <c r="E45" i="4"/>
  <c r="E44" i="4"/>
  <c r="E43" i="4"/>
  <c r="E42" i="4"/>
  <c r="E41" i="4"/>
  <c r="L9" i="4"/>
  <c r="M62" i="4" s="1"/>
  <c r="E40" i="4"/>
  <c r="E9" i="4"/>
  <c r="E8" i="4"/>
  <c r="E7" i="4"/>
  <c r="E6" i="4"/>
  <c r="E5" i="4"/>
  <c r="N3" i="4"/>
  <c r="O62" i="4" s="1"/>
  <c r="F4" i="4"/>
  <c r="G38" i="4" s="1"/>
  <c r="E4" i="4"/>
  <c r="AB41" i="5"/>
  <c r="AA41" i="5"/>
  <c r="Z41" i="5"/>
  <c r="Y41" i="5"/>
  <c r="X41" i="5"/>
  <c r="W41" i="5"/>
  <c r="AB20" i="5"/>
  <c r="AA20" i="5"/>
  <c r="Z20" i="5"/>
  <c r="Y20" i="5"/>
  <c r="X20" i="5"/>
  <c r="W20" i="5"/>
  <c r="J10" i="5"/>
  <c r="K36" i="5" s="1"/>
  <c r="C10" i="5"/>
  <c r="D10" i="5" s="1"/>
  <c r="Q8" i="5"/>
  <c r="R7" i="5" s="1"/>
  <c r="K5" i="5"/>
  <c r="S4" i="5"/>
  <c r="T27" i="5" s="1"/>
  <c r="L4" i="5"/>
  <c r="M39" i="5" s="1"/>
  <c r="E4" i="5"/>
  <c r="F63" i="5" s="1"/>
  <c r="D4" i="5"/>
  <c r="F46" i="6"/>
  <c r="F27" i="6"/>
  <c r="U33" i="6"/>
  <c r="T33" i="6"/>
  <c r="S33" i="6"/>
  <c r="R33" i="6"/>
  <c r="Q33" i="6"/>
  <c r="P33" i="6"/>
  <c r="U16" i="6"/>
  <c r="T16" i="6"/>
  <c r="S16" i="6"/>
  <c r="R16" i="6"/>
  <c r="Q16" i="6"/>
  <c r="P16" i="6"/>
  <c r="F16" i="6"/>
  <c r="D14" i="6"/>
  <c r="D11" i="6"/>
  <c r="J10" i="6"/>
  <c r="K4" i="6" s="1"/>
  <c r="C10" i="6"/>
  <c r="D10" i="6" s="1"/>
  <c r="D6" i="6"/>
  <c r="D5" i="6"/>
  <c r="L4" i="6"/>
  <c r="M38" i="6" s="1"/>
  <c r="E4" i="6"/>
  <c r="F69" i="6" s="1"/>
  <c r="D4" i="6"/>
  <c r="K6" i="6" l="1"/>
  <c r="F17" i="6"/>
  <c r="F31" i="6"/>
  <c r="F54" i="6"/>
  <c r="K8" i="6"/>
  <c r="F19" i="6"/>
  <c r="F35" i="6"/>
  <c r="F62" i="6"/>
  <c r="F14" i="6"/>
  <c r="F23" i="6"/>
  <c r="F39" i="6"/>
  <c r="K4" i="5"/>
  <c r="F6" i="5"/>
  <c r="F12" i="5"/>
  <c r="F17" i="5"/>
  <c r="M5" i="4"/>
  <c r="F18" i="7"/>
  <c r="F17" i="7"/>
  <c r="D14" i="7"/>
  <c r="D12" i="6"/>
  <c r="D17" i="6"/>
  <c r="D21" i="6"/>
  <c r="D25" i="6"/>
  <c r="D29" i="6"/>
  <c r="D33" i="6"/>
  <c r="D37" i="6"/>
  <c r="D42" i="6"/>
  <c r="D50" i="6"/>
  <c r="D58" i="6"/>
  <c r="D66" i="6"/>
  <c r="F10" i="6"/>
  <c r="F12" i="6"/>
  <c r="D15" i="6"/>
  <c r="F42" i="6"/>
  <c r="F21" i="6"/>
  <c r="F25" i="6"/>
  <c r="F29" i="6"/>
  <c r="F33" i="6"/>
  <c r="F37" i="6"/>
  <c r="F50" i="6"/>
  <c r="F58" i="6"/>
  <c r="F66" i="6"/>
  <c r="D8" i="6"/>
  <c r="D13" i="6"/>
  <c r="D16" i="6"/>
  <c r="D19" i="6"/>
  <c r="D23" i="6"/>
  <c r="D27" i="6"/>
  <c r="D31" i="6"/>
  <c r="D35" i="6"/>
  <c r="D39" i="6"/>
  <c r="D46" i="6"/>
  <c r="D54" i="6"/>
  <c r="D62" i="6"/>
  <c r="T6" i="5"/>
  <c r="F13" i="5"/>
  <c r="T5" i="5"/>
  <c r="D7" i="5"/>
  <c r="D16" i="5"/>
  <c r="F23" i="5"/>
  <c r="F20" i="5"/>
  <c r="D6" i="5"/>
  <c r="F7" i="5"/>
  <c r="D12" i="5"/>
  <c r="F16" i="5"/>
  <c r="K22" i="5"/>
  <c r="K25" i="5"/>
  <c r="K29" i="5"/>
  <c r="K33" i="5"/>
  <c r="K37" i="5"/>
  <c r="R5" i="5"/>
  <c r="K6" i="5"/>
  <c r="K7" i="5"/>
  <c r="K9" i="5"/>
  <c r="K10" i="5"/>
  <c r="K13" i="5"/>
  <c r="K17" i="5"/>
  <c r="K20" i="5"/>
  <c r="K26" i="5"/>
  <c r="K30" i="5"/>
  <c r="K34" i="5"/>
  <c r="K38" i="5"/>
  <c r="R4" i="5"/>
  <c r="F8" i="5"/>
  <c r="R9" i="5"/>
  <c r="K11" i="5"/>
  <c r="K12" i="5"/>
  <c r="K14" i="5"/>
  <c r="K16" i="5"/>
  <c r="K18" i="5"/>
  <c r="K21" i="5"/>
  <c r="K23" i="5"/>
  <c r="K27" i="5"/>
  <c r="K31" i="5"/>
  <c r="K35" i="5"/>
  <c r="K39" i="5"/>
  <c r="F4" i="5"/>
  <c r="K8" i="5"/>
  <c r="R11" i="5"/>
  <c r="D13" i="5"/>
  <c r="K15" i="5"/>
  <c r="D17" i="5"/>
  <c r="K19" i="5"/>
  <c r="F22" i="5"/>
  <c r="K24" i="5"/>
  <c r="K28" i="5"/>
  <c r="K32" i="5"/>
  <c r="G5" i="4"/>
  <c r="G3" i="4"/>
  <c r="G4" i="4"/>
  <c r="M7" i="4"/>
  <c r="M3" i="4"/>
  <c r="G6" i="4"/>
  <c r="G8" i="4"/>
  <c r="D37" i="7"/>
  <c r="F33" i="7"/>
  <c r="D30" i="7"/>
  <c r="F27" i="7"/>
  <c r="D5" i="7"/>
  <c r="F4" i="7"/>
  <c r="F34" i="7"/>
  <c r="F8" i="7"/>
  <c r="D21" i="7"/>
  <c r="F25" i="7"/>
  <c r="F11" i="7"/>
  <c r="F9" i="7"/>
  <c r="D36" i="7"/>
  <c r="D20" i="7"/>
  <c r="F24" i="7"/>
  <c r="D29" i="7"/>
  <c r="D13" i="7"/>
  <c r="D28" i="7"/>
  <c r="D12" i="7"/>
  <c r="F32" i="7"/>
  <c r="F16" i="7"/>
  <c r="D39" i="7"/>
  <c r="D23" i="7"/>
  <c r="D7" i="7"/>
  <c r="D38" i="7"/>
  <c r="D22" i="7"/>
  <c r="D6" i="7"/>
  <c r="F26" i="7"/>
  <c r="F10" i="7"/>
  <c r="D31" i="7"/>
  <c r="D15" i="7"/>
  <c r="F35" i="7"/>
  <c r="F19" i="7"/>
  <c r="D35" i="7"/>
  <c r="D27" i="7"/>
  <c r="D19" i="7"/>
  <c r="D11" i="7"/>
  <c r="F39" i="7"/>
  <c r="F31" i="7"/>
  <c r="F23" i="7"/>
  <c r="F15" i="7"/>
  <c r="F7" i="7"/>
  <c r="D34" i="7"/>
  <c r="D26" i="7"/>
  <c r="D18" i="7"/>
  <c r="D10" i="7"/>
  <c r="F38" i="7"/>
  <c r="F30" i="7"/>
  <c r="F22" i="7"/>
  <c r="F14" i="7"/>
  <c r="F6" i="7"/>
  <c r="D33" i="7"/>
  <c r="D25" i="7"/>
  <c r="D17" i="7"/>
  <c r="D9" i="7"/>
  <c r="F37" i="7"/>
  <c r="F29" i="7"/>
  <c r="F21" i="7"/>
  <c r="F13" i="7"/>
  <c r="F5" i="7"/>
  <c r="D4" i="7"/>
  <c r="D32" i="7"/>
  <c r="D24" i="7"/>
  <c r="D16" i="7"/>
  <c r="F36" i="7"/>
  <c r="F28" i="7"/>
  <c r="F20" i="7"/>
  <c r="M4" i="4"/>
  <c r="M6" i="4"/>
  <c r="M8" i="4"/>
  <c r="G40" i="4"/>
  <c r="G42" i="4"/>
  <c r="G44" i="4"/>
  <c r="G17" i="4"/>
  <c r="G19" i="4"/>
  <c r="G45" i="4"/>
  <c r="G47" i="4"/>
  <c r="G49" i="4"/>
  <c r="G9" i="4"/>
  <c r="G11" i="4"/>
  <c r="G13" i="4"/>
  <c r="G27" i="4"/>
  <c r="G29" i="4"/>
  <c r="G31" i="4"/>
  <c r="G51" i="4"/>
  <c r="G53" i="4"/>
  <c r="G55" i="4"/>
  <c r="G21" i="4"/>
  <c r="G23" i="4"/>
  <c r="G25" i="4"/>
  <c r="G57" i="4"/>
  <c r="G59" i="4"/>
  <c r="G61" i="4"/>
  <c r="G33" i="4"/>
  <c r="G35" i="4"/>
  <c r="G37" i="4"/>
  <c r="O4" i="4"/>
  <c r="O6" i="4"/>
  <c r="O8" i="4"/>
  <c r="M10" i="4"/>
  <c r="M12" i="4"/>
  <c r="M14" i="4"/>
  <c r="M17" i="4"/>
  <c r="M19" i="4"/>
  <c r="M21" i="4"/>
  <c r="M23" i="4"/>
  <c r="M25" i="4"/>
  <c r="M27" i="4"/>
  <c r="M29" i="4"/>
  <c r="M31" i="4"/>
  <c r="M33" i="4"/>
  <c r="M35" i="4"/>
  <c r="M37" i="4"/>
  <c r="M45" i="4"/>
  <c r="M47" i="4"/>
  <c r="M49" i="4"/>
  <c r="M39" i="4"/>
  <c r="M41" i="4"/>
  <c r="M43" i="4"/>
  <c r="M51" i="4"/>
  <c r="M53" i="4"/>
  <c r="M55" i="4"/>
  <c r="M57" i="4"/>
  <c r="M59" i="4"/>
  <c r="M61" i="4"/>
  <c r="O10" i="4"/>
  <c r="O12" i="4"/>
  <c r="O14" i="4"/>
  <c r="O17" i="4"/>
  <c r="O19" i="4"/>
  <c r="O21" i="4"/>
  <c r="O23" i="4"/>
  <c r="O25" i="4"/>
  <c r="O27" i="4"/>
  <c r="O29" i="4"/>
  <c r="O31" i="4"/>
  <c r="O33" i="4"/>
  <c r="O35" i="4"/>
  <c r="O37" i="4"/>
  <c r="O45" i="4"/>
  <c r="O47" i="4"/>
  <c r="O49" i="4"/>
  <c r="O39" i="4"/>
  <c r="O41" i="4"/>
  <c r="O43" i="4"/>
  <c r="O51" i="4"/>
  <c r="O53" i="4"/>
  <c r="O55" i="4"/>
  <c r="O57" i="4"/>
  <c r="O59" i="4"/>
  <c r="O61" i="4"/>
  <c r="G7" i="4"/>
  <c r="G39" i="4"/>
  <c r="G41" i="4"/>
  <c r="G43" i="4"/>
  <c r="G15" i="4"/>
  <c r="G16" i="4"/>
  <c r="G18" i="4"/>
  <c r="G20" i="4"/>
  <c r="G46" i="4"/>
  <c r="G48" i="4"/>
  <c r="G50" i="4"/>
  <c r="G10" i="4"/>
  <c r="G12" i="4"/>
  <c r="G14" i="4"/>
  <c r="G28" i="4"/>
  <c r="G30" i="4"/>
  <c r="G32" i="4"/>
  <c r="G52" i="4"/>
  <c r="G54" i="4"/>
  <c r="G56" i="4"/>
  <c r="G22" i="4"/>
  <c r="G24" i="4"/>
  <c r="G26" i="4"/>
  <c r="G58" i="4"/>
  <c r="G60" i="4"/>
  <c r="G62" i="4"/>
  <c r="G34" i="4"/>
  <c r="G36" i="4"/>
  <c r="O3" i="4"/>
  <c r="O5" i="4"/>
  <c r="O7" i="4"/>
  <c r="M9" i="4"/>
  <c r="M11" i="4"/>
  <c r="M13" i="4"/>
  <c r="M15" i="4"/>
  <c r="M16" i="4"/>
  <c r="M18" i="4"/>
  <c r="M20" i="4"/>
  <c r="M22" i="4"/>
  <c r="M24" i="4"/>
  <c r="M26" i="4"/>
  <c r="M28" i="4"/>
  <c r="M30" i="4"/>
  <c r="M32" i="4"/>
  <c r="M34" i="4"/>
  <c r="M36" i="4"/>
  <c r="M38" i="4"/>
  <c r="M46" i="4"/>
  <c r="M48" i="4"/>
  <c r="M50" i="4"/>
  <c r="M40" i="4"/>
  <c r="M42" i="4"/>
  <c r="M44" i="4"/>
  <c r="M52" i="4"/>
  <c r="M54" i="4"/>
  <c r="M56" i="4"/>
  <c r="M58" i="4"/>
  <c r="M60" i="4"/>
  <c r="O9" i="4"/>
  <c r="O11" i="4"/>
  <c r="O13" i="4"/>
  <c r="O15" i="4"/>
  <c r="O16" i="4"/>
  <c r="O18" i="4"/>
  <c r="O20" i="4"/>
  <c r="O22" i="4"/>
  <c r="O24" i="4"/>
  <c r="O26" i="4"/>
  <c r="O28" i="4"/>
  <c r="O30" i="4"/>
  <c r="O32" i="4"/>
  <c r="O34" i="4"/>
  <c r="O36" i="4"/>
  <c r="O38" i="4"/>
  <c r="O46" i="4"/>
  <c r="O48" i="4"/>
  <c r="O50" i="4"/>
  <c r="O40" i="4"/>
  <c r="O42" i="4"/>
  <c r="O44" i="4"/>
  <c r="O52" i="4"/>
  <c r="O54" i="4"/>
  <c r="O56" i="4"/>
  <c r="O58" i="4"/>
  <c r="O60" i="4"/>
  <c r="T10" i="5"/>
  <c r="T4" i="5"/>
  <c r="R8" i="5"/>
  <c r="D11" i="5"/>
  <c r="D15" i="5"/>
  <c r="R17" i="5"/>
  <c r="D21" i="5"/>
  <c r="F5" i="5"/>
  <c r="M6" i="5"/>
  <c r="T7" i="5"/>
  <c r="D9" i="5"/>
  <c r="F10" i="5"/>
  <c r="R12" i="5"/>
  <c r="D14" i="5"/>
  <c r="R16" i="5"/>
  <c r="D18" i="5"/>
  <c r="R20" i="5"/>
  <c r="R22" i="5"/>
  <c r="D24" i="5"/>
  <c r="R26" i="5"/>
  <c r="D28" i="5"/>
  <c r="D30" i="5"/>
  <c r="D32" i="5"/>
  <c r="D34" i="5"/>
  <c r="D36" i="5"/>
  <c r="D38" i="5"/>
  <c r="D40" i="5"/>
  <c r="D44" i="5"/>
  <c r="D48" i="5"/>
  <c r="D52" i="5"/>
  <c r="D56" i="5"/>
  <c r="D60" i="5"/>
  <c r="R6" i="5"/>
  <c r="D8" i="5"/>
  <c r="F9" i="5"/>
  <c r="M11" i="5"/>
  <c r="T12" i="5"/>
  <c r="F14" i="5"/>
  <c r="M15" i="5"/>
  <c r="T16" i="5"/>
  <c r="F18" i="5"/>
  <c r="M19" i="5"/>
  <c r="T20" i="5"/>
  <c r="M21" i="5"/>
  <c r="T22" i="5"/>
  <c r="F24" i="5"/>
  <c r="M25" i="5"/>
  <c r="T26" i="5"/>
  <c r="F28" i="5"/>
  <c r="F30" i="5"/>
  <c r="F32" i="5"/>
  <c r="F34" i="5"/>
  <c r="F36" i="5"/>
  <c r="F38" i="5"/>
  <c r="F40" i="5"/>
  <c r="F44" i="5"/>
  <c r="F48" i="5"/>
  <c r="F52" i="5"/>
  <c r="F56" i="5"/>
  <c r="F60" i="5"/>
  <c r="M5" i="5"/>
  <c r="R15" i="5"/>
  <c r="R19" i="5"/>
  <c r="R21" i="5"/>
  <c r="D23" i="5"/>
  <c r="R25" i="5"/>
  <c r="D27" i="5"/>
  <c r="D41" i="5"/>
  <c r="D45" i="5"/>
  <c r="D49" i="5"/>
  <c r="D53" i="5"/>
  <c r="D57" i="5"/>
  <c r="D61" i="5"/>
  <c r="M4" i="5"/>
  <c r="M9" i="5"/>
  <c r="M10" i="5"/>
  <c r="T11" i="5"/>
  <c r="M14" i="5"/>
  <c r="T15" i="5"/>
  <c r="M18" i="5"/>
  <c r="T19" i="5"/>
  <c r="T21" i="5"/>
  <c r="M24" i="5"/>
  <c r="T25" i="5"/>
  <c r="F27" i="5"/>
  <c r="M28" i="5"/>
  <c r="M30" i="5"/>
  <c r="M32" i="5"/>
  <c r="M34" i="5"/>
  <c r="M36" i="5"/>
  <c r="M38" i="5"/>
  <c r="F41" i="5"/>
  <c r="F45" i="5"/>
  <c r="F49" i="5"/>
  <c r="F53" i="5"/>
  <c r="F57" i="5"/>
  <c r="F61" i="5"/>
  <c r="M8" i="5"/>
  <c r="R10" i="5"/>
  <c r="R14" i="5"/>
  <c r="R18" i="5"/>
  <c r="D20" i="5"/>
  <c r="D22" i="5"/>
  <c r="R24" i="5"/>
  <c r="D26" i="5"/>
  <c r="D29" i="5"/>
  <c r="D31" i="5"/>
  <c r="D33" i="5"/>
  <c r="D35" i="5"/>
  <c r="D37" i="5"/>
  <c r="D39" i="5"/>
  <c r="D42" i="5"/>
  <c r="D46" i="5"/>
  <c r="D50" i="5"/>
  <c r="D54" i="5"/>
  <c r="D58" i="5"/>
  <c r="D62" i="5"/>
  <c r="T9" i="5"/>
  <c r="M13" i="5"/>
  <c r="T14" i="5"/>
  <c r="M17" i="5"/>
  <c r="T18" i="5"/>
  <c r="M23" i="5"/>
  <c r="T24" i="5"/>
  <c r="F26" i="5"/>
  <c r="M27" i="5"/>
  <c r="F29" i="5"/>
  <c r="F31" i="5"/>
  <c r="F33" i="5"/>
  <c r="F35" i="5"/>
  <c r="F37" i="5"/>
  <c r="F39" i="5"/>
  <c r="F42" i="5"/>
  <c r="F46" i="5"/>
  <c r="F50" i="5"/>
  <c r="F54" i="5"/>
  <c r="F58" i="5"/>
  <c r="F62" i="5"/>
  <c r="R13" i="5"/>
  <c r="R23" i="5"/>
  <c r="D25" i="5"/>
  <c r="R27" i="5"/>
  <c r="D43" i="5"/>
  <c r="D47" i="5"/>
  <c r="D51" i="5"/>
  <c r="D55" i="5"/>
  <c r="D59" i="5"/>
  <c r="D63" i="5"/>
  <c r="M7" i="5"/>
  <c r="D19" i="5"/>
  <c r="D5" i="5"/>
  <c r="T8" i="5"/>
  <c r="F11" i="5"/>
  <c r="M12" i="5"/>
  <c r="T13" i="5"/>
  <c r="F15" i="5"/>
  <c r="M16" i="5"/>
  <c r="T17" i="5"/>
  <c r="F19" i="5"/>
  <c r="M20" i="5"/>
  <c r="F21" i="5"/>
  <c r="M22" i="5"/>
  <c r="T23" i="5"/>
  <c r="F25" i="5"/>
  <c r="M26" i="5"/>
  <c r="M29" i="5"/>
  <c r="M31" i="5"/>
  <c r="M33" i="5"/>
  <c r="M35" i="5"/>
  <c r="M37" i="5"/>
  <c r="F43" i="5"/>
  <c r="F47" i="5"/>
  <c r="F51" i="5"/>
  <c r="F55" i="5"/>
  <c r="F59" i="5"/>
  <c r="M4" i="6"/>
  <c r="D7" i="6"/>
  <c r="D9" i="6"/>
  <c r="K10" i="6"/>
  <c r="K12" i="6"/>
  <c r="K14" i="6"/>
  <c r="K16" i="6"/>
  <c r="K17" i="6"/>
  <c r="K19" i="6"/>
  <c r="K21" i="6"/>
  <c r="K23" i="6"/>
  <c r="K25" i="6"/>
  <c r="K27" i="6"/>
  <c r="K29" i="6"/>
  <c r="K31" i="6"/>
  <c r="K33" i="6"/>
  <c r="K35" i="6"/>
  <c r="K37" i="6"/>
  <c r="K39" i="6"/>
  <c r="D43" i="6"/>
  <c r="D47" i="6"/>
  <c r="D51" i="6"/>
  <c r="D55" i="6"/>
  <c r="D59" i="6"/>
  <c r="D63" i="6"/>
  <c r="D67" i="6"/>
  <c r="F5" i="6"/>
  <c r="F7" i="6"/>
  <c r="F9" i="6"/>
  <c r="M10" i="6"/>
  <c r="M12" i="6"/>
  <c r="M14" i="6"/>
  <c r="M16" i="6"/>
  <c r="M17" i="6"/>
  <c r="M19" i="6"/>
  <c r="M21" i="6"/>
  <c r="M23" i="6"/>
  <c r="M25" i="6"/>
  <c r="M27" i="6"/>
  <c r="M29" i="6"/>
  <c r="M31" i="6"/>
  <c r="M33" i="6"/>
  <c r="M35" i="6"/>
  <c r="M37" i="6"/>
  <c r="M39" i="6"/>
  <c r="F43" i="6"/>
  <c r="F47" i="6"/>
  <c r="F51" i="6"/>
  <c r="F55" i="6"/>
  <c r="F59" i="6"/>
  <c r="F63" i="6"/>
  <c r="F67" i="6"/>
  <c r="M8" i="6"/>
  <c r="K5" i="6"/>
  <c r="K7" i="6"/>
  <c r="K9" i="6"/>
  <c r="D18" i="6"/>
  <c r="D20" i="6"/>
  <c r="D22" i="6"/>
  <c r="D24" i="6"/>
  <c r="D26" i="6"/>
  <c r="D28" i="6"/>
  <c r="D30" i="6"/>
  <c r="D32" i="6"/>
  <c r="D34" i="6"/>
  <c r="D36" i="6"/>
  <c r="D38" i="6"/>
  <c r="D40" i="6"/>
  <c r="D44" i="6"/>
  <c r="D48" i="6"/>
  <c r="D52" i="6"/>
  <c r="D56" i="6"/>
  <c r="D60" i="6"/>
  <c r="D64" i="6"/>
  <c r="D68" i="6"/>
  <c r="M5" i="6"/>
  <c r="M7" i="6"/>
  <c r="M9" i="6"/>
  <c r="F11" i="6"/>
  <c r="F13" i="6"/>
  <c r="F15" i="6"/>
  <c r="F18" i="6"/>
  <c r="F20" i="6"/>
  <c r="F22" i="6"/>
  <c r="F24" i="6"/>
  <c r="F26" i="6"/>
  <c r="F28" i="6"/>
  <c r="F30" i="6"/>
  <c r="F32" i="6"/>
  <c r="F34" i="6"/>
  <c r="F36" i="6"/>
  <c r="F38" i="6"/>
  <c r="F40" i="6"/>
  <c r="F44" i="6"/>
  <c r="F48" i="6"/>
  <c r="F52" i="6"/>
  <c r="F56" i="6"/>
  <c r="F60" i="6"/>
  <c r="F64" i="6"/>
  <c r="F68" i="6"/>
  <c r="F4" i="6"/>
  <c r="K11" i="6"/>
  <c r="K13" i="6"/>
  <c r="K15" i="6"/>
  <c r="K18" i="6"/>
  <c r="K20" i="6"/>
  <c r="K22" i="6"/>
  <c r="K24" i="6"/>
  <c r="K26" i="6"/>
  <c r="K28" i="6"/>
  <c r="K30" i="6"/>
  <c r="K32" i="6"/>
  <c r="K34" i="6"/>
  <c r="K36" i="6"/>
  <c r="K38" i="6"/>
  <c r="D41" i="6"/>
  <c r="D45" i="6"/>
  <c r="D49" i="6"/>
  <c r="D53" i="6"/>
  <c r="D57" i="6"/>
  <c r="D61" i="6"/>
  <c r="D65" i="6"/>
  <c r="D69" i="6"/>
  <c r="M6" i="6"/>
  <c r="F6" i="6"/>
  <c r="F8" i="6"/>
  <c r="M11" i="6"/>
  <c r="M13" i="6"/>
  <c r="M15" i="6"/>
  <c r="M18" i="6"/>
  <c r="M20" i="6"/>
  <c r="M22" i="6"/>
  <c r="M24" i="6"/>
  <c r="M26" i="6"/>
  <c r="M28" i="6"/>
  <c r="M30" i="6"/>
  <c r="M32" i="6"/>
  <c r="M34" i="6"/>
  <c r="M36" i="6"/>
  <c r="F41" i="6"/>
  <c r="F45" i="6"/>
  <c r="F49" i="6"/>
  <c r="F53" i="6"/>
  <c r="F57" i="6"/>
  <c r="F61" i="6"/>
  <c r="F65" i="6"/>
  <c r="C5" i="3" l="1"/>
  <c r="D10" i="3" s="1"/>
  <c r="D14" i="3"/>
  <c r="K20" i="3"/>
  <c r="K18" i="3"/>
  <c r="K44" i="3"/>
  <c r="K43" i="3"/>
  <c r="K35" i="3"/>
  <c r="K32" i="3"/>
  <c r="S5" i="3"/>
  <c r="T26" i="3" s="1"/>
  <c r="Q5" i="3"/>
  <c r="R27" i="3" s="1"/>
  <c r="L5" i="3"/>
  <c r="M40" i="3" s="1"/>
  <c r="J5" i="3"/>
  <c r="K5" i="3" s="1"/>
  <c r="E5" i="3"/>
  <c r="F52" i="3" s="1"/>
  <c r="S5" i="2"/>
  <c r="Q5" i="2"/>
  <c r="R47" i="2" s="1"/>
  <c r="L5" i="2"/>
  <c r="J5" i="2"/>
  <c r="K21" i="2" s="1"/>
  <c r="E5" i="2"/>
  <c r="C5" i="2"/>
  <c r="D51" i="2" s="1"/>
  <c r="AE65" i="1"/>
  <c r="Z65" i="1"/>
  <c r="AE56" i="1"/>
  <c r="Z56" i="1"/>
  <c r="AE41" i="1"/>
  <c r="AE32" i="1"/>
  <c r="Z32" i="1"/>
  <c r="AE23" i="1"/>
  <c r="Z23" i="1"/>
  <c r="AE5" i="1"/>
  <c r="Z5" i="1"/>
  <c r="L5" i="1"/>
  <c r="J5" i="1"/>
  <c r="S5" i="1"/>
  <c r="T52" i="1" s="1"/>
  <c r="Q5" i="1"/>
  <c r="R8" i="1" s="1"/>
  <c r="E5" i="1"/>
  <c r="F51" i="1" s="1"/>
  <c r="C5" i="1"/>
  <c r="D51" i="1" s="1"/>
  <c r="F9" i="3" l="1"/>
  <c r="K38" i="3"/>
  <c r="K46" i="3"/>
  <c r="K9" i="3"/>
  <c r="K40" i="3"/>
  <c r="K14" i="3"/>
  <c r="K49" i="2"/>
  <c r="K8" i="2"/>
  <c r="K36" i="2"/>
  <c r="D11" i="2"/>
  <c r="D16" i="2"/>
  <c r="R21" i="2"/>
  <c r="R25" i="2"/>
  <c r="R35" i="2"/>
  <c r="D32" i="2"/>
  <c r="D39" i="2"/>
  <c r="D12" i="2"/>
  <c r="D19" i="2"/>
  <c r="D26" i="2"/>
  <c r="D34" i="2"/>
  <c r="D40" i="2"/>
  <c r="R52" i="2"/>
  <c r="R31" i="2"/>
  <c r="D6" i="2"/>
  <c r="R8" i="2"/>
  <c r="R12" i="2"/>
  <c r="K17" i="2"/>
  <c r="D20" i="2"/>
  <c r="K23" i="2"/>
  <c r="K27" i="2"/>
  <c r="R36" i="2"/>
  <c r="R40" i="2"/>
  <c r="D38" i="2"/>
  <c r="K41" i="2"/>
  <c r="D47" i="2"/>
  <c r="D50" i="2"/>
  <c r="D7" i="2"/>
  <c r="D18" i="2"/>
  <c r="D44" i="2"/>
  <c r="D52" i="2"/>
  <c r="R16" i="2"/>
  <c r="D22" i="2"/>
  <c r="D30" i="2"/>
  <c r="R42" i="2"/>
  <c r="R6" i="2"/>
  <c r="R10" i="2"/>
  <c r="D15" i="2"/>
  <c r="R17" i="2"/>
  <c r="D24" i="2"/>
  <c r="D28" i="2"/>
  <c r="D31" i="2"/>
  <c r="D35" i="2"/>
  <c r="R44" i="2"/>
  <c r="D48" i="2"/>
  <c r="K48" i="1"/>
  <c r="M48" i="1"/>
  <c r="M18" i="1"/>
  <c r="M39" i="1"/>
  <c r="M8" i="1"/>
  <c r="M38" i="1"/>
  <c r="M31" i="1"/>
  <c r="M9" i="1"/>
  <c r="M27" i="1"/>
  <c r="F10" i="1"/>
  <c r="F44" i="1"/>
  <c r="M51" i="1"/>
  <c r="F11" i="1"/>
  <c r="K52" i="1"/>
  <c r="M13" i="1"/>
  <c r="K37" i="1"/>
  <c r="K40" i="1"/>
  <c r="M46" i="1"/>
  <c r="F31" i="1"/>
  <c r="F29" i="1"/>
  <c r="K46" i="1"/>
  <c r="F14" i="1"/>
  <c r="M37" i="1"/>
  <c r="K24" i="1"/>
  <c r="F48" i="1"/>
  <c r="M30" i="1"/>
  <c r="F35" i="1"/>
  <c r="T15" i="1"/>
  <c r="F21" i="1"/>
  <c r="M26" i="1"/>
  <c r="K49" i="1"/>
  <c r="R30" i="1"/>
  <c r="F7" i="1"/>
  <c r="M17" i="1"/>
  <c r="K22" i="1"/>
  <c r="M50" i="1"/>
  <c r="M29" i="1"/>
  <c r="D7" i="1"/>
  <c r="D32" i="1"/>
  <c r="T24" i="1"/>
  <c r="D43" i="1"/>
  <c r="D14" i="1"/>
  <c r="K32" i="1"/>
  <c r="D36" i="1"/>
  <c r="K39" i="1"/>
  <c r="T43" i="1"/>
  <c r="D28" i="1"/>
  <c r="K50" i="1"/>
  <c r="K31" i="1"/>
  <c r="D29" i="1"/>
  <c r="K5" i="1"/>
  <c r="K7" i="1"/>
  <c r="K10" i="1"/>
  <c r="D33" i="1"/>
  <c r="T36" i="1"/>
  <c r="D22" i="1"/>
  <c r="K25" i="1"/>
  <c r="K43" i="1"/>
  <c r="K28" i="1"/>
  <c r="D47" i="1"/>
  <c r="T31" i="1"/>
  <c r="F30" i="1"/>
  <c r="D8" i="1"/>
  <c r="D11" i="1"/>
  <c r="D15" i="1"/>
  <c r="F33" i="1"/>
  <c r="K18" i="1"/>
  <c r="K36" i="1"/>
  <c r="T22" i="1"/>
  <c r="D40" i="1"/>
  <c r="M25" i="1"/>
  <c r="K26" i="1"/>
  <c r="D44" i="1"/>
  <c r="K47" i="1"/>
  <c r="R31" i="1"/>
  <c r="D30" i="1"/>
  <c r="D34" i="1"/>
  <c r="D41" i="1"/>
  <c r="D48" i="1"/>
  <c r="D5" i="1"/>
  <c r="D9" i="1"/>
  <c r="D12" i="1"/>
  <c r="K15" i="1"/>
  <c r="T34" i="1"/>
  <c r="D19" i="1"/>
  <c r="K38" i="1"/>
  <c r="D23" i="1"/>
  <c r="K41" i="1"/>
  <c r="D45" i="1"/>
  <c r="K51" i="1"/>
  <c r="D31" i="1"/>
  <c r="K29" i="1"/>
  <c r="D6" i="1"/>
  <c r="T9" i="1"/>
  <c r="K12" i="1"/>
  <c r="K16" i="1"/>
  <c r="K34" i="1"/>
  <c r="K19" i="1"/>
  <c r="D20" i="1"/>
  <c r="F23" i="1"/>
  <c r="D42" i="1"/>
  <c r="T45" i="1"/>
  <c r="D49" i="1"/>
  <c r="T29" i="1"/>
  <c r="K6" i="1"/>
  <c r="K9" i="1"/>
  <c r="K13" i="1"/>
  <c r="M16" i="1"/>
  <c r="K17" i="1"/>
  <c r="D35" i="1"/>
  <c r="K20" i="1"/>
  <c r="D24" i="1"/>
  <c r="F42" i="1"/>
  <c r="K27" i="1"/>
  <c r="K45" i="1"/>
  <c r="T49" i="1"/>
  <c r="D52" i="1"/>
  <c r="K30" i="1"/>
  <c r="R29" i="1"/>
  <c r="D21" i="1"/>
  <c r="T30" i="1"/>
  <c r="D35" i="3"/>
  <c r="F14" i="3"/>
  <c r="K10" i="3"/>
  <c r="F46" i="3"/>
  <c r="D42" i="3"/>
  <c r="F24" i="3"/>
  <c r="F31" i="3"/>
  <c r="F42" i="3"/>
  <c r="K47" i="3"/>
  <c r="K24" i="3"/>
  <c r="F47" i="3"/>
  <c r="K31" i="3"/>
  <c r="K42" i="3"/>
  <c r="T28" i="3"/>
  <c r="K26" i="3"/>
  <c r="K6" i="3"/>
  <c r="F35" i="3"/>
  <c r="T21" i="3"/>
  <c r="F18" i="3"/>
  <c r="D39" i="3"/>
  <c r="T25" i="3"/>
  <c r="D5" i="3"/>
  <c r="F39" i="3"/>
  <c r="D43" i="3"/>
  <c r="F50" i="3"/>
  <c r="F12" i="3"/>
  <c r="T6" i="3"/>
  <c r="T10" i="3"/>
  <c r="T32" i="3"/>
  <c r="K36" i="3"/>
  <c r="K39" i="3"/>
  <c r="F43" i="3"/>
  <c r="D47" i="3"/>
  <c r="K50" i="3"/>
  <c r="K12" i="3"/>
  <c r="F20" i="3"/>
  <c r="F26" i="3"/>
  <c r="R25" i="3"/>
  <c r="D18" i="3"/>
  <c r="R7" i="3"/>
  <c r="R33" i="3"/>
  <c r="T12" i="3"/>
  <c r="D51" i="3"/>
  <c r="T29" i="3"/>
  <c r="T33" i="3"/>
  <c r="T16" i="3"/>
  <c r="D28" i="3"/>
  <c r="F8" i="3"/>
  <c r="F30" i="3"/>
  <c r="F34" i="3"/>
  <c r="T13" i="3"/>
  <c r="R17" i="3"/>
  <c r="T20" i="3"/>
  <c r="K48" i="3"/>
  <c r="K51" i="3"/>
  <c r="F16" i="3"/>
  <c r="F22" i="3"/>
  <c r="F28" i="3"/>
  <c r="D24" i="3"/>
  <c r="D27" i="3"/>
  <c r="R29" i="3"/>
  <c r="T7" i="3"/>
  <c r="R13" i="3"/>
  <c r="F51" i="3"/>
  <c r="D22" i="3"/>
  <c r="K8" i="3"/>
  <c r="K30" i="3"/>
  <c r="K34" i="3"/>
  <c r="F38" i="3"/>
  <c r="T17" i="3"/>
  <c r="R21" i="3"/>
  <c r="T24" i="3"/>
  <c r="K52" i="3"/>
  <c r="K16" i="3"/>
  <c r="K22" i="3"/>
  <c r="K28" i="3"/>
  <c r="D12" i="3"/>
  <c r="D20" i="3"/>
  <c r="D9" i="3"/>
  <c r="D26" i="3"/>
  <c r="D31" i="3"/>
  <c r="D16" i="3"/>
  <c r="M6" i="3"/>
  <c r="M44" i="3"/>
  <c r="M48" i="3"/>
  <c r="R6" i="3"/>
  <c r="R10" i="3"/>
  <c r="R32" i="3"/>
  <c r="R5" i="3"/>
  <c r="M31" i="3"/>
  <c r="M35" i="3"/>
  <c r="M43" i="3"/>
  <c r="M47" i="3"/>
  <c r="M51" i="3"/>
  <c r="M12" i="3"/>
  <c r="M14" i="3"/>
  <c r="M16" i="3"/>
  <c r="M18" i="3"/>
  <c r="M20" i="3"/>
  <c r="M22" i="3"/>
  <c r="M24" i="3"/>
  <c r="M28" i="3"/>
  <c r="R9" i="3"/>
  <c r="D29" i="3"/>
  <c r="D33" i="3"/>
  <c r="R11" i="3"/>
  <c r="D37" i="3"/>
  <c r="R15" i="3"/>
  <c r="D41" i="3"/>
  <c r="R19" i="3"/>
  <c r="D45" i="3"/>
  <c r="R23" i="3"/>
  <c r="D49" i="3"/>
  <c r="D11" i="3"/>
  <c r="D25" i="3"/>
  <c r="T5" i="3"/>
  <c r="M8" i="3"/>
  <c r="F29" i="3"/>
  <c r="T31" i="3"/>
  <c r="T11" i="3"/>
  <c r="M38" i="3"/>
  <c r="F41" i="3"/>
  <c r="T19" i="3"/>
  <c r="M46" i="3"/>
  <c r="F49" i="3"/>
  <c r="T27" i="3"/>
  <c r="F11" i="3"/>
  <c r="F15" i="3"/>
  <c r="F19" i="3"/>
  <c r="F23" i="3"/>
  <c r="F27" i="3"/>
  <c r="D6" i="3"/>
  <c r="K7" i="3"/>
  <c r="R8" i="3"/>
  <c r="K29" i="3"/>
  <c r="R30" i="3"/>
  <c r="D32" i="3"/>
  <c r="K33" i="3"/>
  <c r="R34" i="3"/>
  <c r="D36" i="3"/>
  <c r="K37" i="3"/>
  <c r="R14" i="3"/>
  <c r="D40" i="3"/>
  <c r="K41" i="3"/>
  <c r="R18" i="3"/>
  <c r="D44" i="3"/>
  <c r="K45" i="3"/>
  <c r="R22" i="3"/>
  <c r="D48" i="3"/>
  <c r="K49" i="3"/>
  <c r="R26" i="3"/>
  <c r="D52" i="3"/>
  <c r="K11" i="3"/>
  <c r="K13" i="3"/>
  <c r="K15" i="3"/>
  <c r="K17" i="3"/>
  <c r="K19" i="3"/>
  <c r="K21" i="3"/>
  <c r="K23" i="3"/>
  <c r="K25" i="3"/>
  <c r="K27" i="3"/>
  <c r="M5" i="3"/>
  <c r="M10" i="3"/>
  <c r="M32" i="3"/>
  <c r="D8" i="3"/>
  <c r="D30" i="3"/>
  <c r="D34" i="3"/>
  <c r="R12" i="3"/>
  <c r="D38" i="3"/>
  <c r="R16" i="3"/>
  <c r="R20" i="3"/>
  <c r="D46" i="3"/>
  <c r="R24" i="3"/>
  <c r="D50" i="3"/>
  <c r="R28" i="3"/>
  <c r="M9" i="3"/>
  <c r="M39" i="3"/>
  <c r="M26" i="3"/>
  <c r="D7" i="3"/>
  <c r="R31" i="3"/>
  <c r="D13" i="3"/>
  <c r="D15" i="3"/>
  <c r="D17" i="3"/>
  <c r="D19" i="3"/>
  <c r="D21" i="3"/>
  <c r="D23" i="3"/>
  <c r="F5" i="3"/>
  <c r="F7" i="3"/>
  <c r="T9" i="3"/>
  <c r="M30" i="3"/>
  <c r="F33" i="3"/>
  <c r="M34" i="3"/>
  <c r="F37" i="3"/>
  <c r="T15" i="3"/>
  <c r="M42" i="3"/>
  <c r="F45" i="3"/>
  <c r="T23" i="3"/>
  <c r="M50" i="3"/>
  <c r="F13" i="3"/>
  <c r="F17" i="3"/>
  <c r="F21" i="3"/>
  <c r="F25" i="3"/>
  <c r="F6" i="3"/>
  <c r="M7" i="3"/>
  <c r="T8" i="3"/>
  <c r="F10" i="3"/>
  <c r="M29" i="3"/>
  <c r="T30" i="3"/>
  <c r="F32" i="3"/>
  <c r="M33" i="3"/>
  <c r="T34" i="3"/>
  <c r="F36" i="3"/>
  <c r="M37" i="3"/>
  <c r="T14" i="3"/>
  <c r="F40" i="3"/>
  <c r="M41" i="3"/>
  <c r="T18" i="3"/>
  <c r="F44" i="3"/>
  <c r="M45" i="3"/>
  <c r="T22" i="3"/>
  <c r="F48" i="3"/>
  <c r="M49" i="3"/>
  <c r="M11" i="3"/>
  <c r="M13" i="3"/>
  <c r="M15" i="3"/>
  <c r="M17" i="3"/>
  <c r="M19" i="3"/>
  <c r="M21" i="3"/>
  <c r="M23" i="3"/>
  <c r="M25" i="3"/>
  <c r="M27" i="3"/>
  <c r="M36" i="3"/>
  <c r="M52" i="3"/>
  <c r="T34" i="2"/>
  <c r="M51" i="2"/>
  <c r="F50" i="2"/>
  <c r="T30" i="2"/>
  <c r="M47" i="2"/>
  <c r="F46" i="2"/>
  <c r="T50" i="2"/>
  <c r="M43" i="2"/>
  <c r="F42" i="2"/>
  <c r="T46" i="2"/>
  <c r="M39" i="2"/>
  <c r="F38" i="2"/>
  <c r="T42" i="2"/>
  <c r="M35" i="2"/>
  <c r="F34" i="2"/>
  <c r="T38" i="2"/>
  <c r="M31" i="2"/>
  <c r="F30" i="2"/>
  <c r="T28" i="2"/>
  <c r="M27" i="2"/>
  <c r="F26" i="2"/>
  <c r="T24" i="2"/>
  <c r="M23" i="2"/>
  <c r="T20" i="2"/>
  <c r="M19" i="2"/>
  <c r="F18" i="2"/>
  <c r="T16" i="2"/>
  <c r="M15" i="2"/>
  <c r="F14" i="2"/>
  <c r="M11" i="2"/>
  <c r="F10" i="2"/>
  <c r="T8" i="2"/>
  <c r="F6" i="2"/>
  <c r="T33" i="2"/>
  <c r="M50" i="2"/>
  <c r="F49" i="2"/>
  <c r="T29" i="2"/>
  <c r="M46" i="2"/>
  <c r="F45" i="2"/>
  <c r="T49" i="2"/>
  <c r="M42" i="2"/>
  <c r="F41" i="2"/>
  <c r="T45" i="2"/>
  <c r="M38" i="2"/>
  <c r="F37" i="2"/>
  <c r="T41" i="2"/>
  <c r="M34" i="2"/>
  <c r="F33" i="2"/>
  <c r="T37" i="2"/>
  <c r="M30" i="2"/>
  <c r="F29" i="2"/>
  <c r="T27" i="2"/>
  <c r="M26" i="2"/>
  <c r="F25" i="2"/>
  <c r="T23" i="2"/>
  <c r="M22" i="2"/>
  <c r="F21" i="2"/>
  <c r="T19" i="2"/>
  <c r="M18" i="2"/>
  <c r="F17" i="2"/>
  <c r="T15" i="2"/>
  <c r="M14" i="2"/>
  <c r="F13" i="2"/>
  <c r="T11" i="2"/>
  <c r="M10" i="2"/>
  <c r="F9" i="2"/>
  <c r="T7" i="2"/>
  <c r="M6" i="2"/>
  <c r="M5" i="2"/>
  <c r="F22" i="2"/>
  <c r="T12" i="2"/>
  <c r="M7" i="2"/>
  <c r="M12" i="2"/>
  <c r="T14" i="2"/>
  <c r="F23" i="2"/>
  <c r="M25" i="2"/>
  <c r="T39" i="2"/>
  <c r="F36" i="2"/>
  <c r="M40" i="2"/>
  <c r="F43" i="2"/>
  <c r="M48" i="2"/>
  <c r="F5" i="2"/>
  <c r="M8" i="2"/>
  <c r="T10" i="2"/>
  <c r="M21" i="2"/>
  <c r="T35" i="2"/>
  <c r="F32" i="2"/>
  <c r="F51" i="2"/>
  <c r="K50" i="2"/>
  <c r="K46" i="2"/>
  <c r="K42" i="2"/>
  <c r="K38" i="2"/>
  <c r="K34" i="2"/>
  <c r="K30" i="2"/>
  <c r="K26" i="2"/>
  <c r="K22" i="2"/>
  <c r="K18" i="2"/>
  <c r="K14" i="2"/>
  <c r="K10" i="2"/>
  <c r="K6" i="2"/>
  <c r="K5" i="2"/>
  <c r="K51" i="2"/>
  <c r="K47" i="2"/>
  <c r="K43" i="2"/>
  <c r="K39" i="2"/>
  <c r="T6" i="2"/>
  <c r="K13" i="2"/>
  <c r="F15" i="2"/>
  <c r="M17" i="2"/>
  <c r="K19" i="2"/>
  <c r="T25" i="2"/>
  <c r="F28" i="2"/>
  <c r="K32" i="2"/>
  <c r="M36" i="2"/>
  <c r="T44" i="2"/>
  <c r="M41" i="2"/>
  <c r="F44" i="2"/>
  <c r="T52" i="2"/>
  <c r="M49" i="2"/>
  <c r="K9" i="2"/>
  <c r="F11" i="2"/>
  <c r="M13" i="2"/>
  <c r="K15" i="2"/>
  <c r="T21" i="2"/>
  <c r="F24" i="2"/>
  <c r="K28" i="2"/>
  <c r="M32" i="2"/>
  <c r="T40" i="2"/>
  <c r="K44" i="2"/>
  <c r="F52" i="2"/>
  <c r="R33" i="2"/>
  <c r="R29" i="2"/>
  <c r="R49" i="2"/>
  <c r="R45" i="2"/>
  <c r="R41" i="2"/>
  <c r="R37" i="2"/>
  <c r="R27" i="2"/>
  <c r="R23" i="2"/>
  <c r="R19" i="2"/>
  <c r="R15" i="2"/>
  <c r="R11" i="2"/>
  <c r="R7" i="2"/>
  <c r="R34" i="2"/>
  <c r="R30" i="2"/>
  <c r="R50" i="2"/>
  <c r="R46" i="2"/>
  <c r="F7" i="2"/>
  <c r="M9" i="2"/>
  <c r="K11" i="2"/>
  <c r="R13" i="2"/>
  <c r="T17" i="2"/>
  <c r="F20" i="2"/>
  <c r="K24" i="2"/>
  <c r="R26" i="2"/>
  <c r="M28" i="2"/>
  <c r="T36" i="2"/>
  <c r="R38" i="2"/>
  <c r="K37" i="2"/>
  <c r="F39" i="2"/>
  <c r="T47" i="2"/>
  <c r="M44" i="2"/>
  <c r="F47" i="2"/>
  <c r="T31" i="2"/>
  <c r="K52" i="2"/>
  <c r="R5" i="2"/>
  <c r="K7" i="2"/>
  <c r="R9" i="2"/>
  <c r="T13" i="2"/>
  <c r="F16" i="2"/>
  <c r="K20" i="2"/>
  <c r="R22" i="2"/>
  <c r="M24" i="2"/>
  <c r="T26" i="2"/>
  <c r="R28" i="2"/>
  <c r="K33" i="2"/>
  <c r="F35" i="2"/>
  <c r="M37" i="2"/>
  <c r="R48" i="2"/>
  <c r="K45" i="2"/>
  <c r="M52" i="2"/>
  <c r="D49" i="2"/>
  <c r="D45" i="2"/>
  <c r="D41" i="2"/>
  <c r="D37" i="2"/>
  <c r="D33" i="2"/>
  <c r="D29" i="2"/>
  <c r="D25" i="2"/>
  <c r="D21" i="2"/>
  <c r="D17" i="2"/>
  <c r="D13" i="2"/>
  <c r="D9" i="2"/>
  <c r="D46" i="2"/>
  <c r="D42" i="2"/>
  <c r="D8" i="2"/>
  <c r="T9" i="2"/>
  <c r="F12" i="2"/>
  <c r="D14" i="2"/>
  <c r="K16" i="2"/>
  <c r="R18" i="2"/>
  <c r="M20" i="2"/>
  <c r="T22" i="2"/>
  <c r="R24" i="2"/>
  <c r="D27" i="2"/>
  <c r="K29" i="2"/>
  <c r="F31" i="2"/>
  <c r="M33" i="2"/>
  <c r="K35" i="2"/>
  <c r="R43" i="2"/>
  <c r="F40" i="2"/>
  <c r="T48" i="2"/>
  <c r="M45" i="2"/>
  <c r="F48" i="2"/>
  <c r="R32" i="2"/>
  <c r="D5" i="2"/>
  <c r="T5" i="2"/>
  <c r="F8" i="2"/>
  <c r="D10" i="2"/>
  <c r="K12" i="2"/>
  <c r="R14" i="2"/>
  <c r="M16" i="2"/>
  <c r="T18" i="2"/>
  <c r="R20" i="2"/>
  <c r="D23" i="2"/>
  <c r="K25" i="2"/>
  <c r="F27" i="2"/>
  <c r="M29" i="2"/>
  <c r="K31" i="2"/>
  <c r="R39" i="2"/>
  <c r="D36" i="2"/>
  <c r="T43" i="2"/>
  <c r="K40" i="2"/>
  <c r="D43" i="2"/>
  <c r="R51" i="2"/>
  <c r="K48" i="2"/>
  <c r="T32" i="2"/>
  <c r="T51" i="2"/>
  <c r="F19" i="2"/>
  <c r="R24" i="1"/>
  <c r="R49" i="1"/>
  <c r="M7" i="1"/>
  <c r="T8" i="1"/>
  <c r="F9" i="1"/>
  <c r="R13" i="1"/>
  <c r="R16" i="1"/>
  <c r="R17" i="1"/>
  <c r="R18" i="1"/>
  <c r="R37" i="1"/>
  <c r="R38" i="1"/>
  <c r="R39" i="1"/>
  <c r="R25" i="1"/>
  <c r="R26" i="1"/>
  <c r="R27" i="1"/>
  <c r="R46" i="1"/>
  <c r="R50" i="1"/>
  <c r="R51" i="1"/>
  <c r="F5" i="1"/>
  <c r="M5" i="1"/>
  <c r="M6" i="1"/>
  <c r="K8" i="1"/>
  <c r="R9" i="1"/>
  <c r="D10" i="1"/>
  <c r="M12" i="1"/>
  <c r="T13" i="1"/>
  <c r="F15" i="1"/>
  <c r="T16" i="1"/>
  <c r="M32" i="1"/>
  <c r="F34" i="1"/>
  <c r="T17" i="1"/>
  <c r="T18" i="1"/>
  <c r="M19" i="1"/>
  <c r="F36" i="1"/>
  <c r="T37" i="1"/>
  <c r="M20" i="1"/>
  <c r="F22" i="1"/>
  <c r="T38" i="1"/>
  <c r="T39" i="1"/>
  <c r="M40" i="1"/>
  <c r="F24" i="1"/>
  <c r="T25" i="1"/>
  <c r="M41" i="1"/>
  <c r="F43" i="1"/>
  <c r="T26" i="1"/>
  <c r="T27" i="1"/>
  <c r="M28" i="1"/>
  <c r="F45" i="1"/>
  <c r="T46" i="1"/>
  <c r="M47" i="1"/>
  <c r="F49" i="1"/>
  <c r="T50" i="1"/>
  <c r="T51" i="1"/>
  <c r="M52" i="1"/>
  <c r="R5" i="1"/>
  <c r="R10" i="1"/>
  <c r="T10" i="1"/>
  <c r="R33" i="1"/>
  <c r="R35" i="1"/>
  <c r="R21" i="1"/>
  <c r="R23" i="1"/>
  <c r="R42" i="1"/>
  <c r="F6" i="1"/>
  <c r="T11" i="1"/>
  <c r="F12" i="1"/>
  <c r="T14" i="1"/>
  <c r="M15" i="1"/>
  <c r="F32" i="1"/>
  <c r="T33" i="1"/>
  <c r="M34" i="1"/>
  <c r="F19" i="1"/>
  <c r="T35" i="1"/>
  <c r="M36" i="1"/>
  <c r="F20" i="1"/>
  <c r="T21" i="1"/>
  <c r="M22" i="1"/>
  <c r="F40" i="1"/>
  <c r="T23" i="1"/>
  <c r="M24" i="1"/>
  <c r="F41" i="1"/>
  <c r="T42" i="1"/>
  <c r="M43" i="1"/>
  <c r="F28" i="1"/>
  <c r="T44" i="1"/>
  <c r="M45" i="1"/>
  <c r="F47" i="1"/>
  <c r="T48" i="1"/>
  <c r="M49" i="1"/>
  <c r="F52" i="1"/>
  <c r="R6" i="1"/>
  <c r="T7" i="1"/>
  <c r="F8" i="1"/>
  <c r="M10" i="1"/>
  <c r="K11" i="1"/>
  <c r="R12" i="1"/>
  <c r="D13" i="1"/>
  <c r="K14" i="1"/>
  <c r="D16" i="1"/>
  <c r="R32" i="1"/>
  <c r="K33" i="1"/>
  <c r="D17" i="1"/>
  <c r="D18" i="1"/>
  <c r="R19" i="1"/>
  <c r="K35" i="1"/>
  <c r="D37" i="1"/>
  <c r="R20" i="1"/>
  <c r="K21" i="1"/>
  <c r="D38" i="1"/>
  <c r="D39" i="1"/>
  <c r="R40" i="1"/>
  <c r="K23" i="1"/>
  <c r="D25" i="1"/>
  <c r="R41" i="1"/>
  <c r="K42" i="1"/>
  <c r="D26" i="1"/>
  <c r="D27" i="1"/>
  <c r="R28" i="1"/>
  <c r="K44" i="1"/>
  <c r="D46" i="1"/>
  <c r="R47" i="1"/>
  <c r="D50" i="1"/>
  <c r="R52" i="1"/>
  <c r="R15" i="1"/>
  <c r="R34" i="1"/>
  <c r="R36" i="1"/>
  <c r="R22" i="1"/>
  <c r="R43" i="1"/>
  <c r="R45" i="1"/>
  <c r="R11" i="1"/>
  <c r="R14" i="1"/>
  <c r="R44" i="1"/>
  <c r="R48" i="1"/>
  <c r="T5" i="1"/>
  <c r="R7" i="1"/>
  <c r="T6" i="1"/>
  <c r="M11" i="1"/>
  <c r="T12" i="1"/>
  <c r="F13" i="1"/>
  <c r="M14" i="1"/>
  <c r="F16" i="1"/>
  <c r="T32" i="1"/>
  <c r="M33" i="1"/>
  <c r="F17" i="1"/>
  <c r="F18" i="1"/>
  <c r="T19" i="1"/>
  <c r="M35" i="1"/>
  <c r="F37" i="1"/>
  <c r="T20" i="1"/>
  <c r="M21" i="1"/>
  <c r="F38" i="1"/>
  <c r="F39" i="1"/>
  <c r="T40" i="1"/>
  <c r="M23" i="1"/>
  <c r="F25" i="1"/>
  <c r="T41" i="1"/>
  <c r="M42" i="1"/>
  <c r="F26" i="1"/>
  <c r="F27" i="1"/>
  <c r="T28" i="1"/>
  <c r="M44" i="1"/>
  <c r="F46" i="1"/>
  <c r="T47" i="1"/>
  <c r="F50" i="1"/>
</calcChain>
</file>

<file path=xl/sharedStrings.xml><?xml version="1.0" encoding="utf-8"?>
<sst xmlns="http://schemas.openxmlformats.org/spreadsheetml/2006/main" count="2021" uniqueCount="177">
  <si>
    <t>DU145 clonogenic PAL dose response colony count data</t>
  </si>
  <si>
    <t>Treatment</t>
  </si>
  <si>
    <t>Count</t>
  </si>
  <si>
    <t>0% average</t>
  </si>
  <si>
    <t>Norm to 0%</t>
  </si>
  <si>
    <t>UT average</t>
  </si>
  <si>
    <t>Norm to UT</t>
  </si>
  <si>
    <t>Average</t>
  </si>
  <si>
    <t>Norm to 0% only</t>
  </si>
  <si>
    <t>UT</t>
  </si>
  <si>
    <t>Sham</t>
  </si>
  <si>
    <t>2.5 Gy</t>
  </si>
  <si>
    <t>UT normalised</t>
  </si>
  <si>
    <t>Norm UT</t>
  </si>
  <si>
    <t>PNT1A clonogenic PAL dose response</t>
  </si>
  <si>
    <t xml:space="preserve"> normalised to 0%</t>
  </si>
  <si>
    <t xml:space="preserve">Experiment number </t>
  </si>
  <si>
    <t>MM576 PAL clonogenic dose response</t>
  </si>
  <si>
    <t xml:space="preserve">0% average </t>
  </si>
  <si>
    <t>0%  normalised</t>
  </si>
  <si>
    <t xml:space="preserve">UT average </t>
  </si>
  <si>
    <t>Experiment number</t>
  </si>
  <si>
    <t>C41</t>
  </si>
  <si>
    <t>C48</t>
  </si>
  <si>
    <t>Normalised to UT</t>
  </si>
  <si>
    <t>normalised to Sham</t>
  </si>
  <si>
    <t>Sham average</t>
  </si>
  <si>
    <t>sham normalised</t>
  </si>
  <si>
    <t>Norm toSham</t>
  </si>
  <si>
    <t>norm to UT</t>
  </si>
  <si>
    <t>5 Gy</t>
  </si>
  <si>
    <t>average</t>
  </si>
  <si>
    <t>5Gy</t>
  </si>
  <si>
    <t>4.5 Gy</t>
  </si>
  <si>
    <t>5.5 Gy</t>
  </si>
  <si>
    <t>6 Gy</t>
  </si>
  <si>
    <t>C42</t>
  </si>
  <si>
    <t>C49</t>
  </si>
  <si>
    <t>C50</t>
  </si>
  <si>
    <t xml:space="preserve">Normalised to UT </t>
  </si>
  <si>
    <t>Norm to sham</t>
  </si>
  <si>
    <t>normalised to sham</t>
  </si>
  <si>
    <t>normalised to UT</t>
  </si>
  <si>
    <t>Sham normalised</t>
  </si>
  <si>
    <t>sham average</t>
  </si>
  <si>
    <t xml:space="preserve">Ut normalised </t>
  </si>
  <si>
    <t>2Gy</t>
  </si>
  <si>
    <t>5%+2Gy</t>
  </si>
  <si>
    <t>Sham +2Gy</t>
  </si>
  <si>
    <t>1Gy</t>
  </si>
  <si>
    <t>3Gy</t>
  </si>
  <si>
    <t>C35</t>
  </si>
  <si>
    <t>C40</t>
  </si>
  <si>
    <t>UTaverage</t>
  </si>
  <si>
    <t>1.5 Gy</t>
  </si>
  <si>
    <t>3.5 Gy</t>
  </si>
  <si>
    <t>5Gy 1</t>
  </si>
  <si>
    <t>5Gy 2</t>
  </si>
  <si>
    <t>5Gy 2 medium washed</t>
  </si>
  <si>
    <t>C61</t>
  </si>
  <si>
    <t>C62/63</t>
  </si>
  <si>
    <t>PAL 100%</t>
  </si>
  <si>
    <t>PAL 50%</t>
  </si>
  <si>
    <t>PAL 25%</t>
  </si>
  <si>
    <t>PAL 12.5%</t>
  </si>
  <si>
    <t>PAL 6.25%</t>
  </si>
  <si>
    <t>PAL 20%</t>
  </si>
  <si>
    <t>Sham Hartmans 100%</t>
  </si>
  <si>
    <t>Sham Hartmans 50%</t>
  </si>
  <si>
    <t>Sham Hartmans 25%</t>
  </si>
  <si>
    <t>Sham Hartmans 12.5%</t>
  </si>
  <si>
    <t>Sham Hartmann's 20%</t>
  </si>
  <si>
    <t>Sham Hartmann's 6.25%</t>
  </si>
  <si>
    <t>PAL 3.12%</t>
  </si>
  <si>
    <t>Sham Hartmann's 3.12%</t>
  </si>
  <si>
    <t>PAL 0%</t>
  </si>
  <si>
    <t xml:space="preserve">PAL 0% </t>
  </si>
  <si>
    <t>Sham Hartmann's 0%</t>
  </si>
  <si>
    <t>Raw colony Count</t>
  </si>
  <si>
    <t>Experiment number C13</t>
  </si>
  <si>
    <t>Experiment number C16</t>
  </si>
  <si>
    <t>Experiment number C15</t>
  </si>
  <si>
    <t>Used in thesis/paper</t>
  </si>
  <si>
    <t>Sham Hartmann's 100%</t>
  </si>
  <si>
    <t>Sham Hartmann's 50%</t>
  </si>
  <si>
    <t>Sham Hartmann's 25%</t>
  </si>
  <si>
    <t>Sham Hartmann's 12.5%</t>
  </si>
  <si>
    <t>PAL 3.25%</t>
  </si>
  <si>
    <t>Sham Hartmann's 3.125%</t>
  </si>
  <si>
    <t>Experiment number REP1 C17</t>
  </si>
  <si>
    <t>Experiment number REP2 C18</t>
  </si>
  <si>
    <t>Experiment number REP3 C39</t>
  </si>
  <si>
    <t>Experiment number REP1 C33</t>
  </si>
  <si>
    <t>Experiment number REP2 C36</t>
  </si>
  <si>
    <t>Experiment number REP3 C38</t>
  </si>
  <si>
    <t>Experiment number C35</t>
  </si>
  <si>
    <t>Experiment number C40</t>
  </si>
  <si>
    <t>Sham Hartmann's</t>
  </si>
  <si>
    <t>Sham + 2.5 Gy</t>
  </si>
  <si>
    <t>PAL 20% + 2.5 Gy</t>
  </si>
  <si>
    <t>Experiment number C42</t>
  </si>
  <si>
    <t>Experiment number C49</t>
  </si>
  <si>
    <t>Experiment number C50</t>
  </si>
  <si>
    <t>TreatmentA2:F44O1AA2:F52</t>
  </si>
  <si>
    <t>PAL 5%</t>
  </si>
  <si>
    <t>Sham Hartmann's +2Gy</t>
  </si>
  <si>
    <t>PAL 5%+2Gy</t>
  </si>
  <si>
    <t>PAL 2.5%</t>
  </si>
  <si>
    <t>PAL 10%</t>
  </si>
  <si>
    <t>Experiment number C41</t>
  </si>
  <si>
    <t>Experiment number C48</t>
  </si>
  <si>
    <t>Sham Hartmann's + 5Gy</t>
  </si>
  <si>
    <t>PAL 10%+5Gy</t>
  </si>
  <si>
    <t>Experiment number C61</t>
  </si>
  <si>
    <t>Experiment number C62/63</t>
  </si>
  <si>
    <t>Sham Hartmann's +5Gy</t>
  </si>
  <si>
    <t>PAL 10% +5Gy</t>
  </si>
  <si>
    <t>5Gy +Sham Hartmann's</t>
  </si>
  <si>
    <t>5Gy +PAL 10%</t>
  </si>
  <si>
    <t>DU145 clonogenic synergy colony count data</t>
  </si>
  <si>
    <t>PNT1A clonogenic synergy colony count data</t>
  </si>
  <si>
    <t>MM576 clonogenic synergy colony count data</t>
  </si>
  <si>
    <t>MM576 clonogenic synergy order of therapies colony count data</t>
  </si>
  <si>
    <t>DU 145 clonogenic radiation dose response</t>
  </si>
  <si>
    <t>PNT1A clonogenic radiation dose response</t>
  </si>
  <si>
    <t>MM576 clonogenic radiation dose response</t>
  </si>
  <si>
    <t>Radiation (Gy)</t>
  </si>
  <si>
    <t>colony counts normalised to untreated</t>
  </si>
  <si>
    <t>SEM</t>
  </si>
  <si>
    <t>RAD (Gy)</t>
  </si>
  <si>
    <t>Gy</t>
  </si>
  <si>
    <t>0</t>
  </si>
  <si>
    <t>0.1</t>
  </si>
  <si>
    <t>0.25</t>
  </si>
  <si>
    <t>0.5</t>
  </si>
  <si>
    <t>0.75</t>
  </si>
  <si>
    <t>1</t>
  </si>
  <si>
    <t>1.5</t>
  </si>
  <si>
    <t>2</t>
  </si>
  <si>
    <t>2.5</t>
  </si>
  <si>
    <t>3</t>
  </si>
  <si>
    <t>3.5</t>
  </si>
  <si>
    <t>4</t>
  </si>
  <si>
    <t>4.5</t>
  </si>
  <si>
    <t>5</t>
  </si>
  <si>
    <t>6</t>
  </si>
  <si>
    <t>7</t>
  </si>
  <si>
    <t>8</t>
  </si>
  <si>
    <t>9</t>
  </si>
  <si>
    <t>UT norm</t>
  </si>
  <si>
    <t xml:space="preserve">25.1 uM H2O2 </t>
  </si>
  <si>
    <t>25.1 uM H2O2 +5Gy</t>
  </si>
  <si>
    <t>56.1 uM H2O2</t>
  </si>
  <si>
    <t>56.1 uMH2O2+5Gy</t>
  </si>
  <si>
    <t>C58</t>
  </si>
  <si>
    <t>C59</t>
  </si>
  <si>
    <t>C60</t>
  </si>
  <si>
    <t>sham norm</t>
  </si>
  <si>
    <t>PAL 10% + 5Gy</t>
  </si>
  <si>
    <t>Sham Hartmann's average</t>
  </si>
  <si>
    <t>Experiment number C58</t>
  </si>
  <si>
    <t>Experiment number C59</t>
  </si>
  <si>
    <t>Experiment number C60</t>
  </si>
  <si>
    <t>MM576 h2o2 radiation</t>
  </si>
  <si>
    <t>MM576 Old vs new PAL</t>
  </si>
  <si>
    <t xml:space="preserve">5Gy </t>
  </si>
  <si>
    <t>Figure 5.12</t>
  </si>
  <si>
    <t>Figure 5.11</t>
  </si>
  <si>
    <t>Figure 5.4 C</t>
  </si>
  <si>
    <t>Figure 5.4 B</t>
  </si>
  <si>
    <t>Figure 5.4 A</t>
  </si>
  <si>
    <t>Figure 5.8C and 5.9C</t>
  </si>
  <si>
    <t>Figure 5.8B and 5.9B</t>
  </si>
  <si>
    <t>Figure 5.8A and 5.9A</t>
  </si>
  <si>
    <t>Figure 5.5C</t>
  </si>
  <si>
    <t>Figure 5.5B</t>
  </si>
  <si>
    <t>Figure 5.5A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</si>
</sst>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0" fillId="2" borderId="0" xfId="0" applyFill="1"/>
    <xf numFmtId="0" fontId="0" fillId="0" borderId="6" xfId="0" applyBorder="1"/>
    <xf numFmtId="0" fontId="0" fillId="0" borderId="7" xfId="0" applyBorder="1"/>
    <xf numFmtId="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1" fillId="0" borderId="13" xfId="0" applyFont="1" applyBorder="1"/>
    <xf numFmtId="0" fontId="0" fillId="0" borderId="14" xfId="0" applyBorder="1"/>
    <xf numFmtId="9" fontId="0" fillId="0" borderId="7" xfId="0" applyNumberFormat="1" applyBorder="1"/>
    <xf numFmtId="10" fontId="0" fillId="0" borderId="7" xfId="0" applyNumberFormat="1" applyBorder="1"/>
    <xf numFmtId="0" fontId="1" fillId="0" borderId="15" xfId="0" applyFont="1" applyBorder="1"/>
    <xf numFmtId="0" fontId="1" fillId="0" borderId="16" xfId="0" applyFont="1" applyBorder="1"/>
    <xf numFmtId="0" fontId="0" fillId="3" borderId="7" xfId="0" applyFill="1" applyBorder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2" borderId="7" xfId="0" applyFill="1" applyBorder="1"/>
    <xf numFmtId="0" fontId="1" fillId="0" borderId="17" xfId="0" applyFont="1" applyBorder="1"/>
    <xf numFmtId="0" fontId="3" fillId="0" borderId="0" xfId="0" applyFont="1" applyAlignment="1">
      <alignment wrapText="1"/>
    </xf>
    <xf numFmtId="0" fontId="0" fillId="0" borderId="19" xfId="0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F0F11-0B64-4564-B929-842368E77A1C}">
  <dimension ref="A1:AV98"/>
  <sheetViews>
    <sheetView zoomScale="70" zoomScaleNormal="70" workbookViewId="0">
      <selection activeCell="M1" sqref="M1"/>
    </sheetView>
  </sheetViews>
  <sheetFormatPr defaultRowHeight="14.4" x14ac:dyDescent="0.3"/>
  <cols>
    <col min="1" max="1" width="10.33203125" bestFit="1" customWidth="1"/>
    <col min="2" max="2" width="6.33203125" bestFit="1" customWidth="1"/>
    <col min="3" max="3" width="11" bestFit="1" customWidth="1"/>
    <col min="4" max="4" width="11.33203125" bestFit="1" customWidth="1"/>
    <col min="5" max="6" width="13.33203125" bestFit="1" customWidth="1"/>
    <col min="10" max="10" width="11" bestFit="1" customWidth="1"/>
    <col min="12" max="13" width="13.33203125" bestFit="1" customWidth="1"/>
    <col min="14" max="14" width="13.33203125" customWidth="1"/>
    <col min="15" max="15" width="10.44140625" bestFit="1" customWidth="1"/>
    <col min="17" max="19" width="13.33203125" bestFit="1" customWidth="1"/>
    <col min="20" max="20" width="13.88671875" bestFit="1" customWidth="1"/>
    <col min="25" max="25" width="16.33203125" bestFit="1" customWidth="1"/>
    <col min="30" max="30" width="15.6640625" bestFit="1" customWidth="1"/>
    <col min="34" max="34" width="10.33203125" bestFit="1" customWidth="1"/>
    <col min="35" max="35" width="11.6640625" customWidth="1"/>
    <col min="42" max="42" width="12.5546875" customWidth="1"/>
  </cols>
  <sheetData>
    <row r="1" spans="1:48" ht="15" thickBot="1" x14ac:dyDescent="0.35"/>
    <row r="2" spans="1:48" ht="15" thickBot="1" x14ac:dyDescent="0.35">
      <c r="A2" s="34" t="s">
        <v>0</v>
      </c>
      <c r="B2" s="35"/>
      <c r="C2" s="35"/>
      <c r="D2" s="35"/>
      <c r="E2" s="35"/>
      <c r="F2" s="36"/>
      <c r="H2" s="1" t="s">
        <v>176</v>
      </c>
    </row>
    <row r="3" spans="1:48" ht="15" thickBot="1" x14ac:dyDescent="0.35">
      <c r="A3" s="37" t="s">
        <v>79</v>
      </c>
      <c r="B3" s="37"/>
      <c r="C3" s="37"/>
      <c r="D3" s="37"/>
      <c r="E3" s="37"/>
      <c r="F3" s="37"/>
      <c r="H3" s="37" t="s">
        <v>81</v>
      </c>
      <c r="I3" s="37"/>
      <c r="J3" s="37"/>
      <c r="K3" s="37"/>
      <c r="L3" s="37"/>
      <c r="M3" s="37"/>
      <c r="N3" s="22"/>
      <c r="O3" s="37" t="s">
        <v>80</v>
      </c>
      <c r="P3" s="37"/>
      <c r="Q3" s="37"/>
      <c r="R3" s="37"/>
      <c r="S3" s="37"/>
      <c r="T3" s="37"/>
      <c r="AD3" t="s">
        <v>82</v>
      </c>
    </row>
    <row r="4" spans="1:48" ht="15" thickBot="1" x14ac:dyDescent="0.35">
      <c r="A4" s="2" t="s">
        <v>1</v>
      </c>
      <c r="B4" s="2" t="s">
        <v>78</v>
      </c>
      <c r="C4" s="2" t="s">
        <v>3</v>
      </c>
      <c r="D4" s="2" t="s">
        <v>4</v>
      </c>
      <c r="E4" s="2" t="s">
        <v>5</v>
      </c>
      <c r="F4" s="3" t="s">
        <v>6</v>
      </c>
      <c r="H4" s="17" t="s">
        <v>1</v>
      </c>
      <c r="I4" s="24" t="s">
        <v>78</v>
      </c>
      <c r="J4" s="24" t="s">
        <v>3</v>
      </c>
      <c r="K4" s="24" t="s">
        <v>4</v>
      </c>
      <c r="L4" s="24" t="s">
        <v>5</v>
      </c>
      <c r="M4" s="18" t="s">
        <v>6</v>
      </c>
      <c r="N4" s="1"/>
      <c r="O4" s="17" t="s">
        <v>1</v>
      </c>
      <c r="P4" s="24" t="s">
        <v>78</v>
      </c>
      <c r="Q4" s="24" t="s">
        <v>3</v>
      </c>
      <c r="R4" s="24" t="s">
        <v>4</v>
      </c>
      <c r="S4" s="24" t="s">
        <v>5</v>
      </c>
      <c r="T4" s="18" t="s">
        <v>6</v>
      </c>
      <c r="X4" t="s">
        <v>1</v>
      </c>
      <c r="Y4" t="s">
        <v>13</v>
      </c>
      <c r="Z4" t="s">
        <v>7</v>
      </c>
      <c r="AC4" s="4" t="s">
        <v>1</v>
      </c>
      <c r="AD4" s="4" t="s">
        <v>8</v>
      </c>
      <c r="AE4" t="s">
        <v>7</v>
      </c>
    </row>
    <row r="5" spans="1:48" x14ac:dyDescent="0.3">
      <c r="A5" s="5" t="s">
        <v>9</v>
      </c>
      <c r="B5" s="5">
        <v>412</v>
      </c>
      <c r="C5" s="5">
        <f>AVERAGE(B47:B52)</f>
        <v>378</v>
      </c>
      <c r="D5" s="5">
        <f>B5/$C$5</f>
        <v>1.08994708994709</v>
      </c>
      <c r="E5" s="5">
        <f>AVERAGE(B5:B10)</f>
        <v>430.66666666666669</v>
      </c>
      <c r="F5" s="5">
        <f t="shared" ref="F5:F52" si="0">B5/$E$5</f>
        <v>0.95665634674922595</v>
      </c>
      <c r="H5" s="6" t="s">
        <v>9</v>
      </c>
      <c r="I5" s="6">
        <v>451</v>
      </c>
      <c r="J5" s="6">
        <f>AVERAGE(I47:I52)</f>
        <v>372.5</v>
      </c>
      <c r="K5" s="6">
        <f t="shared" ref="K5:K52" si="1">I5/$J$5</f>
        <v>1.210738255033557</v>
      </c>
      <c r="L5" s="6">
        <f>AVERAGE(I5:I10)</f>
        <v>445.83333333333331</v>
      </c>
      <c r="M5" s="6">
        <f t="shared" ref="M5:M52" si="2">I5/$L$5</f>
        <v>1.0115887850467291</v>
      </c>
      <c r="O5" s="6" t="s">
        <v>9</v>
      </c>
      <c r="P5" s="6">
        <v>480</v>
      </c>
      <c r="Q5" s="6">
        <f>AVERAGE(P47:P52)</f>
        <v>397.33333333333331</v>
      </c>
      <c r="R5" s="6">
        <f>P5/$Q$5</f>
        <v>1.2080536912751678</v>
      </c>
      <c r="S5" s="6">
        <f>AVERAGE(P5:P10)</f>
        <v>464.16666666666669</v>
      </c>
      <c r="T5" s="6">
        <f>P5/$S$5</f>
        <v>1.0341113105924595</v>
      </c>
      <c r="W5">
        <v>13</v>
      </c>
      <c r="X5" s="6" t="s">
        <v>9</v>
      </c>
      <c r="Y5">
        <v>0.95665634674922595</v>
      </c>
      <c r="Z5">
        <f>AVERAGE(Y5:Y22)</f>
        <v>1</v>
      </c>
      <c r="AB5">
        <v>13</v>
      </c>
      <c r="AC5" s="23" t="s">
        <v>9</v>
      </c>
      <c r="AD5" s="4">
        <v>1.08994708994709</v>
      </c>
      <c r="AE5">
        <f>AVERAGE(AD5:AD22)</f>
        <v>1.1681341709771988</v>
      </c>
    </row>
    <row r="6" spans="1:48" x14ac:dyDescent="0.3">
      <c r="A6" s="6" t="s">
        <v>9</v>
      </c>
      <c r="B6" s="6">
        <v>429</v>
      </c>
      <c r="C6" s="6"/>
      <c r="D6" s="6">
        <f t="shared" ref="D6:D52" si="3">B6/$C$5</f>
        <v>1.1349206349206349</v>
      </c>
      <c r="E6" s="6"/>
      <c r="F6" s="6">
        <f t="shared" si="0"/>
        <v>0.99613003095975228</v>
      </c>
      <c r="H6" s="6" t="s">
        <v>9</v>
      </c>
      <c r="I6" s="6">
        <v>435</v>
      </c>
      <c r="J6" s="6"/>
      <c r="K6" s="6">
        <f t="shared" si="1"/>
        <v>1.1677852348993289</v>
      </c>
      <c r="L6" s="6"/>
      <c r="M6" s="6">
        <f t="shared" si="2"/>
        <v>0.97570093457943929</v>
      </c>
      <c r="O6" s="6" t="s">
        <v>9</v>
      </c>
      <c r="P6" s="6">
        <v>480</v>
      </c>
      <c r="Q6" s="6"/>
      <c r="R6" s="6">
        <f t="shared" ref="R6:R52" si="4">P6/$Q$5</f>
        <v>1.2080536912751678</v>
      </c>
      <c r="S6" s="6"/>
      <c r="T6" s="6">
        <f t="shared" ref="T6:T52" si="5">P6/$S$5</f>
        <v>1.0341113105924595</v>
      </c>
      <c r="W6">
        <v>13</v>
      </c>
      <c r="X6" s="6" t="s">
        <v>9</v>
      </c>
      <c r="Y6">
        <v>0.99613003095975228</v>
      </c>
      <c r="AB6">
        <v>13</v>
      </c>
      <c r="AC6" s="23" t="s">
        <v>9</v>
      </c>
      <c r="AD6" s="4">
        <v>1.1349206349206349</v>
      </c>
      <c r="AV6" s="7"/>
    </row>
    <row r="7" spans="1:48" x14ac:dyDescent="0.3">
      <c r="A7" s="6" t="s">
        <v>9</v>
      </c>
      <c r="B7" s="6">
        <v>414</v>
      </c>
      <c r="C7" s="6"/>
      <c r="D7" s="6">
        <f t="shared" si="3"/>
        <v>1.0952380952380953</v>
      </c>
      <c r="E7" s="6"/>
      <c r="F7" s="6">
        <f t="shared" si="0"/>
        <v>0.96130030959752322</v>
      </c>
      <c r="H7" s="6" t="s">
        <v>9</v>
      </c>
      <c r="I7" s="6">
        <v>459</v>
      </c>
      <c r="J7" s="6"/>
      <c r="K7" s="6">
        <f t="shared" si="1"/>
        <v>1.2322147651006712</v>
      </c>
      <c r="L7" s="6"/>
      <c r="M7" s="6">
        <f t="shared" si="2"/>
        <v>1.029532710280374</v>
      </c>
      <c r="O7" s="6" t="s">
        <v>9</v>
      </c>
      <c r="P7" s="6">
        <v>479</v>
      </c>
      <c r="Q7" s="6"/>
      <c r="R7" s="6">
        <f t="shared" si="4"/>
        <v>1.205536912751678</v>
      </c>
      <c r="S7" s="6"/>
      <c r="T7" s="6">
        <f t="shared" si="5"/>
        <v>1.0319569120287253</v>
      </c>
      <c r="W7">
        <v>13</v>
      </c>
      <c r="X7" s="6" t="s">
        <v>9</v>
      </c>
      <c r="Y7">
        <v>0.96130030959752322</v>
      </c>
      <c r="AB7">
        <v>13</v>
      </c>
      <c r="AC7" s="23" t="s">
        <v>9</v>
      </c>
      <c r="AD7" s="4">
        <v>1.0952380952380953</v>
      </c>
    </row>
    <row r="8" spans="1:48" x14ac:dyDescent="0.3">
      <c r="A8" s="6" t="s">
        <v>9</v>
      </c>
      <c r="B8" s="6">
        <v>445</v>
      </c>
      <c r="C8" s="6"/>
      <c r="D8" s="6">
        <f t="shared" si="3"/>
        <v>1.1772486772486772</v>
      </c>
      <c r="E8" s="6"/>
      <c r="F8" s="6">
        <f t="shared" si="0"/>
        <v>1.03328173374613</v>
      </c>
      <c r="H8" s="6" t="s">
        <v>9</v>
      </c>
      <c r="I8" s="6">
        <v>432</v>
      </c>
      <c r="J8" s="6"/>
      <c r="K8" s="6">
        <f t="shared" si="1"/>
        <v>1.1597315436241611</v>
      </c>
      <c r="L8" s="6"/>
      <c r="M8" s="6">
        <f t="shared" si="2"/>
        <v>0.9689719626168225</v>
      </c>
      <c r="O8" s="6" t="s">
        <v>9</v>
      </c>
      <c r="P8" s="6">
        <v>414</v>
      </c>
      <c r="Q8" s="6"/>
      <c r="R8" s="6">
        <f t="shared" si="4"/>
        <v>1.0419463087248322</v>
      </c>
      <c r="S8" s="6"/>
      <c r="T8" s="6">
        <f t="shared" si="5"/>
        <v>0.89192100538599639</v>
      </c>
      <c r="W8">
        <v>13</v>
      </c>
      <c r="X8" s="6" t="s">
        <v>9</v>
      </c>
      <c r="Y8">
        <v>1.03328173374613</v>
      </c>
      <c r="AB8">
        <v>13</v>
      </c>
      <c r="AC8" s="23" t="s">
        <v>9</v>
      </c>
      <c r="AD8" s="4">
        <v>1.1772486772486772</v>
      </c>
    </row>
    <row r="9" spans="1:48" x14ac:dyDescent="0.3">
      <c r="A9" s="6" t="s">
        <v>9</v>
      </c>
      <c r="B9" s="6">
        <v>469</v>
      </c>
      <c r="C9" s="6"/>
      <c r="D9" s="6">
        <f t="shared" si="3"/>
        <v>1.2407407407407407</v>
      </c>
      <c r="E9" s="6"/>
      <c r="F9" s="6">
        <f t="shared" si="0"/>
        <v>1.0890092879256965</v>
      </c>
      <c r="H9" s="6" t="s">
        <v>9</v>
      </c>
      <c r="I9" s="6">
        <v>481</v>
      </c>
      <c r="J9" s="6"/>
      <c r="K9" s="6">
        <f t="shared" si="1"/>
        <v>1.291275167785235</v>
      </c>
      <c r="L9" s="6"/>
      <c r="M9" s="6">
        <f t="shared" si="2"/>
        <v>1.0788785046728973</v>
      </c>
      <c r="O9" s="6" t="s">
        <v>9</v>
      </c>
      <c r="P9" s="6">
        <v>499</v>
      </c>
      <c r="Q9" s="6"/>
      <c r="R9" s="6">
        <f t="shared" si="4"/>
        <v>1.2558724832214765</v>
      </c>
      <c r="S9" s="6"/>
      <c r="T9" s="6">
        <f t="shared" si="5"/>
        <v>1.0750448833034112</v>
      </c>
      <c r="W9">
        <v>13</v>
      </c>
      <c r="X9" s="6" t="s">
        <v>9</v>
      </c>
      <c r="Y9">
        <v>1.0890092879256965</v>
      </c>
      <c r="AB9">
        <v>13</v>
      </c>
      <c r="AC9" s="23" t="s">
        <v>9</v>
      </c>
      <c r="AD9" s="4">
        <v>1.2407407407407407</v>
      </c>
    </row>
    <row r="10" spans="1:48" x14ac:dyDescent="0.3">
      <c r="A10" s="6" t="s">
        <v>9</v>
      </c>
      <c r="B10" s="6">
        <v>415</v>
      </c>
      <c r="C10" s="6"/>
      <c r="D10" s="6">
        <f t="shared" si="3"/>
        <v>1.0978835978835979</v>
      </c>
      <c r="E10" s="6"/>
      <c r="F10" s="6">
        <f t="shared" si="0"/>
        <v>0.96362229102167174</v>
      </c>
      <c r="H10" s="6" t="s">
        <v>9</v>
      </c>
      <c r="I10" s="6">
        <v>417</v>
      </c>
      <c r="J10" s="6"/>
      <c r="K10" s="6">
        <f t="shared" si="1"/>
        <v>1.1194630872483222</v>
      </c>
      <c r="L10" s="6"/>
      <c r="M10" s="6">
        <f t="shared" si="2"/>
        <v>0.93532710280373832</v>
      </c>
      <c r="O10" s="6" t="s">
        <v>9</v>
      </c>
      <c r="P10" s="6">
        <v>433</v>
      </c>
      <c r="Q10" s="6"/>
      <c r="R10" s="6">
        <f t="shared" si="4"/>
        <v>1.0897651006711411</v>
      </c>
      <c r="S10" s="6"/>
      <c r="T10" s="6">
        <f t="shared" si="5"/>
        <v>0.93285457809694794</v>
      </c>
      <c r="W10">
        <v>13</v>
      </c>
      <c r="X10" s="6" t="s">
        <v>9</v>
      </c>
      <c r="Y10">
        <v>0.96362229102167174</v>
      </c>
      <c r="AB10">
        <v>13</v>
      </c>
      <c r="AC10" s="23" t="s">
        <v>9</v>
      </c>
      <c r="AD10" s="4">
        <v>1.0978835978835979</v>
      </c>
    </row>
    <row r="11" spans="1:48" x14ac:dyDescent="0.3">
      <c r="A11" s="6" t="s">
        <v>61</v>
      </c>
      <c r="B11" s="6">
        <v>125</v>
      </c>
      <c r="C11" s="6"/>
      <c r="D11" s="6">
        <f t="shared" si="3"/>
        <v>0.3306878306878307</v>
      </c>
      <c r="E11" s="6"/>
      <c r="F11" s="6">
        <f t="shared" si="0"/>
        <v>0.29024767801857582</v>
      </c>
      <c r="H11" s="6" t="s">
        <v>61</v>
      </c>
      <c r="I11" s="6">
        <v>248</v>
      </c>
      <c r="J11" s="6"/>
      <c r="K11" s="6">
        <f t="shared" si="1"/>
        <v>0.66577181208053693</v>
      </c>
      <c r="L11" s="6"/>
      <c r="M11" s="6">
        <f t="shared" si="2"/>
        <v>0.55626168224299066</v>
      </c>
      <c r="O11" s="6" t="s">
        <v>61</v>
      </c>
      <c r="P11" s="6">
        <v>192</v>
      </c>
      <c r="Q11" s="6"/>
      <c r="R11" s="6">
        <f t="shared" si="4"/>
        <v>0.48322147651006714</v>
      </c>
      <c r="S11" s="6"/>
      <c r="T11" s="6">
        <f t="shared" si="5"/>
        <v>0.41364452423698383</v>
      </c>
      <c r="W11">
        <v>15</v>
      </c>
      <c r="X11" s="6" t="s">
        <v>9</v>
      </c>
      <c r="Y11">
        <v>1.0115887850467291</v>
      </c>
      <c r="AB11">
        <v>15</v>
      </c>
      <c r="AC11" s="23" t="s">
        <v>9</v>
      </c>
      <c r="AD11" s="4">
        <v>1.210738255033557</v>
      </c>
      <c r="AV11" s="7"/>
    </row>
    <row r="12" spans="1:48" x14ac:dyDescent="0.3">
      <c r="A12" s="6" t="s">
        <v>61</v>
      </c>
      <c r="B12" s="6">
        <v>146</v>
      </c>
      <c r="C12" s="6"/>
      <c r="D12" s="6">
        <f t="shared" si="3"/>
        <v>0.38624338624338622</v>
      </c>
      <c r="E12" s="6"/>
      <c r="F12" s="6">
        <f t="shared" si="0"/>
        <v>0.33900928792569657</v>
      </c>
      <c r="H12" s="6" t="s">
        <v>61</v>
      </c>
      <c r="I12" s="6">
        <v>254</v>
      </c>
      <c r="J12" s="6"/>
      <c r="K12" s="6">
        <f t="shared" si="1"/>
        <v>0.68187919463087243</v>
      </c>
      <c r="L12" s="6"/>
      <c r="M12" s="6">
        <f t="shared" si="2"/>
        <v>0.56971962616822436</v>
      </c>
      <c r="O12" s="6" t="s">
        <v>61</v>
      </c>
      <c r="P12" s="6">
        <v>257</v>
      </c>
      <c r="Q12" s="6"/>
      <c r="R12" s="6">
        <f t="shared" si="4"/>
        <v>0.64681208053691275</v>
      </c>
      <c r="S12" s="6"/>
      <c r="T12" s="6">
        <f t="shared" si="5"/>
        <v>0.55368043087971275</v>
      </c>
      <c r="W12">
        <v>15</v>
      </c>
      <c r="X12" s="6" t="s">
        <v>9</v>
      </c>
      <c r="Y12">
        <v>0.97570093457943929</v>
      </c>
      <c r="AB12">
        <v>15</v>
      </c>
      <c r="AC12" s="23" t="s">
        <v>9</v>
      </c>
      <c r="AD12" s="4">
        <v>1.1677852348993289</v>
      </c>
    </row>
    <row r="13" spans="1:48" x14ac:dyDescent="0.3">
      <c r="A13" s="6" t="s">
        <v>61</v>
      </c>
      <c r="B13" s="6">
        <v>112</v>
      </c>
      <c r="C13" s="6"/>
      <c r="D13" s="6">
        <f t="shared" si="3"/>
        <v>0.29629629629629628</v>
      </c>
      <c r="E13" s="6"/>
      <c r="F13" s="6">
        <f t="shared" si="0"/>
        <v>0.26006191950464397</v>
      </c>
      <c r="H13" s="6" t="s">
        <v>61</v>
      </c>
      <c r="I13" s="6">
        <v>225</v>
      </c>
      <c r="J13" s="6"/>
      <c r="K13" s="6">
        <f t="shared" si="1"/>
        <v>0.60402684563758391</v>
      </c>
      <c r="L13" s="6"/>
      <c r="M13" s="6">
        <f t="shared" si="2"/>
        <v>0.50467289719626174</v>
      </c>
      <c r="O13" s="6" t="s">
        <v>61</v>
      </c>
      <c r="P13" s="6">
        <v>243</v>
      </c>
      <c r="Q13" s="6"/>
      <c r="R13" s="6">
        <f t="shared" si="4"/>
        <v>0.61157718120805371</v>
      </c>
      <c r="S13" s="6"/>
      <c r="T13" s="6">
        <f t="shared" si="5"/>
        <v>0.52351885098743267</v>
      </c>
      <c r="W13">
        <v>15</v>
      </c>
      <c r="X13" s="6" t="s">
        <v>9</v>
      </c>
      <c r="Y13">
        <v>1.029532710280374</v>
      </c>
      <c r="AB13">
        <v>15</v>
      </c>
      <c r="AC13" s="23" t="s">
        <v>9</v>
      </c>
      <c r="AD13" s="4">
        <v>1.2322147651006712</v>
      </c>
    </row>
    <row r="14" spans="1:48" x14ac:dyDescent="0.3">
      <c r="A14" s="6" t="s">
        <v>62</v>
      </c>
      <c r="B14" s="6">
        <v>148</v>
      </c>
      <c r="C14" s="6"/>
      <c r="D14" s="6">
        <f t="shared" ref="D14:D28" si="6">B14/$C$5</f>
        <v>0.39153439153439151</v>
      </c>
      <c r="E14" s="6"/>
      <c r="F14" s="6">
        <f t="shared" ref="F14:F28" si="7">B14/$E$5</f>
        <v>0.34365325077399378</v>
      </c>
      <c r="H14" s="6" t="s">
        <v>62</v>
      </c>
      <c r="I14" s="6">
        <v>294</v>
      </c>
      <c r="J14" s="6"/>
      <c r="K14" s="6">
        <f t="shared" si="1"/>
        <v>0.78926174496644297</v>
      </c>
      <c r="L14" s="6"/>
      <c r="M14" s="6">
        <f t="shared" si="2"/>
        <v>0.65943925233644862</v>
      </c>
      <c r="O14" s="6" t="s">
        <v>62</v>
      </c>
      <c r="P14" s="6">
        <v>177</v>
      </c>
      <c r="Q14" s="6"/>
      <c r="R14" s="6">
        <f t="shared" ref="R14:R28" si="8">P14/$Q$5</f>
        <v>0.44546979865771813</v>
      </c>
      <c r="S14" s="6"/>
      <c r="T14" s="6">
        <f t="shared" ref="T14:T28" si="9">P14/$S$5</f>
        <v>0.38132854578096947</v>
      </c>
      <c r="W14">
        <v>15</v>
      </c>
      <c r="X14" s="6" t="s">
        <v>9</v>
      </c>
      <c r="Y14">
        <v>0.9689719626168225</v>
      </c>
      <c r="AB14">
        <v>15</v>
      </c>
      <c r="AC14" s="23" t="s">
        <v>9</v>
      </c>
      <c r="AD14" s="4">
        <v>1.1597315436241611</v>
      </c>
    </row>
    <row r="15" spans="1:48" x14ac:dyDescent="0.3">
      <c r="A15" s="6" t="s">
        <v>62</v>
      </c>
      <c r="B15" s="6">
        <v>171</v>
      </c>
      <c r="C15" s="6"/>
      <c r="D15" s="6">
        <f t="shared" si="6"/>
        <v>0.45238095238095238</v>
      </c>
      <c r="E15" s="6"/>
      <c r="F15" s="6">
        <f t="shared" si="7"/>
        <v>0.39705882352941174</v>
      </c>
      <c r="H15" s="6" t="s">
        <v>62</v>
      </c>
      <c r="I15" s="6">
        <v>257</v>
      </c>
      <c r="J15" s="6"/>
      <c r="K15" s="6">
        <f t="shared" si="1"/>
        <v>0.68993288590604029</v>
      </c>
      <c r="L15" s="6"/>
      <c r="M15" s="6">
        <f t="shared" si="2"/>
        <v>0.57644859813084115</v>
      </c>
      <c r="O15" s="6" t="s">
        <v>62</v>
      </c>
      <c r="P15" s="6">
        <v>215</v>
      </c>
      <c r="Q15" s="6"/>
      <c r="R15" s="6">
        <f t="shared" si="8"/>
        <v>0.54110738255033564</v>
      </c>
      <c r="S15" s="6"/>
      <c r="T15" s="6">
        <f t="shared" si="9"/>
        <v>0.46319569120287252</v>
      </c>
      <c r="W15">
        <v>15</v>
      </c>
      <c r="X15" s="6" t="s">
        <v>9</v>
      </c>
      <c r="Y15">
        <v>1.0788785046728973</v>
      </c>
      <c r="AB15">
        <v>15</v>
      </c>
      <c r="AC15" s="23" t="s">
        <v>9</v>
      </c>
      <c r="AD15" s="4">
        <v>1.291275167785235</v>
      </c>
    </row>
    <row r="16" spans="1:48" x14ac:dyDescent="0.3">
      <c r="A16" s="6" t="s">
        <v>62</v>
      </c>
      <c r="B16" s="6">
        <v>151</v>
      </c>
      <c r="C16" s="6"/>
      <c r="D16" s="6">
        <f t="shared" si="6"/>
        <v>0.39947089947089948</v>
      </c>
      <c r="E16" s="6"/>
      <c r="F16" s="6">
        <f t="shared" si="7"/>
        <v>0.35061919504643962</v>
      </c>
      <c r="H16" s="6" t="s">
        <v>62</v>
      </c>
      <c r="I16" s="6">
        <v>268</v>
      </c>
      <c r="J16" s="6"/>
      <c r="K16" s="6">
        <f t="shared" si="1"/>
        <v>0.7194630872483222</v>
      </c>
      <c r="L16" s="6"/>
      <c r="M16" s="6">
        <f t="shared" si="2"/>
        <v>0.60112149532710279</v>
      </c>
      <c r="O16" s="6" t="s">
        <v>62</v>
      </c>
      <c r="P16" s="6">
        <v>224</v>
      </c>
      <c r="Q16" s="6"/>
      <c r="R16" s="6">
        <f t="shared" si="8"/>
        <v>0.56375838926174504</v>
      </c>
      <c r="S16" s="6"/>
      <c r="T16" s="6">
        <f t="shared" si="9"/>
        <v>0.48258527827648112</v>
      </c>
      <c r="W16">
        <v>15</v>
      </c>
      <c r="X16" s="6" t="s">
        <v>9</v>
      </c>
      <c r="Y16">
        <v>0.93532710280373832</v>
      </c>
      <c r="AB16">
        <v>15</v>
      </c>
      <c r="AC16" s="23" t="s">
        <v>9</v>
      </c>
      <c r="AD16" s="4">
        <v>1.1194630872483222</v>
      </c>
    </row>
    <row r="17" spans="1:31" x14ac:dyDescent="0.3">
      <c r="A17" s="6" t="s">
        <v>63</v>
      </c>
      <c r="B17" s="6">
        <v>200</v>
      </c>
      <c r="C17" s="6"/>
      <c r="D17" s="6">
        <f t="shared" si="6"/>
        <v>0.52910052910052907</v>
      </c>
      <c r="E17" s="6"/>
      <c r="F17" s="6">
        <f t="shared" si="7"/>
        <v>0.46439628482972134</v>
      </c>
      <c r="H17" s="6" t="s">
        <v>63</v>
      </c>
      <c r="I17" s="6">
        <v>219</v>
      </c>
      <c r="J17" s="6"/>
      <c r="K17" s="6">
        <f t="shared" si="1"/>
        <v>0.5879194630872483</v>
      </c>
      <c r="L17" s="6"/>
      <c r="M17" s="6">
        <f t="shared" si="2"/>
        <v>0.49121495327102804</v>
      </c>
      <c r="O17" s="6" t="s">
        <v>63</v>
      </c>
      <c r="P17" s="6">
        <v>277</v>
      </c>
      <c r="Q17" s="6"/>
      <c r="R17" s="6">
        <f t="shared" si="8"/>
        <v>0.69714765100671139</v>
      </c>
      <c r="S17" s="6"/>
      <c r="T17" s="6">
        <f t="shared" si="9"/>
        <v>0.59676840215439853</v>
      </c>
      <c r="W17">
        <v>16</v>
      </c>
      <c r="X17" s="6" t="s">
        <v>9</v>
      </c>
      <c r="Y17">
        <v>1.0341113105924595</v>
      </c>
      <c r="AB17">
        <v>16</v>
      </c>
      <c r="AC17" s="23" t="s">
        <v>9</v>
      </c>
      <c r="AD17" s="4">
        <v>1.20805369127517</v>
      </c>
    </row>
    <row r="18" spans="1:31" x14ac:dyDescent="0.3">
      <c r="A18" s="6" t="s">
        <v>63</v>
      </c>
      <c r="B18" s="6">
        <v>223</v>
      </c>
      <c r="C18" s="6"/>
      <c r="D18" s="6">
        <f t="shared" si="6"/>
        <v>0.58994708994709</v>
      </c>
      <c r="E18" s="6"/>
      <c r="F18" s="6">
        <f t="shared" si="7"/>
        <v>0.5178018575851393</v>
      </c>
      <c r="H18" s="6" t="s">
        <v>63</v>
      </c>
      <c r="I18" s="6">
        <v>293</v>
      </c>
      <c r="J18" s="6"/>
      <c r="K18" s="6">
        <f t="shared" si="1"/>
        <v>0.78657718120805364</v>
      </c>
      <c r="L18" s="6"/>
      <c r="M18" s="6">
        <f t="shared" si="2"/>
        <v>0.65719626168224299</v>
      </c>
      <c r="O18" s="6" t="s">
        <v>63</v>
      </c>
      <c r="P18" s="6">
        <v>274</v>
      </c>
      <c r="Q18" s="6"/>
      <c r="R18" s="6">
        <f t="shared" si="8"/>
        <v>0.6895973154362417</v>
      </c>
      <c r="S18" s="6"/>
      <c r="T18" s="6">
        <f t="shared" si="9"/>
        <v>0.59030520646319562</v>
      </c>
      <c r="W18">
        <v>16</v>
      </c>
      <c r="X18" s="6" t="s">
        <v>9</v>
      </c>
      <c r="Y18">
        <v>1.0341113105924595</v>
      </c>
      <c r="AB18">
        <v>16</v>
      </c>
      <c r="AC18" s="23" t="s">
        <v>9</v>
      </c>
      <c r="AD18" s="4">
        <v>1.2080536912751678</v>
      </c>
    </row>
    <row r="19" spans="1:31" x14ac:dyDescent="0.3">
      <c r="A19" s="6" t="s">
        <v>63</v>
      </c>
      <c r="B19" s="6">
        <v>197</v>
      </c>
      <c r="C19" s="6"/>
      <c r="D19" s="6">
        <f t="shared" si="6"/>
        <v>0.52116402116402116</v>
      </c>
      <c r="E19" s="6"/>
      <c r="F19" s="6">
        <f t="shared" si="7"/>
        <v>0.45743034055727549</v>
      </c>
      <c r="H19" s="6" t="s">
        <v>63</v>
      </c>
      <c r="I19" s="6">
        <v>315</v>
      </c>
      <c r="J19" s="6"/>
      <c r="K19" s="6">
        <f t="shared" si="1"/>
        <v>0.84563758389261745</v>
      </c>
      <c r="L19" s="6"/>
      <c r="M19" s="6">
        <f t="shared" si="2"/>
        <v>0.70654205607476639</v>
      </c>
      <c r="O19" s="6" t="s">
        <v>63</v>
      </c>
      <c r="P19" s="6">
        <v>306</v>
      </c>
      <c r="Q19" s="6"/>
      <c r="R19" s="6">
        <f t="shared" si="8"/>
        <v>0.77013422818791955</v>
      </c>
      <c r="S19" s="6"/>
      <c r="T19" s="6">
        <f t="shared" si="9"/>
        <v>0.65924596050269302</v>
      </c>
      <c r="W19">
        <v>16</v>
      </c>
      <c r="X19" s="6" t="s">
        <v>9</v>
      </c>
      <c r="Y19">
        <v>1.0319569120287253</v>
      </c>
      <c r="AB19">
        <v>16</v>
      </c>
      <c r="AC19" s="23" t="s">
        <v>9</v>
      </c>
      <c r="AD19" s="4">
        <v>1.205536912751678</v>
      </c>
    </row>
    <row r="20" spans="1:31" x14ac:dyDescent="0.3">
      <c r="A20" s="6" t="s">
        <v>64</v>
      </c>
      <c r="B20" s="6">
        <v>332</v>
      </c>
      <c r="C20" s="6"/>
      <c r="D20" s="6">
        <f t="shared" si="6"/>
        <v>0.87830687830687826</v>
      </c>
      <c r="E20" s="6"/>
      <c r="F20" s="6">
        <f t="shared" si="7"/>
        <v>0.77089783281733748</v>
      </c>
      <c r="H20" s="19" t="s">
        <v>66</v>
      </c>
      <c r="I20" s="19">
        <v>314</v>
      </c>
      <c r="J20" s="19"/>
      <c r="K20" s="19">
        <f t="shared" si="1"/>
        <v>0.84295302013422824</v>
      </c>
      <c r="L20" s="19"/>
      <c r="M20" s="19">
        <f t="shared" si="2"/>
        <v>0.70429906542056075</v>
      </c>
      <c r="O20" s="19" t="s">
        <v>66</v>
      </c>
      <c r="P20" s="19">
        <v>204</v>
      </c>
      <c r="Q20" s="19"/>
      <c r="R20" s="19">
        <f t="shared" si="8"/>
        <v>0.51342281879194629</v>
      </c>
      <c r="S20" s="19"/>
      <c r="T20" s="19">
        <f t="shared" si="9"/>
        <v>0.43949730700179529</v>
      </c>
      <c r="W20">
        <v>16</v>
      </c>
      <c r="X20" s="6" t="s">
        <v>9</v>
      </c>
      <c r="Y20">
        <v>0.89192100538599639</v>
      </c>
      <c r="AB20">
        <v>16</v>
      </c>
      <c r="AC20" s="23" t="s">
        <v>9</v>
      </c>
      <c r="AD20" s="4">
        <v>1.0419463087248322</v>
      </c>
    </row>
    <row r="21" spans="1:31" x14ac:dyDescent="0.3">
      <c r="A21" s="6" t="s">
        <v>64</v>
      </c>
      <c r="B21" s="6">
        <v>312</v>
      </c>
      <c r="C21" s="6"/>
      <c r="D21" s="6">
        <f t="shared" si="6"/>
        <v>0.82539682539682535</v>
      </c>
      <c r="E21" s="6"/>
      <c r="F21" s="6">
        <f t="shared" si="7"/>
        <v>0.72445820433436525</v>
      </c>
      <c r="H21" s="19" t="s">
        <v>66</v>
      </c>
      <c r="I21" s="19">
        <v>312</v>
      </c>
      <c r="J21" s="19"/>
      <c r="K21" s="19">
        <f t="shared" si="1"/>
        <v>0.8375838926174497</v>
      </c>
      <c r="L21" s="19"/>
      <c r="M21" s="19">
        <f t="shared" si="2"/>
        <v>0.6998130841121496</v>
      </c>
      <c r="O21" s="19" t="s">
        <v>66</v>
      </c>
      <c r="P21" s="19">
        <v>258</v>
      </c>
      <c r="Q21" s="19"/>
      <c r="R21" s="19">
        <f t="shared" si="8"/>
        <v>0.64932885906040272</v>
      </c>
      <c r="S21" s="19"/>
      <c r="T21" s="19">
        <f t="shared" si="9"/>
        <v>0.55583482944344698</v>
      </c>
      <c r="W21">
        <v>16</v>
      </c>
      <c r="X21" s="6" t="s">
        <v>9</v>
      </c>
      <c r="Y21">
        <v>1.0750448833034112</v>
      </c>
      <c r="AB21">
        <v>16</v>
      </c>
      <c r="AC21" s="23" t="s">
        <v>9</v>
      </c>
      <c r="AD21" s="4">
        <v>1.2558724832214765</v>
      </c>
    </row>
    <row r="22" spans="1:31" x14ac:dyDescent="0.3">
      <c r="A22" s="6" t="s">
        <v>64</v>
      </c>
      <c r="B22" s="6">
        <v>369</v>
      </c>
      <c r="C22" s="6"/>
      <c r="D22" s="6">
        <f t="shared" si="6"/>
        <v>0.97619047619047616</v>
      </c>
      <c r="E22" s="6"/>
      <c r="F22" s="6">
        <f t="shared" si="7"/>
        <v>0.85681114551083593</v>
      </c>
      <c r="H22" s="19" t="s">
        <v>66</v>
      </c>
      <c r="I22" s="19">
        <v>347</v>
      </c>
      <c r="J22" s="19"/>
      <c r="K22" s="19">
        <f t="shared" si="1"/>
        <v>0.93154362416107384</v>
      </c>
      <c r="L22" s="19"/>
      <c r="M22" s="19">
        <f t="shared" si="2"/>
        <v>0.7783177570093458</v>
      </c>
      <c r="O22" s="19" t="s">
        <v>66</v>
      </c>
      <c r="P22" s="19">
        <v>258</v>
      </c>
      <c r="Q22" s="19"/>
      <c r="R22" s="19">
        <f t="shared" si="8"/>
        <v>0.64932885906040272</v>
      </c>
      <c r="S22" s="19"/>
      <c r="T22" s="19">
        <f t="shared" si="9"/>
        <v>0.55583482944344698</v>
      </c>
      <c r="W22">
        <v>16</v>
      </c>
      <c r="X22" s="6" t="s">
        <v>9</v>
      </c>
      <c r="Y22">
        <v>0.93285457809694794</v>
      </c>
      <c r="AB22">
        <v>16</v>
      </c>
      <c r="AC22" s="23" t="s">
        <v>9</v>
      </c>
      <c r="AD22" s="4">
        <v>1.0897651006711411</v>
      </c>
    </row>
    <row r="23" spans="1:31" x14ac:dyDescent="0.3">
      <c r="A23" s="6" t="s">
        <v>65</v>
      </c>
      <c r="B23" s="6">
        <v>397</v>
      </c>
      <c r="C23" s="6"/>
      <c r="D23" s="6">
        <f t="shared" si="6"/>
        <v>1.0502645502645502</v>
      </c>
      <c r="E23" s="6"/>
      <c r="F23" s="6">
        <f t="shared" si="7"/>
        <v>0.92182662538699689</v>
      </c>
      <c r="H23" s="6" t="s">
        <v>64</v>
      </c>
      <c r="I23" s="6">
        <v>346</v>
      </c>
      <c r="J23" s="6"/>
      <c r="K23" s="6">
        <f t="shared" si="1"/>
        <v>0.92885906040268451</v>
      </c>
      <c r="L23" s="6"/>
      <c r="M23" s="6">
        <f t="shared" si="2"/>
        <v>0.77607476635514017</v>
      </c>
      <c r="O23" s="6" t="s">
        <v>64</v>
      </c>
      <c r="P23" s="6">
        <v>240</v>
      </c>
      <c r="Q23" s="6"/>
      <c r="R23" s="6">
        <f t="shared" si="8"/>
        <v>0.60402684563758391</v>
      </c>
      <c r="S23" s="6"/>
      <c r="T23" s="6">
        <f t="shared" si="9"/>
        <v>0.51705565529622977</v>
      </c>
      <c r="W23">
        <v>13</v>
      </c>
      <c r="X23" s="6" t="s">
        <v>61</v>
      </c>
      <c r="Y23">
        <v>0.29024767801857582</v>
      </c>
      <c r="Z23">
        <f>AVERAGE(Y23:Y31)</f>
        <v>0.44564632190672465</v>
      </c>
      <c r="AB23">
        <v>13</v>
      </c>
      <c r="AC23" s="23" t="s">
        <v>61</v>
      </c>
      <c r="AD23" s="4">
        <v>0.3306878306878307</v>
      </c>
      <c r="AE23">
        <f>AVERAGE(AD23:AD31)</f>
        <v>0.52294623375906002</v>
      </c>
    </row>
    <row r="24" spans="1:31" x14ac:dyDescent="0.3">
      <c r="A24" s="6" t="s">
        <v>65</v>
      </c>
      <c r="B24" s="6">
        <v>430</v>
      </c>
      <c r="C24" s="6"/>
      <c r="D24" s="6">
        <f t="shared" si="6"/>
        <v>1.1375661375661377</v>
      </c>
      <c r="E24" s="6"/>
      <c r="F24" s="6">
        <f t="shared" si="7"/>
        <v>0.99845201238390091</v>
      </c>
      <c r="H24" s="6" t="s">
        <v>64</v>
      </c>
      <c r="I24" s="6">
        <v>410</v>
      </c>
      <c r="J24" s="6"/>
      <c r="K24" s="6">
        <f t="shared" si="1"/>
        <v>1.1006711409395973</v>
      </c>
      <c r="L24" s="6"/>
      <c r="M24" s="6">
        <f t="shared" si="2"/>
        <v>0.9196261682242991</v>
      </c>
      <c r="O24" s="6" t="s">
        <v>64</v>
      </c>
      <c r="P24" s="6">
        <v>320</v>
      </c>
      <c r="Q24" s="6"/>
      <c r="R24" s="6">
        <f t="shared" si="8"/>
        <v>0.80536912751677858</v>
      </c>
      <c r="S24" s="6"/>
      <c r="T24" s="6">
        <f t="shared" si="9"/>
        <v>0.6894075403949731</v>
      </c>
      <c r="W24">
        <v>13</v>
      </c>
      <c r="X24" s="6" t="s">
        <v>61</v>
      </c>
      <c r="Y24">
        <v>0.33900928792569657</v>
      </c>
      <c r="AB24">
        <v>13</v>
      </c>
      <c r="AC24" s="23" t="s">
        <v>61</v>
      </c>
      <c r="AD24" s="4">
        <v>0.38624338624338622</v>
      </c>
    </row>
    <row r="25" spans="1:31" x14ac:dyDescent="0.3">
      <c r="A25" s="6" t="s">
        <v>65</v>
      </c>
      <c r="B25" s="6">
        <v>384</v>
      </c>
      <c r="C25" s="6"/>
      <c r="D25" s="6">
        <f t="shared" si="6"/>
        <v>1.0158730158730158</v>
      </c>
      <c r="E25" s="6"/>
      <c r="F25" s="6">
        <f t="shared" si="7"/>
        <v>0.89164086687306499</v>
      </c>
      <c r="H25" s="6" t="s">
        <v>64</v>
      </c>
      <c r="I25" s="6">
        <v>375</v>
      </c>
      <c r="J25" s="6"/>
      <c r="K25" s="6">
        <f t="shared" si="1"/>
        <v>1.0067114093959733</v>
      </c>
      <c r="L25" s="6"/>
      <c r="M25" s="6">
        <f t="shared" si="2"/>
        <v>0.84112149532710279</v>
      </c>
      <c r="O25" s="6" t="s">
        <v>64</v>
      </c>
      <c r="P25" s="6">
        <v>297</v>
      </c>
      <c r="Q25" s="6"/>
      <c r="R25" s="6">
        <f t="shared" si="8"/>
        <v>0.74748322147651014</v>
      </c>
      <c r="S25" s="6"/>
      <c r="T25" s="6">
        <f t="shared" si="9"/>
        <v>0.6398563734290843</v>
      </c>
      <c r="W25">
        <v>13</v>
      </c>
      <c r="X25" s="6" t="s">
        <v>61</v>
      </c>
      <c r="Y25">
        <v>0.26006191950464397</v>
      </c>
      <c r="AB25">
        <v>13</v>
      </c>
      <c r="AC25" s="23" t="s">
        <v>61</v>
      </c>
      <c r="AD25" s="4">
        <v>0.29629629629629628</v>
      </c>
    </row>
    <row r="26" spans="1:31" x14ac:dyDescent="0.3">
      <c r="A26" s="19" t="s">
        <v>73</v>
      </c>
      <c r="B26" s="19">
        <v>410</v>
      </c>
      <c r="C26" s="19"/>
      <c r="D26" s="19">
        <f t="shared" si="6"/>
        <v>1.0846560846560847</v>
      </c>
      <c r="E26" s="19"/>
      <c r="F26" s="19">
        <f t="shared" si="7"/>
        <v>0.95201238390092879</v>
      </c>
      <c r="H26" s="6" t="s">
        <v>65</v>
      </c>
      <c r="I26" s="6">
        <v>357</v>
      </c>
      <c r="J26" s="6"/>
      <c r="K26" s="6">
        <f t="shared" si="1"/>
        <v>0.95838926174496641</v>
      </c>
      <c r="L26" s="6"/>
      <c r="M26" s="6">
        <f t="shared" si="2"/>
        <v>0.80074766355140192</v>
      </c>
      <c r="O26" s="6" t="s">
        <v>65</v>
      </c>
      <c r="P26" s="6">
        <v>360</v>
      </c>
      <c r="Q26" s="6"/>
      <c r="R26" s="6">
        <f t="shared" si="8"/>
        <v>0.90604026845637586</v>
      </c>
      <c r="S26" s="6"/>
      <c r="T26" s="6">
        <f t="shared" si="9"/>
        <v>0.77558348294434465</v>
      </c>
      <c r="W26">
        <v>15</v>
      </c>
      <c r="X26" s="6" t="s">
        <v>61</v>
      </c>
      <c r="Y26">
        <v>0.55626168224299066</v>
      </c>
      <c r="AB26">
        <v>15</v>
      </c>
      <c r="AC26" s="23" t="s">
        <v>61</v>
      </c>
      <c r="AD26" s="4">
        <v>0.66577181208053693</v>
      </c>
    </row>
    <row r="27" spans="1:31" x14ac:dyDescent="0.3">
      <c r="A27" s="19" t="s">
        <v>73</v>
      </c>
      <c r="B27" s="19">
        <v>319</v>
      </c>
      <c r="C27" s="19"/>
      <c r="D27" s="19">
        <f t="shared" si="6"/>
        <v>0.84391534391534395</v>
      </c>
      <c r="E27" s="19"/>
      <c r="F27" s="19">
        <f t="shared" si="7"/>
        <v>0.74071207430340558</v>
      </c>
      <c r="H27" s="6" t="s">
        <v>65</v>
      </c>
      <c r="I27" s="6">
        <v>408</v>
      </c>
      <c r="J27" s="6"/>
      <c r="K27" s="6">
        <f t="shared" si="1"/>
        <v>1.0953020134228189</v>
      </c>
      <c r="L27" s="6"/>
      <c r="M27" s="6">
        <f t="shared" si="2"/>
        <v>0.91514018691588794</v>
      </c>
      <c r="O27" s="6" t="s">
        <v>65</v>
      </c>
      <c r="P27" s="6">
        <v>369</v>
      </c>
      <c r="Q27" s="6"/>
      <c r="R27" s="6">
        <f t="shared" si="8"/>
        <v>0.92869127516778527</v>
      </c>
      <c r="S27" s="6"/>
      <c r="T27" s="6">
        <f t="shared" si="9"/>
        <v>0.79497307001795325</v>
      </c>
      <c r="W27">
        <v>15</v>
      </c>
      <c r="X27" s="6" t="s">
        <v>61</v>
      </c>
      <c r="Y27">
        <v>0.56971962616822436</v>
      </c>
      <c r="AB27">
        <v>15</v>
      </c>
      <c r="AC27" s="23" t="s">
        <v>61</v>
      </c>
      <c r="AD27" s="4">
        <v>0.68187919463087243</v>
      </c>
    </row>
    <row r="28" spans="1:31" x14ac:dyDescent="0.3">
      <c r="A28" s="19" t="s">
        <v>73</v>
      </c>
      <c r="B28" s="19">
        <v>324</v>
      </c>
      <c r="C28" s="19"/>
      <c r="D28" s="19">
        <f t="shared" si="6"/>
        <v>0.8571428571428571</v>
      </c>
      <c r="E28" s="19"/>
      <c r="F28" s="19">
        <f t="shared" si="7"/>
        <v>0.75232198142414852</v>
      </c>
      <c r="H28" s="6" t="s">
        <v>65</v>
      </c>
      <c r="I28" s="6">
        <v>392</v>
      </c>
      <c r="J28" s="6"/>
      <c r="K28" s="6">
        <f t="shared" si="1"/>
        <v>1.0523489932885906</v>
      </c>
      <c r="L28" s="6"/>
      <c r="M28" s="6">
        <f t="shared" si="2"/>
        <v>0.87925233644859813</v>
      </c>
      <c r="O28" s="6" t="s">
        <v>65</v>
      </c>
      <c r="P28" s="6">
        <v>410</v>
      </c>
      <c r="Q28" s="6"/>
      <c r="R28" s="6">
        <f t="shared" si="8"/>
        <v>1.0318791946308725</v>
      </c>
      <c r="S28" s="6"/>
      <c r="T28" s="6">
        <f t="shared" si="9"/>
        <v>0.88330341113105926</v>
      </c>
      <c r="W28">
        <v>15</v>
      </c>
      <c r="X28" s="6" t="s">
        <v>61</v>
      </c>
      <c r="Y28">
        <v>0.50467289719626174</v>
      </c>
      <c r="AB28">
        <v>15</v>
      </c>
      <c r="AC28" s="23" t="s">
        <v>61</v>
      </c>
      <c r="AD28" s="4">
        <v>0.60402684563758391</v>
      </c>
    </row>
    <row r="29" spans="1:31" x14ac:dyDescent="0.3">
      <c r="A29" s="6" t="s">
        <v>67</v>
      </c>
      <c r="B29" s="6">
        <v>451</v>
      </c>
      <c r="C29" s="6"/>
      <c r="D29" s="6">
        <f t="shared" si="3"/>
        <v>1.193121693121693</v>
      </c>
      <c r="E29" s="6"/>
      <c r="F29" s="6">
        <f t="shared" si="0"/>
        <v>1.0472136222910216</v>
      </c>
      <c r="H29" s="6" t="s">
        <v>67</v>
      </c>
      <c r="I29" s="6">
        <v>369</v>
      </c>
      <c r="J29" s="6"/>
      <c r="K29" s="6">
        <f t="shared" si="1"/>
        <v>0.99060402684563753</v>
      </c>
      <c r="L29" s="6"/>
      <c r="M29" s="6">
        <f t="shared" si="2"/>
        <v>0.8276635514018692</v>
      </c>
      <c r="O29" s="6" t="s">
        <v>67</v>
      </c>
      <c r="P29" s="6">
        <v>356</v>
      </c>
      <c r="Q29" s="6"/>
      <c r="R29" s="6">
        <f t="shared" si="4"/>
        <v>0.8959731543624162</v>
      </c>
      <c r="S29" s="6"/>
      <c r="T29" s="6">
        <f t="shared" si="5"/>
        <v>0.76696588868940752</v>
      </c>
      <c r="W29">
        <v>16</v>
      </c>
      <c r="X29" s="6" t="s">
        <v>61</v>
      </c>
      <c r="Y29">
        <v>0.41364452423698383</v>
      </c>
      <c r="AB29">
        <v>16</v>
      </c>
      <c r="AC29" s="23" t="s">
        <v>61</v>
      </c>
      <c r="AD29" s="4">
        <v>0.48322147651006714</v>
      </c>
    </row>
    <row r="30" spans="1:31" x14ac:dyDescent="0.3">
      <c r="A30" s="6" t="s">
        <v>67</v>
      </c>
      <c r="B30" s="6">
        <v>437</v>
      </c>
      <c r="C30" s="6"/>
      <c r="D30" s="6">
        <f t="shared" si="3"/>
        <v>1.156084656084656</v>
      </c>
      <c r="E30" s="6"/>
      <c r="F30" s="6">
        <f t="shared" si="0"/>
        <v>1.0147058823529411</v>
      </c>
      <c r="H30" s="6" t="s">
        <v>67</v>
      </c>
      <c r="I30" s="6">
        <v>344</v>
      </c>
      <c r="J30" s="6"/>
      <c r="K30" s="6">
        <f t="shared" si="1"/>
        <v>0.92348993288590608</v>
      </c>
      <c r="L30" s="6"/>
      <c r="M30" s="6">
        <f t="shared" si="2"/>
        <v>0.77158878504672901</v>
      </c>
      <c r="O30" s="6" t="s">
        <v>67</v>
      </c>
      <c r="P30" s="6">
        <v>370</v>
      </c>
      <c r="Q30" s="6"/>
      <c r="R30" s="6">
        <f t="shared" si="4"/>
        <v>0.93120805369127524</v>
      </c>
      <c r="S30" s="6"/>
      <c r="T30" s="6">
        <f t="shared" si="5"/>
        <v>0.79712746858168759</v>
      </c>
      <c r="W30">
        <v>16</v>
      </c>
      <c r="X30" s="6" t="s">
        <v>61</v>
      </c>
      <c r="Y30">
        <v>0.55368043087971275</v>
      </c>
      <c r="AB30">
        <v>16</v>
      </c>
      <c r="AC30" s="23" t="s">
        <v>61</v>
      </c>
      <c r="AD30" s="4">
        <v>0.64681208053691275</v>
      </c>
    </row>
    <row r="31" spans="1:31" x14ac:dyDescent="0.3">
      <c r="A31" s="6" t="s">
        <v>67</v>
      </c>
      <c r="B31" s="6">
        <v>412</v>
      </c>
      <c r="C31" s="6"/>
      <c r="D31" s="6">
        <f t="shared" si="3"/>
        <v>1.08994708994709</v>
      </c>
      <c r="E31" s="6"/>
      <c r="F31" s="6">
        <f t="shared" si="0"/>
        <v>0.95665634674922595</v>
      </c>
      <c r="H31" s="6" t="s">
        <v>67</v>
      </c>
      <c r="I31" s="6">
        <v>349</v>
      </c>
      <c r="J31" s="6"/>
      <c r="K31" s="6">
        <f t="shared" si="1"/>
        <v>0.93691275167785237</v>
      </c>
      <c r="L31" s="6"/>
      <c r="M31" s="6">
        <f t="shared" si="2"/>
        <v>0.78280373831775707</v>
      </c>
      <c r="O31" s="6" t="s">
        <v>67</v>
      </c>
      <c r="P31" s="6">
        <v>405</v>
      </c>
      <c r="Q31" s="6"/>
      <c r="R31" s="6">
        <f t="shared" si="4"/>
        <v>1.0192953020134228</v>
      </c>
      <c r="S31" s="6"/>
      <c r="T31" s="6">
        <f t="shared" si="5"/>
        <v>0.87253141831238779</v>
      </c>
      <c r="W31">
        <v>16</v>
      </c>
      <c r="X31" s="6" t="s">
        <v>61</v>
      </c>
      <c r="Y31">
        <v>0.52351885098743267</v>
      </c>
      <c r="AB31">
        <v>16</v>
      </c>
      <c r="AC31" s="23" t="s">
        <v>61</v>
      </c>
      <c r="AD31" s="4">
        <v>0.61157718120805371</v>
      </c>
    </row>
    <row r="32" spans="1:31" x14ac:dyDescent="0.3">
      <c r="A32" s="6" t="s">
        <v>68</v>
      </c>
      <c r="B32" s="6">
        <v>425</v>
      </c>
      <c r="C32" s="6"/>
      <c r="D32" s="6">
        <f t="shared" si="3"/>
        <v>1.1243386243386244</v>
      </c>
      <c r="E32" s="6"/>
      <c r="F32" s="6">
        <f t="shared" si="0"/>
        <v>0.98684210526315785</v>
      </c>
      <c r="H32" s="6" t="s">
        <v>68</v>
      </c>
      <c r="I32" s="6">
        <v>347</v>
      </c>
      <c r="J32" s="6"/>
      <c r="K32" s="6">
        <f t="shared" si="1"/>
        <v>0.93154362416107384</v>
      </c>
      <c r="L32" s="6"/>
      <c r="M32" s="6">
        <f t="shared" si="2"/>
        <v>0.7783177570093458</v>
      </c>
      <c r="O32" s="6" t="s">
        <v>68</v>
      </c>
      <c r="P32" s="6">
        <v>333</v>
      </c>
      <c r="Q32" s="6"/>
      <c r="R32" s="6">
        <f t="shared" si="4"/>
        <v>0.83808724832214765</v>
      </c>
      <c r="S32" s="6"/>
      <c r="T32" s="6">
        <f t="shared" si="5"/>
        <v>0.71741472172351883</v>
      </c>
      <c r="W32">
        <v>13</v>
      </c>
      <c r="X32" s="6" t="s">
        <v>62</v>
      </c>
      <c r="Y32">
        <v>0.34365325077399378</v>
      </c>
      <c r="Z32">
        <f>AVERAGE(Y32:Y40)</f>
        <v>0.47282779226717353</v>
      </c>
      <c r="AB32">
        <v>13</v>
      </c>
      <c r="AC32" s="23" t="s">
        <v>62</v>
      </c>
      <c r="AD32" s="4">
        <v>0.39153439153439151</v>
      </c>
      <c r="AE32">
        <f>AVERAGE(AD32:AD40)</f>
        <v>0.55470883688631645</v>
      </c>
    </row>
    <row r="33" spans="1:31" x14ac:dyDescent="0.3">
      <c r="A33" s="6" t="s">
        <v>68</v>
      </c>
      <c r="B33" s="6">
        <v>406</v>
      </c>
      <c r="C33" s="6"/>
      <c r="D33" s="6">
        <f t="shared" si="3"/>
        <v>1.0740740740740742</v>
      </c>
      <c r="E33" s="6"/>
      <c r="F33" s="6">
        <f t="shared" si="0"/>
        <v>0.94272445820433437</v>
      </c>
      <c r="H33" s="6" t="s">
        <v>68</v>
      </c>
      <c r="I33" s="6">
        <v>330</v>
      </c>
      <c r="J33" s="6"/>
      <c r="K33" s="6">
        <f t="shared" si="1"/>
        <v>0.88590604026845643</v>
      </c>
      <c r="L33" s="6"/>
      <c r="M33" s="6">
        <f t="shared" si="2"/>
        <v>0.74018691588785046</v>
      </c>
      <c r="O33" s="6" t="s">
        <v>68</v>
      </c>
      <c r="P33" s="6">
        <v>370</v>
      </c>
      <c r="Q33" s="6"/>
      <c r="R33" s="6">
        <f t="shared" si="4"/>
        <v>0.93120805369127524</v>
      </c>
      <c r="S33" s="6"/>
      <c r="T33" s="6">
        <f t="shared" si="5"/>
        <v>0.79712746858168759</v>
      </c>
      <c r="W33">
        <v>13</v>
      </c>
      <c r="X33" s="6" t="s">
        <v>62</v>
      </c>
      <c r="Y33">
        <v>0.39705882352941174</v>
      </c>
      <c r="AB33">
        <v>13</v>
      </c>
      <c r="AC33" s="23" t="s">
        <v>62</v>
      </c>
      <c r="AD33" s="4">
        <v>0.45238095238095238</v>
      </c>
    </row>
    <row r="34" spans="1:31" x14ac:dyDescent="0.3">
      <c r="A34" s="6" t="s">
        <v>68</v>
      </c>
      <c r="B34" s="6">
        <v>395</v>
      </c>
      <c r="C34" s="6"/>
      <c r="D34" s="6">
        <f t="shared" si="3"/>
        <v>1.0449735449735449</v>
      </c>
      <c r="E34" s="6"/>
      <c r="F34" s="6">
        <f t="shared" si="0"/>
        <v>0.91718266253869962</v>
      </c>
      <c r="H34" s="6" t="s">
        <v>68</v>
      </c>
      <c r="I34" s="6">
        <v>340</v>
      </c>
      <c r="J34" s="6"/>
      <c r="K34" s="6">
        <f t="shared" si="1"/>
        <v>0.91275167785234901</v>
      </c>
      <c r="L34" s="6"/>
      <c r="M34" s="6">
        <f t="shared" si="2"/>
        <v>0.76261682242990658</v>
      </c>
      <c r="O34" s="6" t="s">
        <v>68</v>
      </c>
      <c r="P34" s="6">
        <v>379</v>
      </c>
      <c r="Q34" s="6"/>
      <c r="R34" s="6">
        <f t="shared" si="4"/>
        <v>0.95385906040268464</v>
      </c>
      <c r="S34" s="6"/>
      <c r="T34" s="6">
        <f t="shared" si="5"/>
        <v>0.8165170556552962</v>
      </c>
      <c r="W34">
        <v>13</v>
      </c>
      <c r="X34" s="6" t="s">
        <v>62</v>
      </c>
      <c r="Y34">
        <v>0.35061919504643962</v>
      </c>
      <c r="AB34">
        <v>13</v>
      </c>
      <c r="AC34" s="23" t="s">
        <v>62</v>
      </c>
      <c r="AD34" s="4">
        <v>0.39947089947089948</v>
      </c>
    </row>
    <row r="35" spans="1:31" x14ac:dyDescent="0.3">
      <c r="A35" s="6" t="s">
        <v>69</v>
      </c>
      <c r="B35" s="6">
        <v>415</v>
      </c>
      <c r="C35" s="6"/>
      <c r="D35" s="6">
        <f t="shared" si="3"/>
        <v>1.0978835978835979</v>
      </c>
      <c r="E35" s="6"/>
      <c r="F35" s="6">
        <f t="shared" si="0"/>
        <v>0.96362229102167174</v>
      </c>
      <c r="H35" s="6" t="s">
        <v>69</v>
      </c>
      <c r="I35" s="6">
        <v>352</v>
      </c>
      <c r="J35" s="6"/>
      <c r="K35" s="6">
        <f t="shared" si="1"/>
        <v>0.94496644295302012</v>
      </c>
      <c r="L35" s="6"/>
      <c r="M35" s="6">
        <f t="shared" si="2"/>
        <v>0.78953271028037386</v>
      </c>
      <c r="O35" s="6" t="s">
        <v>69</v>
      </c>
      <c r="P35" s="6">
        <v>360</v>
      </c>
      <c r="Q35" s="6"/>
      <c r="R35" s="6">
        <f t="shared" si="4"/>
        <v>0.90604026845637586</v>
      </c>
      <c r="S35" s="6"/>
      <c r="T35" s="6">
        <f t="shared" si="5"/>
        <v>0.77558348294434465</v>
      </c>
      <c r="W35">
        <v>15</v>
      </c>
      <c r="X35" s="6" t="s">
        <v>62</v>
      </c>
      <c r="Y35">
        <v>0.65943925233644862</v>
      </c>
      <c r="AB35">
        <v>15</v>
      </c>
      <c r="AC35" s="23" t="s">
        <v>62</v>
      </c>
      <c r="AD35" s="4">
        <v>0.78926174496644297</v>
      </c>
    </row>
    <row r="36" spans="1:31" x14ac:dyDescent="0.3">
      <c r="A36" s="6" t="s">
        <v>69</v>
      </c>
      <c r="B36" s="6">
        <v>427</v>
      </c>
      <c r="C36" s="6"/>
      <c r="D36" s="6">
        <f t="shared" si="3"/>
        <v>1.1296296296296295</v>
      </c>
      <c r="E36" s="6"/>
      <c r="F36" s="6">
        <f t="shared" si="0"/>
        <v>0.99148606811145501</v>
      </c>
      <c r="H36" s="6" t="s">
        <v>69</v>
      </c>
      <c r="I36" s="6">
        <v>349</v>
      </c>
      <c r="J36" s="6"/>
      <c r="K36" s="6">
        <f t="shared" si="1"/>
        <v>0.93691275167785237</v>
      </c>
      <c r="L36" s="6"/>
      <c r="M36" s="6">
        <f t="shared" si="2"/>
        <v>0.78280373831775707</v>
      </c>
      <c r="O36" s="6" t="s">
        <v>69</v>
      </c>
      <c r="P36" s="6">
        <v>415</v>
      </c>
      <c r="Q36" s="6"/>
      <c r="R36" s="6">
        <f t="shared" si="4"/>
        <v>1.0444630872483223</v>
      </c>
      <c r="S36" s="6"/>
      <c r="T36" s="6">
        <f t="shared" si="5"/>
        <v>0.89407540394973062</v>
      </c>
      <c r="W36">
        <v>15</v>
      </c>
      <c r="X36" s="6" t="s">
        <v>62</v>
      </c>
      <c r="Y36">
        <v>0.57644859813084115</v>
      </c>
      <c r="AB36">
        <v>15</v>
      </c>
      <c r="AC36" s="23" t="s">
        <v>62</v>
      </c>
      <c r="AD36" s="4">
        <v>0.68993288590604029</v>
      </c>
    </row>
    <row r="37" spans="1:31" x14ac:dyDescent="0.3">
      <c r="A37" s="6" t="s">
        <v>69</v>
      </c>
      <c r="B37" s="6">
        <v>496</v>
      </c>
      <c r="C37" s="6"/>
      <c r="D37" s="6">
        <f t="shared" si="3"/>
        <v>1.3121693121693121</v>
      </c>
      <c r="E37" s="6"/>
      <c r="F37" s="6">
        <f t="shared" si="0"/>
        <v>1.151702786377709</v>
      </c>
      <c r="H37" s="6" t="s">
        <v>69</v>
      </c>
      <c r="I37" s="6">
        <v>372</v>
      </c>
      <c r="J37" s="6"/>
      <c r="K37" s="6">
        <f t="shared" si="1"/>
        <v>0.99865771812080539</v>
      </c>
      <c r="L37" s="6"/>
      <c r="M37" s="6">
        <f t="shared" si="2"/>
        <v>0.83439252336448599</v>
      </c>
      <c r="O37" s="6" t="s">
        <v>69</v>
      </c>
      <c r="P37" s="6">
        <v>443</v>
      </c>
      <c r="Q37" s="6"/>
      <c r="R37" s="6">
        <f t="shared" si="4"/>
        <v>1.1149328859060403</v>
      </c>
      <c r="S37" s="6"/>
      <c r="T37" s="6">
        <f t="shared" si="5"/>
        <v>0.95439856373429077</v>
      </c>
      <c r="W37">
        <v>15</v>
      </c>
      <c r="X37" s="6" t="s">
        <v>62</v>
      </c>
      <c r="Y37">
        <v>0.60112149532710279</v>
      </c>
      <c r="AB37">
        <v>15</v>
      </c>
      <c r="AC37" s="23" t="s">
        <v>62</v>
      </c>
      <c r="AD37" s="4">
        <v>0.7194630872483222</v>
      </c>
    </row>
    <row r="38" spans="1:31" x14ac:dyDescent="0.3">
      <c r="A38" s="6" t="s">
        <v>70</v>
      </c>
      <c r="B38" s="6">
        <v>349</v>
      </c>
      <c r="C38" s="6"/>
      <c r="D38" s="6">
        <f t="shared" si="3"/>
        <v>0.92328042328042326</v>
      </c>
      <c r="E38" s="6"/>
      <c r="F38" s="6">
        <f t="shared" si="0"/>
        <v>0.8103715170278637</v>
      </c>
      <c r="H38" s="19" t="s">
        <v>71</v>
      </c>
      <c r="I38" s="19">
        <v>279</v>
      </c>
      <c r="J38" s="19"/>
      <c r="K38" s="19">
        <f t="shared" si="1"/>
        <v>0.74899328859060399</v>
      </c>
      <c r="L38" s="19"/>
      <c r="M38" s="19">
        <f t="shared" si="2"/>
        <v>0.62579439252336455</v>
      </c>
      <c r="O38" s="19" t="s">
        <v>71</v>
      </c>
      <c r="P38" s="19">
        <v>361</v>
      </c>
      <c r="Q38" s="19"/>
      <c r="R38" s="19">
        <f t="shared" si="4"/>
        <v>0.90855704697986583</v>
      </c>
      <c r="S38" s="19"/>
      <c r="T38" s="19">
        <f t="shared" si="5"/>
        <v>0.77773788150807899</v>
      </c>
      <c r="W38">
        <v>16</v>
      </c>
      <c r="X38" s="6" t="s">
        <v>62</v>
      </c>
      <c r="Y38">
        <v>0.38132854578096947</v>
      </c>
      <c r="AB38">
        <v>16</v>
      </c>
      <c r="AC38" s="23" t="s">
        <v>62</v>
      </c>
      <c r="AD38" s="4">
        <v>0.44546979865771813</v>
      </c>
    </row>
    <row r="39" spans="1:31" x14ac:dyDescent="0.3">
      <c r="A39" s="6" t="s">
        <v>70</v>
      </c>
      <c r="B39" s="6">
        <v>453</v>
      </c>
      <c r="C39" s="6"/>
      <c r="D39" s="6">
        <f t="shared" si="3"/>
        <v>1.1984126984126984</v>
      </c>
      <c r="E39" s="6"/>
      <c r="F39" s="6">
        <f t="shared" si="0"/>
        <v>1.0518575851393188</v>
      </c>
      <c r="H39" s="19" t="s">
        <v>71</v>
      </c>
      <c r="I39" s="19">
        <v>308</v>
      </c>
      <c r="J39" s="19"/>
      <c r="K39" s="19">
        <f t="shared" si="1"/>
        <v>0.82684563758389262</v>
      </c>
      <c r="L39" s="19"/>
      <c r="M39" s="19">
        <f t="shared" si="2"/>
        <v>0.69084112149532717</v>
      </c>
      <c r="O39" s="19" t="s">
        <v>71</v>
      </c>
      <c r="P39" s="19">
        <v>390</v>
      </c>
      <c r="Q39" s="19"/>
      <c r="R39" s="19">
        <f t="shared" si="4"/>
        <v>0.98154362416107388</v>
      </c>
      <c r="S39" s="19"/>
      <c r="T39" s="19">
        <f t="shared" si="5"/>
        <v>0.84021543985637337</v>
      </c>
      <c r="W39">
        <v>16</v>
      </c>
      <c r="X39" s="6" t="s">
        <v>62</v>
      </c>
      <c r="Y39">
        <v>0.46319569120287252</v>
      </c>
      <c r="AB39">
        <v>16</v>
      </c>
      <c r="AC39" s="23" t="s">
        <v>62</v>
      </c>
      <c r="AD39" s="4">
        <v>0.54110738255033564</v>
      </c>
    </row>
    <row r="40" spans="1:31" x14ac:dyDescent="0.3">
      <c r="A40" s="6" t="s">
        <v>70</v>
      </c>
      <c r="B40" s="6">
        <v>381</v>
      </c>
      <c r="C40" s="6"/>
      <c r="D40" s="6">
        <f t="shared" si="3"/>
        <v>1.0079365079365079</v>
      </c>
      <c r="E40" s="6"/>
      <c r="F40" s="6">
        <f t="shared" si="0"/>
        <v>0.8846749226006192</v>
      </c>
      <c r="H40" s="19" t="s">
        <v>71</v>
      </c>
      <c r="I40" s="19">
        <v>254</v>
      </c>
      <c r="J40" s="19"/>
      <c r="K40" s="19">
        <f t="shared" si="1"/>
        <v>0.68187919463087243</v>
      </c>
      <c r="L40" s="19"/>
      <c r="M40" s="19">
        <f t="shared" si="2"/>
        <v>0.56971962616822436</v>
      </c>
      <c r="O40" s="19" t="s">
        <v>71</v>
      </c>
      <c r="P40" s="19">
        <v>343</v>
      </c>
      <c r="Q40" s="19"/>
      <c r="R40" s="19">
        <f t="shared" si="4"/>
        <v>0.86325503355704702</v>
      </c>
      <c r="S40" s="19"/>
      <c r="T40" s="19">
        <f t="shared" si="5"/>
        <v>0.73895870736086178</v>
      </c>
      <c r="W40">
        <v>16</v>
      </c>
      <c r="X40" s="6" t="s">
        <v>62</v>
      </c>
      <c r="Y40">
        <v>0.48258527827648112</v>
      </c>
      <c r="AB40">
        <v>16</v>
      </c>
      <c r="AC40" s="23" t="s">
        <v>62</v>
      </c>
      <c r="AD40" s="4">
        <v>0.56375838926174504</v>
      </c>
    </row>
    <row r="41" spans="1:31" x14ac:dyDescent="0.3">
      <c r="A41" s="6" t="s">
        <v>72</v>
      </c>
      <c r="B41" s="6">
        <v>431</v>
      </c>
      <c r="C41" s="6"/>
      <c r="D41" s="6">
        <f t="shared" si="3"/>
        <v>1.1402116402116402</v>
      </c>
      <c r="E41" s="6"/>
      <c r="F41" s="6">
        <f t="shared" si="0"/>
        <v>1.0007739938080495</v>
      </c>
      <c r="H41" s="6" t="s">
        <v>70</v>
      </c>
      <c r="I41" s="6">
        <v>290</v>
      </c>
      <c r="J41" s="6"/>
      <c r="K41" s="6">
        <f t="shared" si="1"/>
        <v>0.77852348993288589</v>
      </c>
      <c r="L41" s="6"/>
      <c r="M41" s="6">
        <f t="shared" si="2"/>
        <v>0.6504672897196262</v>
      </c>
      <c r="O41" s="6" t="s">
        <v>70</v>
      </c>
      <c r="P41" s="6">
        <v>350</v>
      </c>
      <c r="Q41" s="6"/>
      <c r="R41" s="6">
        <f t="shared" si="4"/>
        <v>0.8808724832214766</v>
      </c>
      <c r="S41" s="6"/>
      <c r="T41" s="6">
        <f t="shared" si="5"/>
        <v>0.75403949730700182</v>
      </c>
      <c r="W41">
        <v>13</v>
      </c>
      <c r="X41" s="6" t="s">
        <v>63</v>
      </c>
      <c r="Y41">
        <v>0.46439628482972134</v>
      </c>
      <c r="Z41">
        <f>AVERAGE(Y41:Y49)</f>
        <v>0.57121125812449558</v>
      </c>
      <c r="AB41">
        <v>13</v>
      </c>
      <c r="AC41" s="23" t="s">
        <v>63</v>
      </c>
      <c r="AD41" s="4">
        <v>0.52910052910052907</v>
      </c>
      <c r="AE41">
        <f>AVERAGE(AD41:AD49)</f>
        <v>0.66858056255893694</v>
      </c>
    </row>
    <row r="42" spans="1:31" x14ac:dyDescent="0.3">
      <c r="A42" s="6" t="s">
        <v>72</v>
      </c>
      <c r="B42" s="6">
        <v>439</v>
      </c>
      <c r="C42" s="6"/>
      <c r="D42" s="6">
        <f t="shared" si="3"/>
        <v>1.1613756613756614</v>
      </c>
      <c r="E42" s="6"/>
      <c r="F42" s="6">
        <f t="shared" si="0"/>
        <v>1.0193498452012384</v>
      </c>
      <c r="H42" s="6" t="s">
        <v>70</v>
      </c>
      <c r="I42" s="6">
        <v>324</v>
      </c>
      <c r="J42" s="6"/>
      <c r="K42" s="6">
        <f t="shared" si="1"/>
        <v>0.86979865771812082</v>
      </c>
      <c r="L42" s="6"/>
      <c r="M42" s="6">
        <f t="shared" si="2"/>
        <v>0.72672897196261688</v>
      </c>
      <c r="O42" s="6" t="s">
        <v>70</v>
      </c>
      <c r="P42" s="6">
        <v>425</v>
      </c>
      <c r="Q42" s="6"/>
      <c r="R42" s="6">
        <f t="shared" si="4"/>
        <v>1.0696308724832215</v>
      </c>
      <c r="S42" s="6"/>
      <c r="T42" s="6">
        <f t="shared" si="5"/>
        <v>0.91561938958707356</v>
      </c>
      <c r="W42">
        <v>13</v>
      </c>
      <c r="X42" s="6" t="s">
        <v>63</v>
      </c>
      <c r="Y42">
        <v>0.5178018575851393</v>
      </c>
      <c r="AB42">
        <v>13</v>
      </c>
      <c r="AC42" s="23" t="s">
        <v>63</v>
      </c>
      <c r="AD42" s="4">
        <v>0.58994708994709</v>
      </c>
    </row>
    <row r="43" spans="1:31" x14ac:dyDescent="0.3">
      <c r="A43" s="6" t="s">
        <v>72</v>
      </c>
      <c r="B43" s="6">
        <v>339</v>
      </c>
      <c r="C43" s="6"/>
      <c r="D43" s="6">
        <f t="shared" si="3"/>
        <v>0.89682539682539686</v>
      </c>
      <c r="E43" s="6"/>
      <c r="F43" s="6">
        <f t="shared" si="0"/>
        <v>0.78715170278637769</v>
      </c>
      <c r="H43" s="6" t="s">
        <v>70</v>
      </c>
      <c r="I43" s="6">
        <v>320</v>
      </c>
      <c r="J43" s="6"/>
      <c r="K43" s="6">
        <f t="shared" si="1"/>
        <v>0.85906040268456374</v>
      </c>
      <c r="L43" s="6"/>
      <c r="M43" s="6">
        <f t="shared" si="2"/>
        <v>0.71775700934579445</v>
      </c>
      <c r="O43" s="6" t="s">
        <v>70</v>
      </c>
      <c r="P43" s="6">
        <v>372</v>
      </c>
      <c r="Q43" s="6"/>
      <c r="R43" s="6">
        <f t="shared" si="4"/>
        <v>0.93624161073825507</v>
      </c>
      <c r="S43" s="6"/>
      <c r="T43" s="6">
        <f t="shared" si="5"/>
        <v>0.80143626570915616</v>
      </c>
      <c r="W43">
        <v>13</v>
      </c>
      <c r="X43" s="6" t="s">
        <v>63</v>
      </c>
      <c r="Y43">
        <v>0.45743034055727549</v>
      </c>
      <c r="AB43">
        <v>13</v>
      </c>
      <c r="AC43" s="23" t="s">
        <v>63</v>
      </c>
      <c r="AD43" s="4">
        <v>0.52116402116402116</v>
      </c>
    </row>
    <row r="44" spans="1:31" x14ac:dyDescent="0.3">
      <c r="A44" s="19" t="s">
        <v>74</v>
      </c>
      <c r="B44" s="19">
        <v>418</v>
      </c>
      <c r="C44" s="19"/>
      <c r="D44" s="19">
        <f t="shared" si="3"/>
        <v>1.1058201058201058</v>
      </c>
      <c r="E44" s="19"/>
      <c r="F44" s="19">
        <f t="shared" si="0"/>
        <v>0.97058823529411764</v>
      </c>
      <c r="H44" s="6" t="s">
        <v>72</v>
      </c>
      <c r="I44" s="6">
        <v>292</v>
      </c>
      <c r="J44" s="6"/>
      <c r="K44" s="6">
        <f t="shared" si="1"/>
        <v>0.78389261744966443</v>
      </c>
      <c r="L44" s="6"/>
      <c r="M44" s="6">
        <f t="shared" si="2"/>
        <v>0.65495327102803746</v>
      </c>
      <c r="O44" s="6" t="s">
        <v>72</v>
      </c>
      <c r="P44" s="6">
        <v>343</v>
      </c>
      <c r="Q44" s="6"/>
      <c r="R44" s="6">
        <f t="shared" si="4"/>
        <v>0.86325503355704702</v>
      </c>
      <c r="S44" s="6"/>
      <c r="T44" s="6">
        <f t="shared" si="5"/>
        <v>0.73895870736086178</v>
      </c>
      <c r="W44">
        <v>15</v>
      </c>
      <c r="X44" s="6" t="s">
        <v>63</v>
      </c>
      <c r="Y44">
        <v>0.49121495327102804</v>
      </c>
      <c r="AB44">
        <v>15</v>
      </c>
      <c r="AC44" s="23" t="s">
        <v>63</v>
      </c>
      <c r="AD44" s="4">
        <v>0.5879194630872483</v>
      </c>
    </row>
    <row r="45" spans="1:31" x14ac:dyDescent="0.3">
      <c r="A45" s="19" t="s">
        <v>74</v>
      </c>
      <c r="B45" s="19">
        <v>376</v>
      </c>
      <c r="C45" s="19"/>
      <c r="D45" s="19">
        <f t="shared" si="3"/>
        <v>0.99470899470899465</v>
      </c>
      <c r="E45" s="19"/>
      <c r="F45" s="19">
        <f t="shared" si="0"/>
        <v>0.87306501547987614</v>
      </c>
      <c r="H45" s="6" t="s">
        <v>72</v>
      </c>
      <c r="I45" s="6">
        <v>362</v>
      </c>
      <c r="J45" s="6"/>
      <c r="K45" s="6">
        <f t="shared" si="1"/>
        <v>0.9718120805369127</v>
      </c>
      <c r="L45" s="6"/>
      <c r="M45" s="6">
        <f t="shared" si="2"/>
        <v>0.81196261682242998</v>
      </c>
      <c r="O45" s="6" t="s">
        <v>72</v>
      </c>
      <c r="P45" s="6">
        <v>394</v>
      </c>
      <c r="Q45" s="6"/>
      <c r="R45" s="6">
        <f t="shared" si="4"/>
        <v>0.99161073825503365</v>
      </c>
      <c r="S45" s="6"/>
      <c r="T45" s="6">
        <f t="shared" si="5"/>
        <v>0.8488330341113105</v>
      </c>
      <c r="W45">
        <v>15</v>
      </c>
      <c r="X45" s="6" t="s">
        <v>63</v>
      </c>
      <c r="Y45">
        <v>0.65719626168224299</v>
      </c>
      <c r="AB45">
        <v>15</v>
      </c>
      <c r="AC45" s="23" t="s">
        <v>63</v>
      </c>
      <c r="AD45" s="4">
        <v>0.78657718120805364</v>
      </c>
    </row>
    <row r="46" spans="1:31" x14ac:dyDescent="0.3">
      <c r="A46" s="19" t="s">
        <v>74</v>
      </c>
      <c r="B46" s="19">
        <v>343</v>
      </c>
      <c r="C46" s="19"/>
      <c r="D46" s="19">
        <f t="shared" si="3"/>
        <v>0.90740740740740744</v>
      </c>
      <c r="E46" s="19"/>
      <c r="F46" s="19">
        <f t="shared" si="0"/>
        <v>0.79643962848297212</v>
      </c>
      <c r="H46" s="6" t="s">
        <v>72</v>
      </c>
      <c r="I46" s="6">
        <v>361</v>
      </c>
      <c r="J46" s="6"/>
      <c r="K46" s="6">
        <f t="shared" si="1"/>
        <v>0.96912751677852349</v>
      </c>
      <c r="L46" s="6"/>
      <c r="M46" s="6">
        <f t="shared" si="2"/>
        <v>0.80971962616822435</v>
      </c>
      <c r="O46" s="6" t="s">
        <v>72</v>
      </c>
      <c r="P46" s="6">
        <v>373</v>
      </c>
      <c r="Q46" s="6"/>
      <c r="R46" s="6">
        <f t="shared" si="4"/>
        <v>0.93875838926174504</v>
      </c>
      <c r="S46" s="6"/>
      <c r="T46" s="6">
        <f t="shared" si="5"/>
        <v>0.8035906642728905</v>
      </c>
      <c r="W46">
        <v>15</v>
      </c>
      <c r="X46" s="6" t="s">
        <v>63</v>
      </c>
      <c r="Y46">
        <v>0.70654205607476639</v>
      </c>
      <c r="AB46">
        <v>15</v>
      </c>
      <c r="AC46" s="23" t="s">
        <v>66</v>
      </c>
      <c r="AD46" s="4">
        <v>0.84563758389261745</v>
      </c>
    </row>
    <row r="47" spans="1:31" x14ac:dyDescent="0.3">
      <c r="A47" s="6" t="s">
        <v>76</v>
      </c>
      <c r="B47" s="6">
        <v>330</v>
      </c>
      <c r="C47" s="6"/>
      <c r="D47" s="6">
        <f t="shared" si="3"/>
        <v>0.87301587301587302</v>
      </c>
      <c r="E47" s="6"/>
      <c r="F47" s="6">
        <f t="shared" si="0"/>
        <v>0.76625386996904021</v>
      </c>
      <c r="H47" s="6" t="s">
        <v>75</v>
      </c>
      <c r="I47" s="6">
        <v>361</v>
      </c>
      <c r="J47" s="6"/>
      <c r="K47" s="6">
        <f t="shared" si="1"/>
        <v>0.96912751677852349</v>
      </c>
      <c r="L47" s="6"/>
      <c r="M47" s="6">
        <f t="shared" si="2"/>
        <v>0.80971962616822435</v>
      </c>
      <c r="O47" s="6" t="s">
        <v>75</v>
      </c>
      <c r="P47" s="6">
        <v>393</v>
      </c>
      <c r="Q47" s="6"/>
      <c r="R47" s="6">
        <f t="shared" si="4"/>
        <v>0.98909395973154368</v>
      </c>
      <c r="S47" s="6"/>
      <c r="T47" s="6">
        <f t="shared" si="5"/>
        <v>0.84667863554757627</v>
      </c>
      <c r="W47">
        <v>16</v>
      </c>
      <c r="X47" s="6" t="s">
        <v>63</v>
      </c>
      <c r="Y47">
        <v>0.59676840215439853</v>
      </c>
      <c r="AB47">
        <v>16</v>
      </c>
      <c r="AC47" s="23" t="s">
        <v>63</v>
      </c>
      <c r="AD47" s="4">
        <v>0.69714765100671139</v>
      </c>
    </row>
    <row r="48" spans="1:31" x14ac:dyDescent="0.3">
      <c r="A48" s="6" t="s">
        <v>75</v>
      </c>
      <c r="B48" s="6">
        <v>347</v>
      </c>
      <c r="C48" s="6"/>
      <c r="D48" s="6">
        <f t="shared" si="3"/>
        <v>0.91798941798941802</v>
      </c>
      <c r="E48" s="6"/>
      <c r="F48" s="6">
        <f t="shared" si="0"/>
        <v>0.80572755417956654</v>
      </c>
      <c r="H48" s="6" t="s">
        <v>75</v>
      </c>
      <c r="I48" s="6">
        <v>422</v>
      </c>
      <c r="J48" s="6"/>
      <c r="K48" s="6">
        <f t="shared" si="1"/>
        <v>1.1328859060402685</v>
      </c>
      <c r="L48" s="6"/>
      <c r="M48" s="6">
        <f t="shared" si="2"/>
        <v>0.94654205607476638</v>
      </c>
      <c r="O48" s="6" t="s">
        <v>75</v>
      </c>
      <c r="P48" s="6">
        <v>394</v>
      </c>
      <c r="Q48" s="6"/>
      <c r="R48" s="6">
        <f t="shared" si="4"/>
        <v>0.99161073825503365</v>
      </c>
      <c r="S48" s="6"/>
      <c r="T48" s="6">
        <f t="shared" si="5"/>
        <v>0.8488330341113105</v>
      </c>
      <c r="W48">
        <v>16</v>
      </c>
      <c r="X48" s="6" t="s">
        <v>63</v>
      </c>
      <c r="Y48">
        <v>0.59030520646319562</v>
      </c>
      <c r="AB48">
        <v>16</v>
      </c>
      <c r="AC48" s="23" t="s">
        <v>63</v>
      </c>
      <c r="AD48" s="4">
        <v>0.6895973154362417</v>
      </c>
    </row>
    <row r="49" spans="1:31" x14ac:dyDescent="0.3">
      <c r="A49" s="6" t="s">
        <v>75</v>
      </c>
      <c r="B49" s="6">
        <v>397</v>
      </c>
      <c r="C49" s="6"/>
      <c r="D49" s="6">
        <f t="shared" si="3"/>
        <v>1.0502645502645502</v>
      </c>
      <c r="E49" s="6"/>
      <c r="F49" s="6">
        <f t="shared" si="0"/>
        <v>0.92182662538699689</v>
      </c>
      <c r="H49" s="6" t="s">
        <v>75</v>
      </c>
      <c r="I49" s="6">
        <v>395</v>
      </c>
      <c r="J49" s="6"/>
      <c r="K49" s="6">
        <f t="shared" si="1"/>
        <v>1.0604026845637584</v>
      </c>
      <c r="L49" s="6"/>
      <c r="M49" s="6">
        <f t="shared" si="2"/>
        <v>0.88598130841121503</v>
      </c>
      <c r="O49" s="6" t="s">
        <v>75</v>
      </c>
      <c r="P49" s="6">
        <v>422</v>
      </c>
      <c r="Q49" s="6"/>
      <c r="R49" s="6">
        <f t="shared" si="4"/>
        <v>1.0620805369127517</v>
      </c>
      <c r="S49" s="6"/>
      <c r="T49" s="6">
        <f t="shared" si="5"/>
        <v>0.90915619389587066</v>
      </c>
      <c r="W49">
        <v>16</v>
      </c>
      <c r="X49" s="6" t="s">
        <v>63</v>
      </c>
      <c r="Y49">
        <v>0.65924596050269302</v>
      </c>
      <c r="AB49">
        <v>16</v>
      </c>
      <c r="AC49" s="23" t="s">
        <v>63</v>
      </c>
      <c r="AD49" s="4">
        <v>0.77013422818791955</v>
      </c>
    </row>
    <row r="50" spans="1:31" x14ac:dyDescent="0.3">
      <c r="A50" s="6" t="s">
        <v>77</v>
      </c>
      <c r="B50" s="6">
        <v>421</v>
      </c>
      <c r="C50" s="6"/>
      <c r="D50" s="6">
        <f t="shared" si="3"/>
        <v>1.1137566137566137</v>
      </c>
      <c r="E50" s="6"/>
      <c r="F50" s="6">
        <f t="shared" si="0"/>
        <v>0.97755417956656343</v>
      </c>
      <c r="H50" s="6" t="s">
        <v>77</v>
      </c>
      <c r="I50" s="6">
        <v>314</v>
      </c>
      <c r="J50" s="6"/>
      <c r="K50" s="6">
        <f t="shared" si="1"/>
        <v>0.84295302013422824</v>
      </c>
      <c r="L50" s="6"/>
      <c r="M50" s="6">
        <f t="shared" si="2"/>
        <v>0.70429906542056075</v>
      </c>
      <c r="O50" s="6" t="s">
        <v>77</v>
      </c>
      <c r="P50" s="6">
        <v>377</v>
      </c>
      <c r="Q50" s="6"/>
      <c r="R50" s="6">
        <f t="shared" si="4"/>
        <v>0.9488255033557047</v>
      </c>
      <c r="S50" s="6"/>
      <c r="T50" s="6">
        <f t="shared" si="5"/>
        <v>0.81220825852782763</v>
      </c>
      <c r="W50">
        <v>15</v>
      </c>
      <c r="X50" s="19" t="s">
        <v>66</v>
      </c>
      <c r="Y50">
        <v>0.43949730700179529</v>
      </c>
      <c r="Z50">
        <f>AVERAGE(Y50:Y55)</f>
        <v>0.62226614540512426</v>
      </c>
      <c r="AB50">
        <v>15</v>
      </c>
      <c r="AC50" s="23" t="s">
        <v>66</v>
      </c>
      <c r="AD50" s="4">
        <v>0.84295302013422824</v>
      </c>
      <c r="AE50">
        <f>AVERAGE(AD50:AD55)</f>
        <v>0.73736017897091732</v>
      </c>
    </row>
    <row r="51" spans="1:31" x14ac:dyDescent="0.3">
      <c r="A51" s="6" t="s">
        <v>77</v>
      </c>
      <c r="B51" s="6">
        <v>412</v>
      </c>
      <c r="C51" s="6"/>
      <c r="D51" s="6">
        <f t="shared" si="3"/>
        <v>1.08994708994709</v>
      </c>
      <c r="E51" s="6"/>
      <c r="F51" s="6">
        <f t="shared" si="0"/>
        <v>0.95665634674922595</v>
      </c>
      <c r="H51" s="6" t="s">
        <v>77</v>
      </c>
      <c r="I51" s="6">
        <v>358</v>
      </c>
      <c r="J51" s="6"/>
      <c r="K51" s="6">
        <f t="shared" si="1"/>
        <v>0.96107382550335574</v>
      </c>
      <c r="L51" s="6"/>
      <c r="M51" s="6">
        <f t="shared" si="2"/>
        <v>0.80299065420560756</v>
      </c>
      <c r="O51" s="6" t="s">
        <v>77</v>
      </c>
      <c r="P51" s="6">
        <v>374</v>
      </c>
      <c r="Q51" s="6"/>
      <c r="R51" s="6">
        <f t="shared" si="4"/>
        <v>0.9412751677852349</v>
      </c>
      <c r="S51" s="6"/>
      <c r="T51" s="6">
        <f t="shared" si="5"/>
        <v>0.80574506283662473</v>
      </c>
      <c r="W51">
        <v>15</v>
      </c>
      <c r="X51" s="19" t="s">
        <v>66</v>
      </c>
      <c r="Y51">
        <v>0.55583482944344698</v>
      </c>
      <c r="AB51">
        <v>15</v>
      </c>
      <c r="AC51" s="23" t="s">
        <v>66</v>
      </c>
      <c r="AD51" s="4">
        <v>0.8375838926174497</v>
      </c>
    </row>
    <row r="52" spans="1:31" x14ac:dyDescent="0.3">
      <c r="A52" s="6" t="s">
        <v>77</v>
      </c>
      <c r="B52" s="6">
        <v>361</v>
      </c>
      <c r="C52" s="6"/>
      <c r="D52" s="6">
        <f t="shared" si="3"/>
        <v>0.955026455026455</v>
      </c>
      <c r="E52" s="6"/>
      <c r="F52" s="6">
        <f t="shared" si="0"/>
        <v>0.83823529411764697</v>
      </c>
      <c r="H52" s="6" t="s">
        <v>77</v>
      </c>
      <c r="I52" s="6">
        <v>385</v>
      </c>
      <c r="J52" s="6"/>
      <c r="K52" s="6">
        <f t="shared" si="1"/>
        <v>1.0335570469798658</v>
      </c>
      <c r="L52" s="6"/>
      <c r="M52" s="6">
        <f t="shared" si="2"/>
        <v>0.86355140186915891</v>
      </c>
      <c r="O52" s="6" t="s">
        <v>77</v>
      </c>
      <c r="P52" s="6">
        <v>424</v>
      </c>
      <c r="Q52" s="6"/>
      <c r="R52" s="6">
        <f t="shared" si="4"/>
        <v>1.0671140939597317</v>
      </c>
      <c r="S52" s="6"/>
      <c r="T52" s="6">
        <f t="shared" si="5"/>
        <v>0.91346499102333933</v>
      </c>
      <c r="W52">
        <v>15</v>
      </c>
      <c r="X52" s="19" t="s">
        <v>66</v>
      </c>
      <c r="Y52">
        <v>0.55583482944344698</v>
      </c>
      <c r="AB52">
        <v>15</v>
      </c>
      <c r="AC52" s="23" t="s">
        <v>66</v>
      </c>
      <c r="AD52" s="4">
        <v>0.93154362416107384</v>
      </c>
    </row>
    <row r="53" spans="1:31" x14ac:dyDescent="0.3">
      <c r="W53">
        <v>16</v>
      </c>
      <c r="X53" s="19" t="s">
        <v>66</v>
      </c>
      <c r="Y53">
        <v>0.70429906542056075</v>
      </c>
      <c r="AB53">
        <v>16</v>
      </c>
      <c r="AC53" s="23" t="s">
        <v>66</v>
      </c>
      <c r="AD53" s="4">
        <v>0.51342281879194629</v>
      </c>
    </row>
    <row r="54" spans="1:31" x14ac:dyDescent="0.3">
      <c r="W54">
        <v>16</v>
      </c>
      <c r="X54" s="19" t="s">
        <v>66</v>
      </c>
      <c r="Y54">
        <v>0.6998130841121496</v>
      </c>
      <c r="AB54">
        <v>16</v>
      </c>
      <c r="AC54" s="23" t="s">
        <v>66</v>
      </c>
      <c r="AD54" s="4">
        <v>0.64932885906040272</v>
      </c>
    </row>
    <row r="55" spans="1:31" x14ac:dyDescent="0.3">
      <c r="W55">
        <v>16</v>
      </c>
      <c r="X55" s="19" t="s">
        <v>66</v>
      </c>
      <c r="Y55">
        <v>0.7783177570093458</v>
      </c>
      <c r="AB55">
        <v>16</v>
      </c>
      <c r="AC55" s="23" t="s">
        <v>66</v>
      </c>
      <c r="AD55" s="4">
        <v>0.64932885906040272</v>
      </c>
    </row>
    <row r="56" spans="1:31" x14ac:dyDescent="0.3">
      <c r="W56">
        <v>13</v>
      </c>
      <c r="X56" s="6" t="s">
        <v>64</v>
      </c>
      <c r="Y56">
        <v>0.77089783281733748</v>
      </c>
      <c r="Z56">
        <f>AVERAGE(Y56:Y64)</f>
        <v>0.74836768685437427</v>
      </c>
      <c r="AB56">
        <v>13</v>
      </c>
      <c r="AC56" s="23" t="s">
        <v>64</v>
      </c>
      <c r="AD56" s="4">
        <v>0.87830687830687826</v>
      </c>
      <c r="AE56">
        <f>AVERAGE(AD56:AD64)</f>
        <v>0.87477944280703412</v>
      </c>
    </row>
    <row r="57" spans="1:31" x14ac:dyDescent="0.3">
      <c r="W57">
        <v>13</v>
      </c>
      <c r="X57" s="6" t="s">
        <v>64</v>
      </c>
      <c r="Y57">
        <v>0.72445820433436525</v>
      </c>
      <c r="AB57">
        <v>13</v>
      </c>
      <c r="AC57" s="23" t="s">
        <v>64</v>
      </c>
      <c r="AD57" s="4">
        <v>0.82539682539682535</v>
      </c>
    </row>
    <row r="58" spans="1:31" x14ac:dyDescent="0.3">
      <c r="W58">
        <v>13</v>
      </c>
      <c r="X58" s="6" t="s">
        <v>64</v>
      </c>
      <c r="Y58">
        <v>0.85681114551083593</v>
      </c>
      <c r="AB58">
        <v>13</v>
      </c>
      <c r="AC58" s="23" t="s">
        <v>64</v>
      </c>
      <c r="AD58" s="4">
        <v>0.97619047619047616</v>
      </c>
    </row>
    <row r="59" spans="1:31" x14ac:dyDescent="0.3">
      <c r="W59">
        <v>15</v>
      </c>
      <c r="X59" s="6" t="s">
        <v>64</v>
      </c>
      <c r="Y59">
        <v>0.77607476635514017</v>
      </c>
      <c r="AB59">
        <v>15</v>
      </c>
      <c r="AC59" s="23" t="s">
        <v>64</v>
      </c>
      <c r="AD59" s="4">
        <v>0.92885906040268451</v>
      </c>
    </row>
    <row r="60" spans="1:31" x14ac:dyDescent="0.3">
      <c r="W60">
        <v>15</v>
      </c>
      <c r="X60" s="6" t="s">
        <v>64</v>
      </c>
      <c r="Y60">
        <v>0.9196261682242991</v>
      </c>
      <c r="AB60">
        <v>15</v>
      </c>
      <c r="AC60" s="23" t="s">
        <v>64</v>
      </c>
      <c r="AD60" s="4">
        <v>1.1006711409395973</v>
      </c>
    </row>
    <row r="61" spans="1:31" x14ac:dyDescent="0.3">
      <c r="W61">
        <v>15</v>
      </c>
      <c r="X61" s="6" t="s">
        <v>64</v>
      </c>
      <c r="Y61">
        <v>0.84112149532710279</v>
      </c>
      <c r="AB61">
        <v>15</v>
      </c>
      <c r="AC61" s="23" t="s">
        <v>64</v>
      </c>
      <c r="AD61" s="4">
        <v>1.0067114093959733</v>
      </c>
    </row>
    <row r="62" spans="1:31" x14ac:dyDescent="0.3">
      <c r="W62">
        <v>16</v>
      </c>
      <c r="X62" s="6" t="s">
        <v>64</v>
      </c>
      <c r="Y62">
        <v>0.51705565529622977</v>
      </c>
      <c r="AB62">
        <v>16</v>
      </c>
      <c r="AC62" s="23" t="s">
        <v>64</v>
      </c>
      <c r="AD62" s="4">
        <v>0.60402684563758391</v>
      </c>
    </row>
    <row r="63" spans="1:31" x14ac:dyDescent="0.3">
      <c r="W63">
        <v>16</v>
      </c>
      <c r="X63" s="6" t="s">
        <v>64</v>
      </c>
      <c r="Y63">
        <v>0.6894075403949731</v>
      </c>
      <c r="AB63">
        <v>16</v>
      </c>
      <c r="AC63" s="23" t="s">
        <v>64</v>
      </c>
      <c r="AD63" s="4">
        <v>0.80536912751677858</v>
      </c>
    </row>
    <row r="64" spans="1:31" x14ac:dyDescent="0.3">
      <c r="W64">
        <v>16</v>
      </c>
      <c r="X64" s="6" t="s">
        <v>64</v>
      </c>
      <c r="Y64">
        <v>0.6398563734290843</v>
      </c>
      <c r="AB64">
        <v>16</v>
      </c>
      <c r="AC64" s="23" t="s">
        <v>64</v>
      </c>
      <c r="AD64" s="4">
        <v>0.74748322147651014</v>
      </c>
    </row>
    <row r="65" spans="23:31" x14ac:dyDescent="0.3">
      <c r="W65">
        <v>13</v>
      </c>
      <c r="X65" s="6" t="s">
        <v>65</v>
      </c>
      <c r="Y65">
        <v>0.92182662538699689</v>
      </c>
      <c r="Z65">
        <f>AVERAGE(Y65:Y73)</f>
        <v>0.87343551729480085</v>
      </c>
      <c r="AB65">
        <v>13</v>
      </c>
      <c r="AC65" s="23" t="s">
        <v>65</v>
      </c>
      <c r="AD65" s="4">
        <v>1.0502645502645502</v>
      </c>
      <c r="AE65">
        <f>AVERAGE(AD65:AD73)</f>
        <v>1.0195949678239016</v>
      </c>
    </row>
    <row r="66" spans="23:31" x14ac:dyDescent="0.3">
      <c r="W66">
        <v>13</v>
      </c>
      <c r="X66" s="6" t="s">
        <v>65</v>
      </c>
      <c r="Y66">
        <v>0.99845201238390091</v>
      </c>
      <c r="AB66">
        <v>13</v>
      </c>
      <c r="AC66" s="23" t="s">
        <v>65</v>
      </c>
      <c r="AD66" s="4">
        <v>1.1375661375661377</v>
      </c>
    </row>
    <row r="67" spans="23:31" x14ac:dyDescent="0.3">
      <c r="W67">
        <v>13</v>
      </c>
      <c r="X67" s="6" t="s">
        <v>65</v>
      </c>
      <c r="Y67">
        <v>0.89164086687306499</v>
      </c>
      <c r="AB67">
        <v>13</v>
      </c>
      <c r="AC67" s="23" t="s">
        <v>65</v>
      </c>
      <c r="AD67" s="4">
        <v>1.0158730158730158</v>
      </c>
    </row>
    <row r="68" spans="23:31" x14ac:dyDescent="0.3">
      <c r="W68">
        <v>15</v>
      </c>
      <c r="X68" s="6" t="s">
        <v>65</v>
      </c>
      <c r="Y68">
        <v>0.80074766355140192</v>
      </c>
      <c r="AB68">
        <v>15</v>
      </c>
      <c r="AC68" s="23" t="s">
        <v>65</v>
      </c>
      <c r="AD68" s="4">
        <v>0.95838926174496641</v>
      </c>
    </row>
    <row r="69" spans="23:31" x14ac:dyDescent="0.3">
      <c r="W69">
        <v>15</v>
      </c>
      <c r="X69" s="6" t="s">
        <v>65</v>
      </c>
      <c r="Y69">
        <v>0.91514018691588794</v>
      </c>
      <c r="AB69">
        <v>15</v>
      </c>
      <c r="AC69" s="23" t="s">
        <v>65</v>
      </c>
      <c r="AD69" s="4">
        <v>1.0953020134228189</v>
      </c>
    </row>
    <row r="70" spans="23:31" x14ac:dyDescent="0.3">
      <c r="W70">
        <v>15</v>
      </c>
      <c r="X70" s="6" t="s">
        <v>65</v>
      </c>
      <c r="Y70">
        <v>0.87925233644859813</v>
      </c>
      <c r="AB70">
        <v>15</v>
      </c>
      <c r="AC70" s="23" t="s">
        <v>65</v>
      </c>
      <c r="AD70" s="4">
        <v>1.0523489932885906</v>
      </c>
    </row>
    <row r="71" spans="23:31" x14ac:dyDescent="0.3">
      <c r="W71">
        <v>16</v>
      </c>
      <c r="X71" s="6" t="s">
        <v>65</v>
      </c>
      <c r="Y71">
        <v>0.77558348294434465</v>
      </c>
      <c r="AB71">
        <v>16</v>
      </c>
      <c r="AC71" s="23" t="s">
        <v>65</v>
      </c>
      <c r="AD71" s="4">
        <v>0.90604026845637586</v>
      </c>
    </row>
    <row r="72" spans="23:31" x14ac:dyDescent="0.3">
      <c r="W72">
        <v>16</v>
      </c>
      <c r="X72" s="6" t="s">
        <v>65</v>
      </c>
      <c r="Y72">
        <v>0.79497307001795325</v>
      </c>
      <c r="AB72">
        <v>16</v>
      </c>
      <c r="AC72" s="23" t="s">
        <v>65</v>
      </c>
      <c r="AD72" s="4">
        <v>0.92869127516778527</v>
      </c>
    </row>
    <row r="73" spans="23:31" x14ac:dyDescent="0.3">
      <c r="W73">
        <v>16</v>
      </c>
      <c r="X73" s="6" t="s">
        <v>65</v>
      </c>
      <c r="Y73">
        <v>0.88330341113105926</v>
      </c>
      <c r="AB73">
        <v>16</v>
      </c>
      <c r="AC73" s="23" t="s">
        <v>65</v>
      </c>
      <c r="AD73" s="4">
        <v>1.0318791946308725</v>
      </c>
    </row>
    <row r="74" spans="23:31" x14ac:dyDescent="0.3">
      <c r="W74">
        <v>13</v>
      </c>
      <c r="X74" s="6" t="s">
        <v>76</v>
      </c>
      <c r="Y74">
        <v>0.76625386996904021</v>
      </c>
      <c r="Z74">
        <f>AVERAGE(Y74:Y91)</f>
        <v>0.85641245322561788</v>
      </c>
      <c r="AB74">
        <v>13</v>
      </c>
      <c r="AC74" s="23" t="s">
        <v>76</v>
      </c>
      <c r="AD74" s="4">
        <v>0.87301587301587302</v>
      </c>
      <c r="AE74">
        <f>AVERAGE(AD74:AD91)</f>
        <v>1</v>
      </c>
    </row>
    <row r="75" spans="23:31" x14ac:dyDescent="0.3">
      <c r="W75">
        <v>13</v>
      </c>
      <c r="X75" s="6" t="s">
        <v>76</v>
      </c>
      <c r="Y75">
        <v>0.80572755417956654</v>
      </c>
      <c r="AB75">
        <v>13</v>
      </c>
      <c r="AC75" s="23" t="s">
        <v>76</v>
      </c>
      <c r="AD75" s="4">
        <v>0.91798941798941802</v>
      </c>
    </row>
    <row r="76" spans="23:31" x14ac:dyDescent="0.3">
      <c r="W76">
        <v>13</v>
      </c>
      <c r="X76" s="6" t="s">
        <v>76</v>
      </c>
      <c r="Y76">
        <v>0.92182662538699689</v>
      </c>
      <c r="AB76">
        <v>13</v>
      </c>
      <c r="AC76" s="23" t="s">
        <v>76</v>
      </c>
      <c r="AD76" s="4">
        <v>1.0502645502645502</v>
      </c>
    </row>
    <row r="77" spans="23:31" x14ac:dyDescent="0.3">
      <c r="W77">
        <v>13</v>
      </c>
      <c r="X77" s="6" t="s">
        <v>77</v>
      </c>
      <c r="Y77">
        <v>0.97755417956656343</v>
      </c>
      <c r="AB77">
        <v>13</v>
      </c>
      <c r="AC77" s="23" t="s">
        <v>77</v>
      </c>
      <c r="AD77" s="4">
        <v>1.1137566137566137</v>
      </c>
    </row>
    <row r="78" spans="23:31" x14ac:dyDescent="0.3">
      <c r="W78">
        <v>13</v>
      </c>
      <c r="X78" s="6" t="s">
        <v>77</v>
      </c>
      <c r="Y78">
        <v>0.95665634674922595</v>
      </c>
      <c r="AB78">
        <v>13</v>
      </c>
      <c r="AC78" s="23" t="s">
        <v>77</v>
      </c>
      <c r="AD78" s="4">
        <v>1.08994708994709</v>
      </c>
    </row>
    <row r="79" spans="23:31" x14ac:dyDescent="0.3">
      <c r="W79">
        <v>13</v>
      </c>
      <c r="X79" s="6" t="s">
        <v>77</v>
      </c>
      <c r="Y79">
        <v>0.83823529411764697</v>
      </c>
      <c r="AB79">
        <v>13</v>
      </c>
      <c r="AC79" s="23" t="s">
        <v>77</v>
      </c>
      <c r="AD79" s="4">
        <v>0.955026455026455</v>
      </c>
    </row>
    <row r="80" spans="23:31" x14ac:dyDescent="0.3">
      <c r="W80">
        <v>15</v>
      </c>
      <c r="X80" s="6" t="s">
        <v>76</v>
      </c>
      <c r="Y80">
        <v>0.80971962616822435</v>
      </c>
      <c r="AB80">
        <v>15</v>
      </c>
      <c r="AC80" s="23" t="s">
        <v>76</v>
      </c>
      <c r="AD80" s="4">
        <v>0.96912751677852349</v>
      </c>
    </row>
    <row r="81" spans="23:30" x14ac:dyDescent="0.3">
      <c r="W81">
        <v>15</v>
      </c>
      <c r="X81" s="6" t="s">
        <v>76</v>
      </c>
      <c r="Y81">
        <v>0.94654205607476638</v>
      </c>
      <c r="AB81">
        <v>15</v>
      </c>
      <c r="AC81" s="23" t="s">
        <v>76</v>
      </c>
      <c r="AD81" s="4">
        <v>1.1328859060402685</v>
      </c>
    </row>
    <row r="82" spans="23:30" x14ac:dyDescent="0.3">
      <c r="W82">
        <v>15</v>
      </c>
      <c r="X82" s="6" t="s">
        <v>76</v>
      </c>
      <c r="Y82">
        <v>0.88598130841121503</v>
      </c>
      <c r="AB82">
        <v>15</v>
      </c>
      <c r="AC82" s="23" t="s">
        <v>76</v>
      </c>
      <c r="AD82" s="4">
        <v>1.0604026845637584</v>
      </c>
    </row>
    <row r="83" spans="23:30" x14ac:dyDescent="0.3">
      <c r="W83">
        <v>15</v>
      </c>
      <c r="X83" s="6" t="s">
        <v>77</v>
      </c>
      <c r="Y83">
        <v>0.70429906542056075</v>
      </c>
      <c r="AB83">
        <v>15</v>
      </c>
      <c r="AC83" s="23" t="s">
        <v>77</v>
      </c>
      <c r="AD83" s="4">
        <v>0.84295302013422824</v>
      </c>
    </row>
    <row r="84" spans="23:30" x14ac:dyDescent="0.3">
      <c r="W84">
        <v>15</v>
      </c>
      <c r="X84" s="6" t="s">
        <v>77</v>
      </c>
      <c r="Y84">
        <v>0.80299065420560756</v>
      </c>
      <c r="AB84">
        <v>15</v>
      </c>
      <c r="AC84" s="23" t="s">
        <v>77</v>
      </c>
      <c r="AD84" s="4">
        <v>0.96107382550335574</v>
      </c>
    </row>
    <row r="85" spans="23:30" x14ac:dyDescent="0.3">
      <c r="W85">
        <v>15</v>
      </c>
      <c r="X85" s="6" t="s">
        <v>77</v>
      </c>
      <c r="Y85">
        <v>0.86355140186915891</v>
      </c>
      <c r="AB85">
        <v>15</v>
      </c>
      <c r="AC85" s="23" t="s">
        <v>77</v>
      </c>
      <c r="AD85" s="4">
        <v>1.0335570469798658</v>
      </c>
    </row>
    <row r="86" spans="23:30" x14ac:dyDescent="0.3">
      <c r="W86">
        <v>16</v>
      </c>
      <c r="X86" s="6" t="s">
        <v>76</v>
      </c>
      <c r="Y86">
        <v>0.84667863554757627</v>
      </c>
      <c r="AB86">
        <v>16</v>
      </c>
      <c r="AC86" s="23" t="s">
        <v>76</v>
      </c>
      <c r="AD86" s="4">
        <v>0.98909395973154368</v>
      </c>
    </row>
    <row r="87" spans="23:30" x14ac:dyDescent="0.3">
      <c r="W87">
        <v>16</v>
      </c>
      <c r="X87" s="6" t="s">
        <v>76</v>
      </c>
      <c r="Y87">
        <v>0.8488330341113105</v>
      </c>
      <c r="AB87">
        <v>16</v>
      </c>
      <c r="AC87" s="23" t="s">
        <v>76</v>
      </c>
      <c r="AD87" s="4">
        <v>0.99161073825503365</v>
      </c>
    </row>
    <row r="88" spans="23:30" x14ac:dyDescent="0.3">
      <c r="W88">
        <v>16</v>
      </c>
      <c r="X88" s="6" t="s">
        <v>76</v>
      </c>
      <c r="Y88">
        <v>0.90915619389587066</v>
      </c>
      <c r="AB88">
        <v>16</v>
      </c>
      <c r="AC88" s="23" t="s">
        <v>76</v>
      </c>
      <c r="AD88" s="4">
        <v>1.0620805369127517</v>
      </c>
    </row>
    <row r="89" spans="23:30" x14ac:dyDescent="0.3">
      <c r="W89">
        <v>16</v>
      </c>
      <c r="X89" s="6" t="s">
        <v>77</v>
      </c>
      <c r="Y89">
        <v>0.81220825852782763</v>
      </c>
      <c r="AB89">
        <v>16</v>
      </c>
      <c r="AC89" s="23" t="s">
        <v>77</v>
      </c>
      <c r="AD89" s="4">
        <v>0.9488255033557047</v>
      </c>
    </row>
    <row r="90" spans="23:30" x14ac:dyDescent="0.3">
      <c r="W90">
        <v>16</v>
      </c>
      <c r="X90" s="6" t="s">
        <v>77</v>
      </c>
      <c r="Y90">
        <v>0.80574506283662473</v>
      </c>
      <c r="AB90">
        <v>16</v>
      </c>
      <c r="AC90" s="23" t="s">
        <v>77</v>
      </c>
      <c r="AD90" s="4">
        <v>0.9412751677852349</v>
      </c>
    </row>
    <row r="91" spans="23:30" x14ac:dyDescent="0.3">
      <c r="W91">
        <v>16</v>
      </c>
      <c r="X91" s="6" t="s">
        <v>77</v>
      </c>
      <c r="Y91">
        <v>0.91346499102333933</v>
      </c>
      <c r="AB91">
        <v>16</v>
      </c>
      <c r="AC91" s="23" t="s">
        <v>77</v>
      </c>
      <c r="AD91" s="4">
        <v>1.0671140939597317</v>
      </c>
    </row>
    <row r="98" spans="30:30" x14ac:dyDescent="0.3">
      <c r="AD98" s="8"/>
    </row>
  </sheetData>
  <mergeCells count="4">
    <mergeCell ref="A2:F2"/>
    <mergeCell ref="A3:F3"/>
    <mergeCell ref="O3:T3"/>
    <mergeCell ref="H3:M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78E6-A56C-4495-887B-BB302A3E3913}">
  <dimension ref="A1:H18"/>
  <sheetViews>
    <sheetView workbookViewId="0">
      <selection activeCell="G1" sqref="G1"/>
    </sheetView>
  </sheetViews>
  <sheetFormatPr defaultRowHeight="14.4" x14ac:dyDescent="0.3"/>
  <sheetData>
    <row r="1" spans="1:8" ht="15" thickBot="1" x14ac:dyDescent="0.35">
      <c r="A1" s="47" t="s">
        <v>125</v>
      </c>
      <c r="B1" s="37"/>
      <c r="C1" s="37"/>
      <c r="D1" s="37"/>
      <c r="E1" s="48"/>
      <c r="G1" s="1" t="s">
        <v>168</v>
      </c>
    </row>
    <row r="3" spans="1:8" x14ac:dyDescent="0.3">
      <c r="A3" t="s">
        <v>129</v>
      </c>
      <c r="B3" t="s">
        <v>42</v>
      </c>
      <c r="H3" t="s">
        <v>31</v>
      </c>
    </row>
    <row r="4" spans="1:8" x14ac:dyDescent="0.3">
      <c r="A4" s="31">
        <v>0</v>
      </c>
      <c r="B4" s="30">
        <v>1.023668639</v>
      </c>
      <c r="C4" s="30">
        <v>1.0059171600000001</v>
      </c>
      <c r="D4" s="30">
        <v>1.035502959</v>
      </c>
      <c r="E4" s="30">
        <v>0.95266272200000002</v>
      </c>
      <c r="F4" s="30">
        <v>0.94674556200000004</v>
      </c>
      <c r="G4" s="30">
        <v>1.035502959</v>
      </c>
      <c r="H4">
        <f>AVERAGE(B4:G4)</f>
        <v>1.0000000001666667</v>
      </c>
    </row>
    <row r="5" spans="1:8" x14ac:dyDescent="0.3">
      <c r="A5" s="31">
        <v>0.1</v>
      </c>
      <c r="B5" s="30">
        <v>0.94970414199999997</v>
      </c>
      <c r="C5" s="30">
        <v>1.053254438</v>
      </c>
      <c r="D5" s="30">
        <v>0.95857988199999999</v>
      </c>
      <c r="E5" s="30">
        <v>1.020710059</v>
      </c>
      <c r="F5" s="30">
        <v>0.92899408299999997</v>
      </c>
      <c r="G5" s="30">
        <v>0.94674556200000004</v>
      </c>
      <c r="H5">
        <f t="shared" ref="H5:H18" si="0">AVERAGE(B5:G5)</f>
        <v>0.97633136100000006</v>
      </c>
    </row>
    <row r="6" spans="1:8" x14ac:dyDescent="0.3">
      <c r="A6" s="31">
        <v>0.25</v>
      </c>
      <c r="B6" s="30">
        <v>0.89053254400000004</v>
      </c>
      <c r="C6" s="30">
        <v>0.94082840199999995</v>
      </c>
      <c r="D6" s="30">
        <v>0.94674556200000004</v>
      </c>
      <c r="E6" s="30">
        <v>0.87573964500000001</v>
      </c>
      <c r="F6" s="30">
        <v>0.98816568000000005</v>
      </c>
      <c r="G6" s="30">
        <v>0.95266272200000002</v>
      </c>
      <c r="H6">
        <f t="shared" si="0"/>
        <v>0.93244575916666672</v>
      </c>
    </row>
    <row r="7" spans="1:8" x14ac:dyDescent="0.3">
      <c r="A7" s="31">
        <v>0.5</v>
      </c>
      <c r="B7" s="30">
        <v>0.88757396399999999</v>
      </c>
      <c r="C7" s="30">
        <v>1.020710059</v>
      </c>
      <c r="D7" s="30">
        <v>0.91715976300000002</v>
      </c>
      <c r="E7" s="30">
        <v>0.93491124299999995</v>
      </c>
      <c r="F7" s="30">
        <v>0.88165680499999999</v>
      </c>
      <c r="G7" s="30">
        <v>1.1065088759999999</v>
      </c>
      <c r="H7">
        <f t="shared" si="0"/>
        <v>0.95808678499999989</v>
      </c>
    </row>
    <row r="8" spans="1:8" x14ac:dyDescent="0.3">
      <c r="A8" s="31">
        <v>0.75</v>
      </c>
      <c r="B8" s="30">
        <v>0.94970414199999997</v>
      </c>
      <c r="C8" s="30">
        <v>0.95562130199999995</v>
      </c>
      <c r="D8" s="30">
        <v>0.98520710099999997</v>
      </c>
      <c r="E8" s="30">
        <v>0.93195266300000001</v>
      </c>
      <c r="F8" s="30">
        <v>1.0088757399999999</v>
      </c>
      <c r="G8" s="30">
        <v>1.023668639</v>
      </c>
      <c r="H8">
        <f t="shared" si="0"/>
        <v>0.9758382645</v>
      </c>
    </row>
    <row r="9" spans="1:8" x14ac:dyDescent="0.3">
      <c r="A9" s="31">
        <v>1</v>
      </c>
      <c r="B9" s="30">
        <v>0.94674556200000004</v>
      </c>
      <c r="C9" s="30">
        <v>0.83431952700000001</v>
      </c>
      <c r="D9" s="30">
        <v>0.97633136099999995</v>
      </c>
      <c r="E9" s="30">
        <v>0.92011834299999995</v>
      </c>
      <c r="F9" s="30">
        <v>0.95266272200000002</v>
      </c>
      <c r="G9" s="30">
        <v>0.87869822500000005</v>
      </c>
      <c r="H9">
        <f t="shared" si="0"/>
        <v>0.91814595666666665</v>
      </c>
    </row>
    <row r="10" spans="1:8" x14ac:dyDescent="0.3">
      <c r="A10" s="31">
        <v>1.5</v>
      </c>
      <c r="B10" s="30">
        <v>0.93786982200000002</v>
      </c>
      <c r="C10" s="30">
        <v>0.88165680499999999</v>
      </c>
      <c r="D10" s="30">
        <v>0.88757396399999999</v>
      </c>
      <c r="E10" s="30">
        <v>0.94674556200000004</v>
      </c>
      <c r="F10" s="30">
        <v>0.82544378699999998</v>
      </c>
      <c r="G10" s="30">
        <v>1.00295858</v>
      </c>
      <c r="H10">
        <f t="shared" si="0"/>
        <v>0.91370808666666681</v>
      </c>
    </row>
    <row r="11" spans="1:8" x14ac:dyDescent="0.3">
      <c r="A11" s="31">
        <v>2</v>
      </c>
      <c r="B11" s="30">
        <v>0.798816568</v>
      </c>
      <c r="C11" s="30">
        <v>0.88165680499999999</v>
      </c>
      <c r="D11" s="30">
        <v>0.86686390499999999</v>
      </c>
      <c r="E11" s="30">
        <v>0.88461538500000003</v>
      </c>
      <c r="F11" s="30">
        <v>0.86390532499999995</v>
      </c>
      <c r="G11" s="30">
        <v>0.92603550300000004</v>
      </c>
      <c r="H11">
        <f t="shared" si="0"/>
        <v>0.87031558183333324</v>
      </c>
    </row>
    <row r="12" spans="1:8" x14ac:dyDescent="0.3">
      <c r="A12" s="31">
        <v>2.5</v>
      </c>
      <c r="B12" s="30">
        <v>0.85798816600000005</v>
      </c>
      <c r="C12" s="30">
        <v>0.77218934900000002</v>
      </c>
      <c r="D12" s="30">
        <v>0.85207100599999996</v>
      </c>
      <c r="E12" s="30">
        <v>0.85502958600000001</v>
      </c>
      <c r="F12" s="30">
        <v>0.81656804699999996</v>
      </c>
      <c r="G12" s="30">
        <v>0.87573964500000001</v>
      </c>
      <c r="H12">
        <f t="shared" si="0"/>
        <v>0.83826429983333339</v>
      </c>
    </row>
    <row r="13" spans="1:8" x14ac:dyDescent="0.3">
      <c r="A13" s="31">
        <v>3</v>
      </c>
      <c r="B13" s="30">
        <v>0.83727810700000005</v>
      </c>
      <c r="C13" s="30">
        <v>0.82248520700000005</v>
      </c>
      <c r="D13" s="30">
        <v>0.78698224900000002</v>
      </c>
      <c r="E13" s="30">
        <v>0.83136094699999996</v>
      </c>
      <c r="F13" s="30">
        <v>0.81065088799999996</v>
      </c>
      <c r="G13" s="30">
        <v>0.84615384599999999</v>
      </c>
      <c r="H13">
        <f t="shared" si="0"/>
        <v>0.82248520733333341</v>
      </c>
    </row>
    <row r="14" spans="1:8" x14ac:dyDescent="0.3">
      <c r="A14" s="31">
        <v>3.5</v>
      </c>
      <c r="B14" s="30">
        <v>0.81656804699999996</v>
      </c>
      <c r="C14" s="30">
        <v>0.80769230800000003</v>
      </c>
      <c r="D14" s="30">
        <v>0.85207100599999996</v>
      </c>
      <c r="E14" s="30">
        <v>0.87278106499999997</v>
      </c>
      <c r="F14" s="30">
        <v>0.85502958600000001</v>
      </c>
      <c r="G14" s="30">
        <v>0.94674556200000004</v>
      </c>
      <c r="H14">
        <f t="shared" si="0"/>
        <v>0.85848126233333344</v>
      </c>
    </row>
    <row r="15" spans="1:8" x14ac:dyDescent="0.3">
      <c r="A15" s="31">
        <v>4</v>
      </c>
      <c r="B15" s="30">
        <v>0.75147929000000002</v>
      </c>
      <c r="C15" s="30">
        <v>0.86982248500000003</v>
      </c>
      <c r="D15" s="30">
        <v>0.80769230800000003</v>
      </c>
      <c r="E15" s="30">
        <v>0.85798816600000005</v>
      </c>
      <c r="F15" s="30">
        <v>0.85207100599999996</v>
      </c>
      <c r="G15" s="30">
        <v>0.81952662700000001</v>
      </c>
      <c r="H15">
        <f t="shared" si="0"/>
        <v>0.82642998033333337</v>
      </c>
    </row>
    <row r="16" spans="1:8" x14ac:dyDescent="0.3">
      <c r="A16" s="31">
        <v>4.5</v>
      </c>
      <c r="B16" s="30">
        <v>0.76035503000000004</v>
      </c>
      <c r="C16" s="30">
        <v>0.71301775099999998</v>
      </c>
      <c r="D16" s="30">
        <v>0.64497041399999999</v>
      </c>
      <c r="E16" s="30">
        <v>0.67159763299999997</v>
      </c>
      <c r="F16" s="30">
        <v>0.68639053299999997</v>
      </c>
      <c r="G16" s="30">
        <v>0.61538461499999997</v>
      </c>
      <c r="H16">
        <f t="shared" si="0"/>
        <v>0.68195266266666665</v>
      </c>
    </row>
    <row r="17" spans="1:8" x14ac:dyDescent="0.3">
      <c r="A17" s="31">
        <v>5</v>
      </c>
      <c r="B17" s="30">
        <v>0.74852070999999998</v>
      </c>
      <c r="C17" s="30">
        <v>0.65384615400000001</v>
      </c>
      <c r="D17" s="30">
        <v>0.70710059199999997</v>
      </c>
      <c r="E17" s="30">
        <v>0.68639053299999997</v>
      </c>
      <c r="F17" s="30">
        <v>0.736686391</v>
      </c>
      <c r="G17" s="30">
        <v>0.66272189299999995</v>
      </c>
      <c r="H17">
        <f t="shared" si="0"/>
        <v>0.69921104549999991</v>
      </c>
    </row>
    <row r="18" spans="1:8" x14ac:dyDescent="0.3">
      <c r="A18" s="31">
        <v>6</v>
      </c>
      <c r="B18" s="30">
        <v>0.69230769199999997</v>
      </c>
      <c r="C18" s="30">
        <v>0.63609467500000005</v>
      </c>
      <c r="D18" s="30">
        <v>0.58579881700000003</v>
      </c>
      <c r="E18" s="30">
        <v>0.55325443799999996</v>
      </c>
      <c r="F18" s="30">
        <v>0.66272189299999995</v>
      </c>
      <c r="G18" s="30">
        <v>0.62130177499999995</v>
      </c>
      <c r="H18">
        <f t="shared" si="0"/>
        <v>0.62524654833333337</v>
      </c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0561-0C3E-4BB4-AD0E-B1A3F24B6F2E}">
  <dimension ref="A1:Z46"/>
  <sheetViews>
    <sheetView workbookViewId="0">
      <selection activeCell="E1" sqref="E1"/>
    </sheetView>
  </sheetViews>
  <sheetFormatPr defaultRowHeight="14.4" x14ac:dyDescent="0.3"/>
  <cols>
    <col min="1" max="1" width="11.5546875" customWidth="1"/>
    <col min="2" max="2" width="19.44140625" customWidth="1"/>
    <col min="8" max="8" width="10.33203125" bestFit="1" customWidth="1"/>
    <col min="9" max="9" width="15.88671875" customWidth="1"/>
    <col min="15" max="15" width="10.44140625" customWidth="1"/>
    <col min="16" max="16" width="6.33203125" bestFit="1" customWidth="1"/>
  </cols>
  <sheetData>
    <row r="1" spans="1:26" ht="15" thickBot="1" x14ac:dyDescent="0.35">
      <c r="A1" s="47" t="s">
        <v>163</v>
      </c>
      <c r="B1" s="48"/>
      <c r="E1" s="1" t="s">
        <v>167</v>
      </c>
    </row>
    <row r="2" spans="1:26" x14ac:dyDescent="0.3">
      <c r="B2" s="43" t="s">
        <v>161</v>
      </c>
      <c r="C2" s="43"/>
      <c r="D2" s="43"/>
      <c r="E2" s="43"/>
      <c r="F2" s="43"/>
      <c r="G2" s="43"/>
      <c r="I2" s="43" t="s">
        <v>162</v>
      </c>
      <c r="J2" s="43"/>
      <c r="K2" s="43"/>
      <c r="L2" s="43"/>
      <c r="M2" s="43"/>
      <c r="N2" s="43"/>
    </row>
    <row r="3" spans="1:26" x14ac:dyDescent="0.3">
      <c r="B3" t="s">
        <v>1</v>
      </c>
      <c r="C3" t="s">
        <v>2</v>
      </c>
      <c r="D3" t="s">
        <v>5</v>
      </c>
      <c r="E3" t="s">
        <v>12</v>
      </c>
      <c r="F3" t="s">
        <v>159</v>
      </c>
      <c r="G3" t="s">
        <v>43</v>
      </c>
      <c r="I3" t="s">
        <v>1</v>
      </c>
      <c r="J3" t="s">
        <v>2</v>
      </c>
      <c r="K3" t="s">
        <v>5</v>
      </c>
      <c r="L3" t="s">
        <v>12</v>
      </c>
      <c r="M3" t="s">
        <v>159</v>
      </c>
      <c r="N3" t="s">
        <v>43</v>
      </c>
      <c r="S3" t="s">
        <v>1</v>
      </c>
      <c r="T3" t="s">
        <v>149</v>
      </c>
    </row>
    <row r="4" spans="1:26" x14ac:dyDescent="0.3">
      <c r="B4" t="s">
        <v>9</v>
      </c>
      <c r="C4">
        <v>385</v>
      </c>
      <c r="D4">
        <f>AVERAGE(C4:C9)</f>
        <v>407.33333333333331</v>
      </c>
      <c r="E4">
        <f>C4/$D$4</f>
        <v>0.94517184942716859</v>
      </c>
      <c r="F4">
        <f>AVERAGE(C10:C15)</f>
        <v>362.33333333333331</v>
      </c>
      <c r="G4">
        <f>C4/$F$4</f>
        <v>1.062557497700092</v>
      </c>
      <c r="I4" t="s">
        <v>9</v>
      </c>
      <c r="J4">
        <v>668</v>
      </c>
      <c r="K4">
        <f>AVERAGE(J4:J9)</f>
        <v>675.16666666666663</v>
      </c>
      <c r="L4">
        <f>J4/$K$4</f>
        <v>0.98938533695383857</v>
      </c>
      <c r="M4">
        <f>AVERAGE(J10:J15)</f>
        <v>615.33333333333337</v>
      </c>
      <c r="N4">
        <f>J4/$M$4</f>
        <v>1.085590465872156</v>
      </c>
      <c r="T4" t="s">
        <v>9</v>
      </c>
      <c r="U4" t="s">
        <v>10</v>
      </c>
      <c r="V4" t="s">
        <v>30</v>
      </c>
      <c r="W4" t="s">
        <v>150</v>
      </c>
      <c r="X4" t="s">
        <v>151</v>
      </c>
      <c r="Y4" t="s">
        <v>152</v>
      </c>
      <c r="Z4" t="s">
        <v>153</v>
      </c>
    </row>
    <row r="5" spans="1:26" x14ac:dyDescent="0.3">
      <c r="B5" t="s">
        <v>9</v>
      </c>
      <c r="C5">
        <v>378</v>
      </c>
      <c r="E5">
        <f t="shared" ref="E5:E33" si="0">C5/$D$4</f>
        <v>0.92798690671031103</v>
      </c>
      <c r="G5">
        <f t="shared" ref="G5:G33" si="1">C5/$F$4</f>
        <v>1.0432382704691814</v>
      </c>
      <c r="I5" t="s">
        <v>9</v>
      </c>
      <c r="J5">
        <v>633</v>
      </c>
      <c r="L5">
        <f t="shared" ref="L5:L33" si="2">J5/$K$4</f>
        <v>0.9375462848679339</v>
      </c>
      <c r="N5">
        <f t="shared" ref="N5:N33" si="3">J5/$M$4</f>
        <v>1.0287107258938244</v>
      </c>
      <c r="R5" t="s">
        <v>154</v>
      </c>
      <c r="T5">
        <v>1.0658857979502196</v>
      </c>
      <c r="U5">
        <v>0.71010248901903372</v>
      </c>
      <c r="V5">
        <v>0.90336749633967794</v>
      </c>
    </row>
    <row r="6" spans="1:26" x14ac:dyDescent="0.3">
      <c r="B6" t="s">
        <v>9</v>
      </c>
      <c r="C6">
        <v>434</v>
      </c>
      <c r="E6">
        <f t="shared" si="0"/>
        <v>1.0654664484451719</v>
      </c>
      <c r="G6">
        <f t="shared" si="1"/>
        <v>1.1977920883164674</v>
      </c>
      <c r="I6" t="s">
        <v>9</v>
      </c>
      <c r="J6">
        <v>696</v>
      </c>
      <c r="L6">
        <f t="shared" si="2"/>
        <v>1.0308565786225623</v>
      </c>
      <c r="N6">
        <f t="shared" si="3"/>
        <v>1.1310942578548211</v>
      </c>
      <c r="R6" t="s">
        <v>154</v>
      </c>
      <c r="T6">
        <v>0.95754026354319177</v>
      </c>
      <c r="U6">
        <v>0.8374816983894583</v>
      </c>
      <c r="V6">
        <v>0.87115666178623719</v>
      </c>
    </row>
    <row r="7" spans="1:26" x14ac:dyDescent="0.3">
      <c r="B7" t="s">
        <v>9</v>
      </c>
      <c r="C7">
        <v>379</v>
      </c>
      <c r="E7">
        <f t="shared" si="0"/>
        <v>0.93044189852700498</v>
      </c>
      <c r="G7">
        <f t="shared" si="1"/>
        <v>1.045998160073597</v>
      </c>
      <c r="I7" t="s">
        <v>9</v>
      </c>
      <c r="J7">
        <v>721</v>
      </c>
      <c r="L7">
        <f t="shared" si="2"/>
        <v>1.0678844729696373</v>
      </c>
      <c r="N7">
        <f t="shared" si="3"/>
        <v>1.1717226435536294</v>
      </c>
      <c r="R7" t="s">
        <v>154</v>
      </c>
      <c r="T7">
        <v>0.91215226939970717</v>
      </c>
      <c r="U7">
        <v>0.80527086383601754</v>
      </c>
      <c r="V7">
        <v>0.82137628111273797</v>
      </c>
    </row>
    <row r="8" spans="1:26" x14ac:dyDescent="0.3">
      <c r="B8" t="s">
        <v>9</v>
      </c>
      <c r="C8">
        <v>387</v>
      </c>
      <c r="E8">
        <f t="shared" si="0"/>
        <v>0.95008183306055649</v>
      </c>
      <c r="G8">
        <f t="shared" si="1"/>
        <v>1.0680772769089237</v>
      </c>
      <c r="I8" t="s">
        <v>9</v>
      </c>
      <c r="J8">
        <v>685</v>
      </c>
      <c r="L8">
        <f t="shared" si="2"/>
        <v>1.0145643051098494</v>
      </c>
      <c r="N8">
        <f t="shared" si="3"/>
        <v>1.1132177681473456</v>
      </c>
      <c r="R8" t="s">
        <v>154</v>
      </c>
      <c r="T8">
        <v>1.0131771595900438</v>
      </c>
      <c r="U8">
        <v>0.80966325036603226</v>
      </c>
      <c r="V8">
        <v>0.90336749633967794</v>
      </c>
    </row>
    <row r="9" spans="1:26" x14ac:dyDescent="0.3">
      <c r="B9" t="s">
        <v>9</v>
      </c>
      <c r="C9">
        <v>481</v>
      </c>
      <c r="E9">
        <f t="shared" si="0"/>
        <v>1.1808510638297873</v>
      </c>
      <c r="G9">
        <f t="shared" si="1"/>
        <v>1.3275068997240111</v>
      </c>
      <c r="I9" t="s">
        <v>9</v>
      </c>
      <c r="J9">
        <v>648</v>
      </c>
      <c r="L9">
        <f t="shared" si="2"/>
        <v>0.95976302147617876</v>
      </c>
      <c r="N9">
        <f t="shared" si="3"/>
        <v>1.0530877573131094</v>
      </c>
      <c r="R9" t="s">
        <v>154</v>
      </c>
      <c r="T9">
        <v>1.0512445095168375</v>
      </c>
      <c r="U9">
        <v>0.71156661786237185</v>
      </c>
      <c r="V9">
        <v>0.85797950219619323</v>
      </c>
    </row>
    <row r="10" spans="1:26" x14ac:dyDescent="0.3">
      <c r="B10" t="s">
        <v>97</v>
      </c>
      <c r="C10">
        <v>350</v>
      </c>
      <c r="E10">
        <f t="shared" si="0"/>
        <v>0.85924713584288059</v>
      </c>
      <c r="G10">
        <f t="shared" si="1"/>
        <v>0.96596136154553824</v>
      </c>
      <c r="I10" t="s">
        <v>97</v>
      </c>
      <c r="J10">
        <v>626</v>
      </c>
      <c r="L10">
        <f t="shared" si="2"/>
        <v>0.92717847445075297</v>
      </c>
      <c r="N10">
        <f t="shared" si="3"/>
        <v>1.0173347778981581</v>
      </c>
      <c r="R10" t="s">
        <v>154</v>
      </c>
      <c r="T10">
        <v>1</v>
      </c>
      <c r="U10">
        <v>0.739385065885798</v>
      </c>
      <c r="V10">
        <v>0.7847730600292826</v>
      </c>
    </row>
    <row r="11" spans="1:26" x14ac:dyDescent="0.3">
      <c r="B11" t="s">
        <v>97</v>
      </c>
      <c r="C11">
        <v>364</v>
      </c>
      <c r="E11">
        <f t="shared" si="0"/>
        <v>0.89361702127659581</v>
      </c>
      <c r="G11">
        <f t="shared" si="1"/>
        <v>1.0045998160073597</v>
      </c>
      <c r="I11" t="s">
        <v>97</v>
      </c>
      <c r="J11">
        <v>614</v>
      </c>
      <c r="L11">
        <f t="shared" si="2"/>
        <v>0.90940508516415708</v>
      </c>
      <c r="N11">
        <f t="shared" si="3"/>
        <v>0.99783315276273021</v>
      </c>
      <c r="R11" t="s">
        <v>155</v>
      </c>
      <c r="T11">
        <v>0.94517184942716859</v>
      </c>
      <c r="U11">
        <v>0.85924713584288059</v>
      </c>
      <c r="V11">
        <v>0.82487725040916537</v>
      </c>
      <c r="W11">
        <v>0.48363338788870708</v>
      </c>
      <c r="X11">
        <v>0.20376432078559739</v>
      </c>
    </row>
    <row r="12" spans="1:26" x14ac:dyDescent="0.3">
      <c r="B12" t="s">
        <v>97</v>
      </c>
      <c r="C12">
        <v>380</v>
      </c>
      <c r="E12">
        <f t="shared" si="0"/>
        <v>0.93289689034369894</v>
      </c>
      <c r="G12">
        <f t="shared" si="1"/>
        <v>1.0487580496780129</v>
      </c>
      <c r="I12" t="s">
        <v>97</v>
      </c>
      <c r="J12">
        <v>612</v>
      </c>
      <c r="L12">
        <f t="shared" si="2"/>
        <v>0.9064428536163911</v>
      </c>
      <c r="N12">
        <f t="shared" si="3"/>
        <v>0.99458288190682553</v>
      </c>
      <c r="R12" t="s">
        <v>155</v>
      </c>
      <c r="T12">
        <v>0.92798690671031103</v>
      </c>
      <c r="U12">
        <v>0.89361702127659581</v>
      </c>
      <c r="V12">
        <v>0.60883797054009825</v>
      </c>
      <c r="W12">
        <v>0.48854337152209493</v>
      </c>
      <c r="X12">
        <v>0.19639934533551556</v>
      </c>
    </row>
    <row r="13" spans="1:26" x14ac:dyDescent="0.3">
      <c r="B13" t="s">
        <v>97</v>
      </c>
      <c r="C13">
        <v>339</v>
      </c>
      <c r="E13">
        <f t="shared" si="0"/>
        <v>0.83224222585924712</v>
      </c>
      <c r="G13">
        <f t="shared" si="1"/>
        <v>0.93560257589696416</v>
      </c>
      <c r="I13" t="s">
        <v>97</v>
      </c>
      <c r="J13">
        <v>616</v>
      </c>
      <c r="L13">
        <f t="shared" si="2"/>
        <v>0.91236731671192306</v>
      </c>
      <c r="N13">
        <f t="shared" si="3"/>
        <v>1.0010834236186348</v>
      </c>
      <c r="R13" t="s">
        <v>155</v>
      </c>
      <c r="T13">
        <v>1.0654664484451719</v>
      </c>
      <c r="U13">
        <v>0.93289689034369894</v>
      </c>
      <c r="V13">
        <v>0.60883797054009825</v>
      </c>
      <c r="W13">
        <v>0.47381342062193127</v>
      </c>
      <c r="X13">
        <v>0.17184942716857612</v>
      </c>
    </row>
    <row r="14" spans="1:26" x14ac:dyDescent="0.3">
      <c r="B14" t="s">
        <v>97</v>
      </c>
      <c r="C14">
        <v>384</v>
      </c>
      <c r="E14">
        <f t="shared" si="0"/>
        <v>0.94271685761047463</v>
      </c>
      <c r="G14">
        <f t="shared" si="1"/>
        <v>1.0597976080956761</v>
      </c>
      <c r="I14" t="s">
        <v>97</v>
      </c>
      <c r="J14">
        <v>625</v>
      </c>
      <c r="L14">
        <f t="shared" si="2"/>
        <v>0.92569735867686997</v>
      </c>
      <c r="N14">
        <f t="shared" si="3"/>
        <v>1.0157096424702059</v>
      </c>
      <c r="R14" t="s">
        <v>155</v>
      </c>
      <c r="T14">
        <v>0.93044189852700498</v>
      </c>
      <c r="U14">
        <v>0.83224222585924712</v>
      </c>
      <c r="V14">
        <v>0.61374795417348615</v>
      </c>
      <c r="W14">
        <v>0.530278232405892</v>
      </c>
      <c r="X14">
        <v>0.15220949263502456</v>
      </c>
    </row>
    <row r="15" spans="1:26" x14ac:dyDescent="0.3">
      <c r="B15" t="s">
        <v>97</v>
      </c>
      <c r="C15">
        <v>357</v>
      </c>
      <c r="E15">
        <f t="shared" si="0"/>
        <v>0.87643207855973815</v>
      </c>
      <c r="G15">
        <f t="shared" si="1"/>
        <v>0.98528058877644897</v>
      </c>
      <c r="I15" t="s">
        <v>97</v>
      </c>
      <c r="J15">
        <v>599</v>
      </c>
      <c r="L15">
        <f t="shared" si="2"/>
        <v>0.88718834855591222</v>
      </c>
      <c r="N15">
        <f t="shared" si="3"/>
        <v>0.97345612134344528</v>
      </c>
      <c r="R15" t="s">
        <v>155</v>
      </c>
      <c r="T15">
        <v>0.95008183306055649</v>
      </c>
      <c r="U15">
        <v>0.94271685761047463</v>
      </c>
      <c r="V15">
        <v>0.6873977086743045</v>
      </c>
      <c r="W15">
        <v>0.50327332242225864</v>
      </c>
      <c r="X15">
        <v>0.17921440261865795</v>
      </c>
    </row>
    <row r="16" spans="1:26" x14ac:dyDescent="0.3">
      <c r="B16" t="s">
        <v>30</v>
      </c>
      <c r="C16">
        <v>336</v>
      </c>
      <c r="E16">
        <f t="shared" si="0"/>
        <v>0.82487725040916537</v>
      </c>
      <c r="G16">
        <f t="shared" si="1"/>
        <v>0.92732290708371667</v>
      </c>
      <c r="I16" t="s">
        <v>30</v>
      </c>
      <c r="J16">
        <v>512</v>
      </c>
      <c r="L16">
        <f t="shared" si="2"/>
        <v>0.75833127622809182</v>
      </c>
      <c r="N16">
        <f t="shared" si="3"/>
        <v>0.83206933911159253</v>
      </c>
      <c r="R16" t="s">
        <v>155</v>
      </c>
      <c r="T16">
        <v>1.1808510638297873</v>
      </c>
      <c r="U16">
        <v>0.87643207855973815</v>
      </c>
      <c r="V16">
        <v>0.73404255319148937</v>
      </c>
      <c r="W16">
        <v>0.51800327332242224</v>
      </c>
      <c r="X16">
        <v>0.14238952536824878</v>
      </c>
    </row>
    <row r="17" spans="2:26" x14ac:dyDescent="0.3">
      <c r="B17" t="s">
        <v>30</v>
      </c>
      <c r="C17">
        <v>248</v>
      </c>
      <c r="E17">
        <f t="shared" si="0"/>
        <v>0.60883797054009825</v>
      </c>
      <c r="G17">
        <f t="shared" si="1"/>
        <v>0.68445262189512424</v>
      </c>
      <c r="I17" t="s">
        <v>30</v>
      </c>
      <c r="J17">
        <v>609</v>
      </c>
      <c r="L17">
        <f t="shared" si="2"/>
        <v>0.90199950629474213</v>
      </c>
      <c r="N17">
        <f t="shared" si="3"/>
        <v>0.98970747562296857</v>
      </c>
      <c r="R17" t="s">
        <v>156</v>
      </c>
      <c r="T17">
        <v>0.98938533695383857</v>
      </c>
      <c r="U17">
        <v>0.92717847445075297</v>
      </c>
      <c r="V17">
        <v>0.75833127622809182</v>
      </c>
      <c r="Y17">
        <v>0.161441619353246</v>
      </c>
      <c r="Z17">
        <v>2.0735620834361888E-2</v>
      </c>
    </row>
    <row r="18" spans="2:26" x14ac:dyDescent="0.3">
      <c r="B18" t="s">
        <v>30</v>
      </c>
      <c r="C18">
        <v>248</v>
      </c>
      <c r="E18">
        <f t="shared" si="0"/>
        <v>0.60883797054009825</v>
      </c>
      <c r="G18">
        <f t="shared" si="1"/>
        <v>0.68445262189512424</v>
      </c>
      <c r="I18" t="s">
        <v>30</v>
      </c>
      <c r="J18">
        <v>617</v>
      </c>
      <c r="L18">
        <f t="shared" si="2"/>
        <v>0.91384843248580605</v>
      </c>
      <c r="N18">
        <f t="shared" si="3"/>
        <v>1.0027085590465872</v>
      </c>
      <c r="R18" t="s">
        <v>156</v>
      </c>
      <c r="T18">
        <v>0.9375462848679339</v>
      </c>
      <c r="U18">
        <v>0.90940508516415708</v>
      </c>
      <c r="V18">
        <v>0.90199950629474213</v>
      </c>
      <c r="Y18">
        <v>0.10812145149345841</v>
      </c>
      <c r="Z18">
        <v>4.5914588990372748E-2</v>
      </c>
    </row>
    <row r="19" spans="2:26" x14ac:dyDescent="0.3">
      <c r="B19" t="s">
        <v>30</v>
      </c>
      <c r="C19">
        <v>250</v>
      </c>
      <c r="E19">
        <f t="shared" si="0"/>
        <v>0.61374795417348615</v>
      </c>
      <c r="G19">
        <f t="shared" si="1"/>
        <v>0.68997240110395586</v>
      </c>
      <c r="I19" t="s">
        <v>30</v>
      </c>
      <c r="J19">
        <v>509</v>
      </c>
      <c r="L19">
        <f t="shared" si="2"/>
        <v>0.75388792890644285</v>
      </c>
      <c r="N19">
        <f t="shared" si="3"/>
        <v>0.82719393282773557</v>
      </c>
      <c r="R19" t="s">
        <v>156</v>
      </c>
      <c r="T19">
        <v>1.0308565786225623</v>
      </c>
      <c r="U19">
        <v>0.9064428536163911</v>
      </c>
      <c r="V19">
        <v>0.91384843248580605</v>
      </c>
      <c r="Y19">
        <v>9.0348062206862506E-2</v>
      </c>
      <c r="Z19">
        <v>1.3330041964946927E-2</v>
      </c>
    </row>
    <row r="20" spans="2:26" x14ac:dyDescent="0.3">
      <c r="B20" t="s">
        <v>30</v>
      </c>
      <c r="C20">
        <v>280</v>
      </c>
      <c r="E20">
        <f t="shared" si="0"/>
        <v>0.6873977086743045</v>
      </c>
      <c r="G20">
        <f t="shared" si="1"/>
        <v>0.77276908923643062</v>
      </c>
      <c r="I20" t="s">
        <v>30</v>
      </c>
      <c r="J20">
        <v>492</v>
      </c>
      <c r="L20">
        <f t="shared" si="2"/>
        <v>0.72870896075043201</v>
      </c>
      <c r="N20">
        <f t="shared" si="3"/>
        <v>0.79956663055254595</v>
      </c>
      <c r="R20" t="s">
        <v>156</v>
      </c>
      <c r="T20">
        <v>1.0678844729696373</v>
      </c>
      <c r="U20">
        <v>0.91236731671192306</v>
      </c>
      <c r="V20">
        <v>0.75388792890644285</v>
      </c>
      <c r="Y20">
        <v>9.9234756850160463E-2</v>
      </c>
      <c r="Z20">
        <v>3.7027894347074798E-2</v>
      </c>
    </row>
    <row r="21" spans="2:26" x14ac:dyDescent="0.3">
      <c r="B21" t="s">
        <v>30</v>
      </c>
      <c r="C21">
        <v>299</v>
      </c>
      <c r="E21">
        <f t="shared" si="0"/>
        <v>0.73404255319148937</v>
      </c>
      <c r="G21">
        <f t="shared" si="1"/>
        <v>0.82520699172033118</v>
      </c>
      <c r="I21" t="s">
        <v>30</v>
      </c>
      <c r="J21">
        <v>555</v>
      </c>
      <c r="L21">
        <f t="shared" si="2"/>
        <v>0.82201925450506053</v>
      </c>
      <c r="N21">
        <f t="shared" si="3"/>
        <v>0.90195016251354276</v>
      </c>
      <c r="R21" t="s">
        <v>156</v>
      </c>
      <c r="T21">
        <v>1.0145643051098494</v>
      </c>
      <c r="U21">
        <v>0.92569735867686997</v>
      </c>
      <c r="V21">
        <v>0.72870896075043201</v>
      </c>
      <c r="Y21">
        <v>0.15255492470994816</v>
      </c>
      <c r="Z21">
        <v>4.8876820538138736E-2</v>
      </c>
    </row>
    <row r="22" spans="2:26" x14ac:dyDescent="0.3">
      <c r="B22" t="s">
        <v>150</v>
      </c>
      <c r="C22">
        <v>197</v>
      </c>
      <c r="E22">
        <f t="shared" si="0"/>
        <v>0.48363338788870708</v>
      </c>
      <c r="G22">
        <f t="shared" si="1"/>
        <v>0.54369825206991729</v>
      </c>
      <c r="I22" t="s">
        <v>152</v>
      </c>
      <c r="J22">
        <v>109</v>
      </c>
      <c r="L22">
        <f t="shared" si="2"/>
        <v>0.16144161935324611</v>
      </c>
      <c r="N22">
        <f t="shared" si="3"/>
        <v>0.17713976164680389</v>
      </c>
      <c r="R22" t="s">
        <v>156</v>
      </c>
      <c r="T22">
        <v>0.95976302147617876</v>
      </c>
      <c r="U22">
        <v>0.88718834855591222</v>
      </c>
      <c r="V22">
        <v>0.82201925450506053</v>
      </c>
      <c r="Y22">
        <v>0.18810170328313996</v>
      </c>
      <c r="Z22">
        <v>4.7395704764255739E-2</v>
      </c>
    </row>
    <row r="23" spans="2:26" x14ac:dyDescent="0.3">
      <c r="B23" t="s">
        <v>150</v>
      </c>
      <c r="C23">
        <v>199</v>
      </c>
      <c r="E23">
        <f t="shared" si="0"/>
        <v>0.48854337152209493</v>
      </c>
      <c r="G23">
        <f t="shared" si="1"/>
        <v>0.54921803127874891</v>
      </c>
      <c r="I23" t="s">
        <v>152</v>
      </c>
      <c r="J23">
        <v>73</v>
      </c>
      <c r="L23">
        <f t="shared" si="2"/>
        <v>0.10812145149345841</v>
      </c>
      <c r="N23">
        <f t="shared" si="3"/>
        <v>0.11863488624052003</v>
      </c>
      <c r="R23" t="s">
        <v>31</v>
      </c>
      <c r="T23">
        <f>AVERAGE(T5:T22)</f>
        <v>1</v>
      </c>
      <c r="U23">
        <f t="shared" ref="U23:Z23" si="4">AVERAGE(U5:U22)</f>
        <v>0.85660564622374169</v>
      </c>
      <c r="V23">
        <f t="shared" si="4"/>
        <v>0.78325318136127897</v>
      </c>
      <c r="W23">
        <f t="shared" si="4"/>
        <v>0.49959083469721771</v>
      </c>
      <c r="X23">
        <f t="shared" si="4"/>
        <v>0.17430441898527005</v>
      </c>
      <c r="Y23">
        <f t="shared" si="4"/>
        <v>0.13330041964946926</v>
      </c>
      <c r="Z23">
        <f t="shared" si="4"/>
        <v>3.5546778573191808E-2</v>
      </c>
    </row>
    <row r="24" spans="2:26" x14ac:dyDescent="0.3">
      <c r="B24" t="s">
        <v>150</v>
      </c>
      <c r="C24">
        <v>193</v>
      </c>
      <c r="E24">
        <f t="shared" si="0"/>
        <v>0.47381342062193127</v>
      </c>
      <c r="G24">
        <f t="shared" si="1"/>
        <v>0.53265869365225393</v>
      </c>
      <c r="I24" t="s">
        <v>152</v>
      </c>
      <c r="J24">
        <v>61</v>
      </c>
      <c r="L24">
        <f t="shared" si="2"/>
        <v>9.0348062206862506E-2</v>
      </c>
      <c r="N24">
        <f t="shared" si="3"/>
        <v>9.9133261105092088E-2</v>
      </c>
    </row>
    <row r="25" spans="2:26" x14ac:dyDescent="0.3">
      <c r="B25" t="s">
        <v>150</v>
      </c>
      <c r="C25">
        <v>216</v>
      </c>
      <c r="E25">
        <f t="shared" si="0"/>
        <v>0.530278232405892</v>
      </c>
      <c r="G25">
        <f t="shared" si="1"/>
        <v>0.59613615455381785</v>
      </c>
      <c r="I25" t="s">
        <v>152</v>
      </c>
      <c r="J25">
        <v>67</v>
      </c>
      <c r="L25">
        <f t="shared" si="2"/>
        <v>9.9234756850160463E-2</v>
      </c>
      <c r="N25">
        <f t="shared" si="3"/>
        <v>0.10888407367280606</v>
      </c>
    </row>
    <row r="26" spans="2:26" x14ac:dyDescent="0.3">
      <c r="B26" t="s">
        <v>150</v>
      </c>
      <c r="C26">
        <v>205</v>
      </c>
      <c r="E26">
        <f t="shared" si="0"/>
        <v>0.50327332242225864</v>
      </c>
      <c r="G26">
        <f t="shared" si="1"/>
        <v>0.56577736890524377</v>
      </c>
      <c r="I26" t="s">
        <v>152</v>
      </c>
      <c r="J26">
        <v>103</v>
      </c>
      <c r="L26">
        <f t="shared" si="2"/>
        <v>0.15255492470994816</v>
      </c>
      <c r="N26">
        <f t="shared" si="3"/>
        <v>0.16738894907908991</v>
      </c>
      <c r="S26" t="s">
        <v>1</v>
      </c>
      <c r="T26" t="s">
        <v>157</v>
      </c>
      <c r="W26" t="s">
        <v>150</v>
      </c>
      <c r="X26" t="s">
        <v>151</v>
      </c>
      <c r="Y26" t="s">
        <v>152</v>
      </c>
      <c r="Z26" t="s">
        <v>153</v>
      </c>
    </row>
    <row r="27" spans="2:26" x14ac:dyDescent="0.3">
      <c r="B27" t="s">
        <v>150</v>
      </c>
      <c r="C27">
        <v>211</v>
      </c>
      <c r="E27">
        <f t="shared" si="0"/>
        <v>0.51800327332242224</v>
      </c>
      <c r="G27">
        <f t="shared" si="1"/>
        <v>0.58233670653173875</v>
      </c>
      <c r="I27" t="s">
        <v>152</v>
      </c>
      <c r="J27">
        <v>127</v>
      </c>
      <c r="L27">
        <f t="shared" si="2"/>
        <v>0.18810170328313996</v>
      </c>
      <c r="N27">
        <f t="shared" si="3"/>
        <v>0.20639219934994582</v>
      </c>
      <c r="T27" t="s">
        <v>9</v>
      </c>
      <c r="U27" t="s">
        <v>10</v>
      </c>
      <c r="V27" t="s">
        <v>30</v>
      </c>
    </row>
    <row r="28" spans="2:26" x14ac:dyDescent="0.3">
      <c r="B28" t="s">
        <v>151</v>
      </c>
      <c r="C28">
        <v>83</v>
      </c>
      <c r="E28">
        <f t="shared" si="0"/>
        <v>0.20376432078559739</v>
      </c>
      <c r="G28">
        <f t="shared" si="1"/>
        <v>0.22907083716651336</v>
      </c>
      <c r="I28" t="s">
        <v>153</v>
      </c>
      <c r="J28">
        <v>14</v>
      </c>
      <c r="L28">
        <f t="shared" si="2"/>
        <v>2.0735620834361888E-2</v>
      </c>
      <c r="N28">
        <f t="shared" si="3"/>
        <v>2.2751895991332611E-2</v>
      </c>
      <c r="R28" t="s">
        <v>154</v>
      </c>
      <c r="T28">
        <v>1.3862265947318313</v>
      </c>
      <c r="U28">
        <v>0.92351634401777216</v>
      </c>
      <c r="V28">
        <v>1.1748651221834339</v>
      </c>
    </row>
    <row r="29" spans="2:26" x14ac:dyDescent="0.3">
      <c r="B29" t="s">
        <v>151</v>
      </c>
      <c r="C29">
        <v>80</v>
      </c>
      <c r="E29">
        <f t="shared" si="0"/>
        <v>0.19639934533551556</v>
      </c>
      <c r="G29">
        <f t="shared" si="1"/>
        <v>0.22079116835326587</v>
      </c>
      <c r="I29" t="s">
        <v>153</v>
      </c>
      <c r="J29">
        <v>31</v>
      </c>
      <c r="L29">
        <f t="shared" si="2"/>
        <v>4.5914588990372748E-2</v>
      </c>
      <c r="N29">
        <f t="shared" si="3"/>
        <v>5.0379198266522207E-2</v>
      </c>
      <c r="R29" t="s">
        <v>154</v>
      </c>
      <c r="T29">
        <v>1.2453189463662331</v>
      </c>
      <c r="U29">
        <v>1.0891780387178673</v>
      </c>
      <c r="V29">
        <v>1.1329736591558237</v>
      </c>
    </row>
    <row r="30" spans="2:26" x14ac:dyDescent="0.3">
      <c r="B30" t="s">
        <v>151</v>
      </c>
      <c r="C30">
        <v>70</v>
      </c>
      <c r="E30">
        <f t="shared" si="0"/>
        <v>0.17184942716857612</v>
      </c>
      <c r="G30">
        <f t="shared" si="1"/>
        <v>0.19319227230910765</v>
      </c>
      <c r="I30" t="s">
        <v>153</v>
      </c>
      <c r="J30">
        <v>9</v>
      </c>
      <c r="L30">
        <f t="shared" si="2"/>
        <v>1.3330041964946927E-2</v>
      </c>
      <c r="N30">
        <f t="shared" si="3"/>
        <v>1.4626218851570963E-2</v>
      </c>
      <c r="R30" t="s">
        <v>154</v>
      </c>
      <c r="T30">
        <v>1.1862900666455094</v>
      </c>
      <c r="U30">
        <v>1.0472865756902572</v>
      </c>
      <c r="V30">
        <v>1.0682323072040623</v>
      </c>
    </row>
    <row r="31" spans="2:26" x14ac:dyDescent="0.3">
      <c r="B31" t="s">
        <v>151</v>
      </c>
      <c r="C31">
        <v>62</v>
      </c>
      <c r="E31">
        <f t="shared" si="0"/>
        <v>0.15220949263502456</v>
      </c>
      <c r="G31">
        <f t="shared" si="1"/>
        <v>0.17111315547378106</v>
      </c>
      <c r="I31" t="s">
        <v>153</v>
      </c>
      <c r="J31">
        <v>25</v>
      </c>
      <c r="L31">
        <f t="shared" si="2"/>
        <v>3.7027894347074798E-2</v>
      </c>
      <c r="N31">
        <f t="shared" si="3"/>
        <v>4.062838569880823E-2</v>
      </c>
      <c r="R31" t="s">
        <v>154</v>
      </c>
      <c r="T31">
        <v>1.3176769279593781</v>
      </c>
      <c r="U31">
        <v>1.052999047921295</v>
      </c>
      <c r="V31">
        <v>1.1748651221834339</v>
      </c>
    </row>
    <row r="32" spans="2:26" x14ac:dyDescent="0.3">
      <c r="B32" t="s">
        <v>151</v>
      </c>
      <c r="C32">
        <v>73</v>
      </c>
      <c r="E32">
        <f t="shared" si="0"/>
        <v>0.17921440261865795</v>
      </c>
      <c r="G32">
        <f t="shared" si="1"/>
        <v>0.20147194112235511</v>
      </c>
      <c r="I32" t="s">
        <v>153</v>
      </c>
      <c r="J32">
        <v>33</v>
      </c>
      <c r="L32">
        <f t="shared" si="2"/>
        <v>4.8876820538138736E-2</v>
      </c>
      <c r="N32">
        <f t="shared" si="3"/>
        <v>5.3629469122426866E-2</v>
      </c>
      <c r="R32" t="s">
        <v>154</v>
      </c>
      <c r="T32">
        <v>1.367185020628372</v>
      </c>
      <c r="U32">
        <v>0.92542050142811816</v>
      </c>
      <c r="V32">
        <v>1.1158362424627104</v>
      </c>
    </row>
    <row r="33" spans="2:26" x14ac:dyDescent="0.3">
      <c r="B33" t="s">
        <v>151</v>
      </c>
      <c r="C33">
        <v>58</v>
      </c>
      <c r="E33">
        <f t="shared" si="0"/>
        <v>0.14238952536824878</v>
      </c>
      <c r="G33">
        <f t="shared" si="1"/>
        <v>0.16007359705611776</v>
      </c>
      <c r="I33" t="s">
        <v>153</v>
      </c>
      <c r="J33">
        <v>32</v>
      </c>
      <c r="L33">
        <f t="shared" si="2"/>
        <v>4.7395704764255739E-2</v>
      </c>
      <c r="N33">
        <f t="shared" si="3"/>
        <v>5.2004333694474533E-2</v>
      </c>
      <c r="R33" t="s">
        <v>154</v>
      </c>
      <c r="T33">
        <v>1.3005395112662648</v>
      </c>
      <c r="U33">
        <v>0.96159949222469066</v>
      </c>
      <c r="V33">
        <v>1.0206283719454143</v>
      </c>
      <c r="W33">
        <v>0.54369825206991729</v>
      </c>
      <c r="X33">
        <v>0.22907083716651336</v>
      </c>
    </row>
    <row r="34" spans="2:26" x14ac:dyDescent="0.3">
      <c r="R34" t="s">
        <v>155</v>
      </c>
      <c r="T34">
        <v>1.062557497700092</v>
      </c>
      <c r="U34">
        <v>0.96596136154553824</v>
      </c>
      <c r="V34">
        <v>0.92732290708371667</v>
      </c>
      <c r="W34">
        <v>0.54921803127874891</v>
      </c>
      <c r="X34">
        <v>0.22079116835326587</v>
      </c>
    </row>
    <row r="35" spans="2:26" x14ac:dyDescent="0.3">
      <c r="R35" t="s">
        <v>155</v>
      </c>
      <c r="T35">
        <v>1.0432382704691814</v>
      </c>
      <c r="U35">
        <v>1.0045998160073597</v>
      </c>
      <c r="V35">
        <v>0.68445262189512424</v>
      </c>
      <c r="W35">
        <v>0.53265869365225393</v>
      </c>
      <c r="X35">
        <v>0.19319227230910765</v>
      </c>
    </row>
    <row r="36" spans="2:26" x14ac:dyDescent="0.3">
      <c r="R36" t="s">
        <v>155</v>
      </c>
      <c r="T36">
        <v>1.1977920883164674</v>
      </c>
      <c r="U36">
        <v>1.0487580496780129</v>
      </c>
      <c r="V36">
        <v>0.68445262189512424</v>
      </c>
      <c r="W36">
        <v>0.59613615455381785</v>
      </c>
      <c r="X36">
        <v>0.17111315547378106</v>
      </c>
    </row>
    <row r="37" spans="2:26" x14ac:dyDescent="0.3">
      <c r="R37" t="s">
        <v>155</v>
      </c>
      <c r="T37">
        <v>1.045998160073597</v>
      </c>
      <c r="U37">
        <v>0.93560257589696416</v>
      </c>
      <c r="V37">
        <v>0.68997240110395586</v>
      </c>
      <c r="W37">
        <v>0.56577736890524377</v>
      </c>
      <c r="X37">
        <v>0.20147194112235511</v>
      </c>
    </row>
    <row r="38" spans="2:26" x14ac:dyDescent="0.3">
      <c r="R38" t="s">
        <v>155</v>
      </c>
      <c r="T38">
        <v>1.0680772769089237</v>
      </c>
      <c r="U38">
        <v>1.0597976080956761</v>
      </c>
      <c r="V38">
        <v>0.77276908923643062</v>
      </c>
      <c r="W38">
        <v>0.58233670653173875</v>
      </c>
      <c r="X38">
        <v>0.16007359705611776</v>
      </c>
    </row>
    <row r="39" spans="2:26" x14ac:dyDescent="0.3">
      <c r="R39" t="s">
        <v>155</v>
      </c>
      <c r="T39">
        <v>1.3275068997240111</v>
      </c>
      <c r="U39">
        <v>0.98528058877644897</v>
      </c>
      <c r="V39">
        <v>0.82520699172033118</v>
      </c>
      <c r="Y39">
        <v>0.17713976164680389</v>
      </c>
      <c r="Z39">
        <v>2.2751895991332611E-2</v>
      </c>
    </row>
    <row r="40" spans="2:26" x14ac:dyDescent="0.3">
      <c r="R40" t="s">
        <v>156</v>
      </c>
      <c r="T40">
        <v>1.085590465872156</v>
      </c>
      <c r="U40">
        <v>1.0173347778981581</v>
      </c>
      <c r="V40">
        <v>0.83206933911159253</v>
      </c>
      <c r="Y40">
        <v>0.11863488624052003</v>
      </c>
      <c r="Z40">
        <v>5.0379198266522207E-2</v>
      </c>
    </row>
    <row r="41" spans="2:26" x14ac:dyDescent="0.3">
      <c r="R41" t="s">
        <v>156</v>
      </c>
      <c r="T41">
        <v>1.0287107258938244</v>
      </c>
      <c r="U41">
        <v>0.99783315276273021</v>
      </c>
      <c r="V41">
        <v>0.98970747562296857</v>
      </c>
      <c r="Y41">
        <v>9.9133261105092088E-2</v>
      </c>
      <c r="Z41">
        <v>1.4626218851570963E-2</v>
      </c>
    </row>
    <row r="42" spans="2:26" x14ac:dyDescent="0.3">
      <c r="R42" t="s">
        <v>156</v>
      </c>
      <c r="T42">
        <v>1.1310942578548211</v>
      </c>
      <c r="U42">
        <v>0.99458288190682553</v>
      </c>
      <c r="V42">
        <v>1.0027085590465872</v>
      </c>
      <c r="Y42">
        <v>0.10888407367280606</v>
      </c>
      <c r="Z42">
        <v>4.062838569880823E-2</v>
      </c>
    </row>
    <row r="43" spans="2:26" x14ac:dyDescent="0.3">
      <c r="R43" t="s">
        <v>156</v>
      </c>
      <c r="T43">
        <v>1.1717226435536294</v>
      </c>
      <c r="U43">
        <v>1.0010834236186348</v>
      </c>
      <c r="V43">
        <v>0.82719393282773557</v>
      </c>
      <c r="Y43">
        <v>0.16738894907908991</v>
      </c>
      <c r="Z43">
        <v>5.3629469122426866E-2</v>
      </c>
    </row>
    <row r="44" spans="2:26" x14ac:dyDescent="0.3">
      <c r="R44" t="s">
        <v>156</v>
      </c>
      <c r="T44">
        <v>1.1132177681473456</v>
      </c>
      <c r="U44">
        <v>1.0157096424702059</v>
      </c>
      <c r="V44">
        <v>0.79956663055254595</v>
      </c>
      <c r="Y44">
        <v>0.20639219934994582</v>
      </c>
      <c r="Z44">
        <v>5.2004333694474533E-2</v>
      </c>
    </row>
    <row r="45" spans="2:26" x14ac:dyDescent="0.3">
      <c r="R45" t="s">
        <v>156</v>
      </c>
      <c r="T45">
        <v>1.0530877573131094</v>
      </c>
      <c r="U45">
        <v>0.97345612134344528</v>
      </c>
      <c r="V45">
        <v>0.90195016251354276</v>
      </c>
    </row>
    <row r="46" spans="2:26" x14ac:dyDescent="0.3">
      <c r="R46" t="s">
        <v>31</v>
      </c>
      <c r="T46">
        <f>AVERAGE(T28:T45)</f>
        <v>1.1739906044124857</v>
      </c>
      <c r="U46">
        <f t="shared" ref="U46" si="5">AVERAGE(U28:U45)</f>
        <v>1</v>
      </c>
      <c r="V46">
        <f t="shared" ref="V46" si="6">AVERAGE(V28:V45)</f>
        <v>0.92359853098580735</v>
      </c>
      <c r="W46">
        <f t="shared" ref="W46" si="7">AVERAGE(W28:W45)</f>
        <v>0.56163753449862008</v>
      </c>
      <c r="X46">
        <f t="shared" ref="X46" si="8">AVERAGE(X28:X45)</f>
        <v>0.19595216191352349</v>
      </c>
      <c r="Y46">
        <f t="shared" ref="Y46" si="9">AVERAGE(Y28:Y45)</f>
        <v>0.14626218851570963</v>
      </c>
      <c r="Z46">
        <f t="shared" ref="Z46" si="10">AVERAGE(Z28:Z45)</f>
        <v>3.9003250270855903E-2</v>
      </c>
    </row>
  </sheetData>
  <mergeCells count="3">
    <mergeCell ref="B2:G2"/>
    <mergeCell ref="I2:N2"/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55BF-ABD1-47FF-B199-1FE60A14C55A}">
  <dimension ref="A1:AE73"/>
  <sheetViews>
    <sheetView tabSelected="1" workbookViewId="0">
      <selection activeCell="G1" sqref="G1"/>
    </sheetView>
  </sheetViews>
  <sheetFormatPr defaultRowHeight="14.4" x14ac:dyDescent="0.3"/>
  <sheetData>
    <row r="1" spans="1:31" ht="15" thickBot="1" x14ac:dyDescent="0.35">
      <c r="A1" s="47" t="s">
        <v>164</v>
      </c>
      <c r="B1" s="37"/>
      <c r="C1" s="48"/>
      <c r="G1" s="1" t="s">
        <v>166</v>
      </c>
    </row>
    <row r="2" spans="1:31" x14ac:dyDescent="0.3">
      <c r="A2" s="43" t="s">
        <v>160</v>
      </c>
      <c r="B2" s="43"/>
      <c r="C2" s="43"/>
      <c r="D2" s="43"/>
      <c r="E2" s="43"/>
      <c r="F2" s="43"/>
      <c r="H2" s="43" t="s">
        <v>161</v>
      </c>
      <c r="I2" s="43"/>
      <c r="J2" s="43"/>
      <c r="K2" s="43"/>
      <c r="L2" s="43"/>
      <c r="M2" s="43"/>
      <c r="O2" s="43" t="s">
        <v>162</v>
      </c>
      <c r="P2" s="43"/>
      <c r="Q2" s="43"/>
      <c r="R2" s="43"/>
      <c r="S2" s="43"/>
      <c r="T2" s="43"/>
    </row>
    <row r="3" spans="1:31" x14ac:dyDescent="0.3">
      <c r="A3" t="s">
        <v>1</v>
      </c>
      <c r="B3" t="s">
        <v>2</v>
      </c>
      <c r="C3" t="s">
        <v>5</v>
      </c>
      <c r="D3" t="s">
        <v>12</v>
      </c>
      <c r="E3" t="s">
        <v>159</v>
      </c>
      <c r="F3" t="s">
        <v>43</v>
      </c>
      <c r="H3" t="s">
        <v>1</v>
      </c>
      <c r="I3" t="s">
        <v>2</v>
      </c>
      <c r="J3" t="s">
        <v>5</v>
      </c>
      <c r="K3" t="s">
        <v>12</v>
      </c>
      <c r="L3" t="s">
        <v>159</v>
      </c>
      <c r="M3" t="s">
        <v>43</v>
      </c>
      <c r="O3" t="s">
        <v>1</v>
      </c>
      <c r="P3" t="s">
        <v>2</v>
      </c>
      <c r="Q3" t="s">
        <v>5</v>
      </c>
      <c r="R3" t="s">
        <v>12</v>
      </c>
      <c r="S3" t="s">
        <v>159</v>
      </c>
      <c r="T3" t="s">
        <v>43</v>
      </c>
      <c r="Y3" t="s">
        <v>1</v>
      </c>
      <c r="Z3" t="s">
        <v>12</v>
      </c>
    </row>
    <row r="4" spans="1:31" ht="43.2" x14ac:dyDescent="0.3">
      <c r="A4" t="s">
        <v>9</v>
      </c>
      <c r="B4">
        <v>728</v>
      </c>
      <c r="C4">
        <f>AVERAGE(B4:B9)</f>
        <v>683</v>
      </c>
      <c r="D4">
        <f>B4/$C$4</f>
        <v>1.0658857979502196</v>
      </c>
      <c r="E4">
        <f>AVERAGE(B10:B15)</f>
        <v>525.16666666666663</v>
      </c>
      <c r="F4">
        <f>B4/$E$4</f>
        <v>1.3862265947318313</v>
      </c>
      <c r="H4" t="s">
        <v>9</v>
      </c>
      <c r="I4">
        <v>385</v>
      </c>
      <c r="J4">
        <f>AVERAGE(I4:I9)</f>
        <v>407.33333333333331</v>
      </c>
      <c r="K4">
        <f>I4/$C$4</f>
        <v>0.56368960468521234</v>
      </c>
      <c r="L4">
        <f>AVERAGE(I10:I15)</f>
        <v>362.33333333333331</v>
      </c>
      <c r="M4">
        <f>I4/$E$4</f>
        <v>0.73310060298318003</v>
      </c>
      <c r="O4" t="s">
        <v>9</v>
      </c>
      <c r="P4">
        <v>668</v>
      </c>
      <c r="Q4">
        <f>AVERAGE(P4:P9)</f>
        <v>675.16666666666663</v>
      </c>
      <c r="R4">
        <f>P4/$C$4</f>
        <v>0.97803806734992682</v>
      </c>
      <c r="S4">
        <f>AVERAGE(P10:P15)</f>
        <v>615.33333333333337</v>
      </c>
      <c r="T4">
        <f>P4/$E$4</f>
        <v>1.2719771501110759</v>
      </c>
      <c r="Z4" t="s">
        <v>9</v>
      </c>
      <c r="AA4" t="s">
        <v>159</v>
      </c>
      <c r="AB4" t="s">
        <v>30</v>
      </c>
      <c r="AC4" t="s">
        <v>108</v>
      </c>
      <c r="AD4" s="21" t="s">
        <v>115</v>
      </c>
      <c r="AE4" t="s">
        <v>116</v>
      </c>
    </row>
    <row r="5" spans="1:31" x14ac:dyDescent="0.3">
      <c r="A5" t="s">
        <v>9</v>
      </c>
      <c r="B5">
        <v>654</v>
      </c>
      <c r="D5">
        <f t="shared" ref="D5:D33" si="0">B5/$C$4</f>
        <v>0.95754026354319177</v>
      </c>
      <c r="F5">
        <f t="shared" ref="F5:F33" si="1">B5/$E$4</f>
        <v>1.2453189463662331</v>
      </c>
      <c r="H5" t="s">
        <v>9</v>
      </c>
      <c r="I5">
        <v>378</v>
      </c>
      <c r="K5">
        <f t="shared" ref="K5:K33" si="2">I5/$C$4</f>
        <v>0.55344070278184476</v>
      </c>
      <c r="M5">
        <f t="shared" ref="M5:M33" si="3">I5/$E$4</f>
        <v>0.71977150111075849</v>
      </c>
      <c r="O5" t="s">
        <v>9</v>
      </c>
      <c r="P5">
        <v>633</v>
      </c>
      <c r="R5">
        <f t="shared" ref="R5:R33" si="4">P5/$C$4</f>
        <v>0.92679355783308937</v>
      </c>
      <c r="T5">
        <f t="shared" ref="T5:T33" si="5">P5/$E$4</f>
        <v>1.2053316407489687</v>
      </c>
      <c r="X5" t="s">
        <v>154</v>
      </c>
      <c r="Z5">
        <v>1.0658857979502196</v>
      </c>
      <c r="AA5">
        <v>0.71010248901903372</v>
      </c>
      <c r="AB5">
        <v>0.90336749633967794</v>
      </c>
      <c r="AC5">
        <v>0.73792093704245976</v>
      </c>
      <c r="AD5">
        <v>0.53879941434846301</v>
      </c>
      <c r="AE5">
        <v>0.38506588579794998</v>
      </c>
    </row>
    <row r="6" spans="1:31" x14ac:dyDescent="0.3">
      <c r="A6" t="s">
        <v>9</v>
      </c>
      <c r="B6">
        <v>623</v>
      </c>
      <c r="D6">
        <f t="shared" si="0"/>
        <v>0.91215226939970717</v>
      </c>
      <c r="F6">
        <f t="shared" si="1"/>
        <v>1.1862900666455094</v>
      </c>
      <c r="H6" t="s">
        <v>9</v>
      </c>
      <c r="I6">
        <v>434</v>
      </c>
      <c r="K6">
        <f t="shared" si="2"/>
        <v>0.63543191800878474</v>
      </c>
      <c r="M6">
        <f t="shared" si="3"/>
        <v>0.82640431609013021</v>
      </c>
      <c r="O6" t="s">
        <v>9</v>
      </c>
      <c r="P6">
        <v>696</v>
      </c>
      <c r="R6">
        <f t="shared" si="4"/>
        <v>1.0190336749633968</v>
      </c>
      <c r="T6">
        <f t="shared" si="5"/>
        <v>1.3252935576007618</v>
      </c>
      <c r="X6" t="s">
        <v>154</v>
      </c>
      <c r="Z6">
        <v>0.95754026354319177</v>
      </c>
      <c r="AA6">
        <v>0.8374816983894583</v>
      </c>
      <c r="AB6">
        <v>0.87115666178623719</v>
      </c>
      <c r="AC6">
        <v>0.58711566617862376</v>
      </c>
      <c r="AD6">
        <v>0.56515373352855047</v>
      </c>
      <c r="AE6">
        <v>0.42166910688140558</v>
      </c>
    </row>
    <row r="7" spans="1:31" x14ac:dyDescent="0.3">
      <c r="A7" t="s">
        <v>9</v>
      </c>
      <c r="B7">
        <v>692</v>
      </c>
      <c r="D7">
        <f t="shared" si="0"/>
        <v>1.0131771595900438</v>
      </c>
      <c r="F7">
        <f t="shared" si="1"/>
        <v>1.3176769279593781</v>
      </c>
      <c r="H7" t="s">
        <v>9</v>
      </c>
      <c r="I7">
        <v>379</v>
      </c>
      <c r="K7">
        <f t="shared" si="2"/>
        <v>0.554904831625183</v>
      </c>
      <c r="M7">
        <f t="shared" si="3"/>
        <v>0.72167565852110449</v>
      </c>
      <c r="O7" t="s">
        <v>9</v>
      </c>
      <c r="P7">
        <v>721</v>
      </c>
      <c r="R7">
        <f t="shared" si="4"/>
        <v>1.0556368960468521</v>
      </c>
      <c r="T7">
        <f t="shared" si="5"/>
        <v>1.3728974928594098</v>
      </c>
      <c r="X7" t="s">
        <v>154</v>
      </c>
      <c r="Z7">
        <v>0.91215226939970717</v>
      </c>
      <c r="AA7">
        <v>0.80527086383601754</v>
      </c>
      <c r="AB7">
        <v>0.82137628111273797</v>
      </c>
      <c r="AC7">
        <v>0.67789165446559296</v>
      </c>
      <c r="AD7">
        <v>0.63689604685212298</v>
      </c>
      <c r="AE7">
        <v>0.25622254758418739</v>
      </c>
    </row>
    <row r="8" spans="1:31" x14ac:dyDescent="0.3">
      <c r="A8" t="s">
        <v>9</v>
      </c>
      <c r="B8">
        <v>718</v>
      </c>
      <c r="D8">
        <f t="shared" si="0"/>
        <v>1.0512445095168375</v>
      </c>
      <c r="F8">
        <f t="shared" si="1"/>
        <v>1.367185020628372</v>
      </c>
      <c r="H8" t="s">
        <v>9</v>
      </c>
      <c r="I8">
        <v>387</v>
      </c>
      <c r="K8">
        <f t="shared" si="2"/>
        <v>0.56661786237188871</v>
      </c>
      <c r="M8">
        <f t="shared" si="3"/>
        <v>0.7369089178038718</v>
      </c>
      <c r="O8" t="s">
        <v>9</v>
      </c>
      <c r="P8">
        <v>685</v>
      </c>
      <c r="R8">
        <f t="shared" si="4"/>
        <v>1.0029282576866765</v>
      </c>
      <c r="T8">
        <f t="shared" si="5"/>
        <v>1.3043478260869565</v>
      </c>
      <c r="X8" t="s">
        <v>154</v>
      </c>
      <c r="Z8">
        <v>1.0131771595900438</v>
      </c>
      <c r="AA8">
        <v>0.80966325036603226</v>
      </c>
      <c r="AB8">
        <v>0.90336749633967794</v>
      </c>
      <c r="AC8">
        <v>0.55344070278184476</v>
      </c>
      <c r="AD8">
        <v>0.58272327964860904</v>
      </c>
      <c r="AE8">
        <v>0.24158125915080528</v>
      </c>
    </row>
    <row r="9" spans="1:31" x14ac:dyDescent="0.3">
      <c r="A9" t="s">
        <v>9</v>
      </c>
      <c r="B9">
        <v>683</v>
      </c>
      <c r="D9">
        <f t="shared" si="0"/>
        <v>1</v>
      </c>
      <c r="F9">
        <f t="shared" si="1"/>
        <v>1.3005395112662648</v>
      </c>
      <c r="H9" t="s">
        <v>9</v>
      </c>
      <c r="I9">
        <v>481</v>
      </c>
      <c r="K9">
        <f t="shared" si="2"/>
        <v>0.70424597364568087</v>
      </c>
      <c r="M9">
        <f t="shared" si="3"/>
        <v>0.91589971437638851</v>
      </c>
      <c r="O9" t="s">
        <v>9</v>
      </c>
      <c r="P9">
        <v>648</v>
      </c>
      <c r="R9">
        <f t="shared" si="4"/>
        <v>0.94875549048316254</v>
      </c>
      <c r="T9">
        <f t="shared" si="5"/>
        <v>1.2338940019041575</v>
      </c>
      <c r="X9" t="s">
        <v>154</v>
      </c>
      <c r="Z9">
        <v>1.0512445095168375</v>
      </c>
      <c r="AA9">
        <v>0.71156661786237185</v>
      </c>
      <c r="AB9">
        <v>0.85797950219619323</v>
      </c>
      <c r="AC9">
        <v>0.65885797950219616</v>
      </c>
      <c r="AD9">
        <v>0.55636896046852125</v>
      </c>
      <c r="AE9">
        <v>0.39385065885797949</v>
      </c>
    </row>
    <row r="10" spans="1:31" x14ac:dyDescent="0.3">
      <c r="A10" t="s">
        <v>97</v>
      </c>
      <c r="B10">
        <v>485</v>
      </c>
      <c r="D10">
        <f t="shared" si="0"/>
        <v>0.71010248901903372</v>
      </c>
      <c r="F10">
        <f t="shared" si="1"/>
        <v>0.92351634401777216</v>
      </c>
      <c r="H10" t="s">
        <v>97</v>
      </c>
      <c r="I10">
        <v>350</v>
      </c>
      <c r="K10">
        <f t="shared" si="2"/>
        <v>0.51244509516837478</v>
      </c>
      <c r="M10">
        <f t="shared" si="3"/>
        <v>0.66645509362107269</v>
      </c>
      <c r="O10" t="s">
        <v>97</v>
      </c>
      <c r="P10">
        <v>626</v>
      </c>
      <c r="R10">
        <f t="shared" si="4"/>
        <v>0.91654465592972179</v>
      </c>
      <c r="T10">
        <f t="shared" si="5"/>
        <v>1.1920025388765472</v>
      </c>
      <c r="X10" t="s">
        <v>154</v>
      </c>
      <c r="Z10">
        <v>1</v>
      </c>
      <c r="AA10">
        <v>0.739385065885798</v>
      </c>
      <c r="AB10">
        <v>0.7847730600292826</v>
      </c>
      <c r="AC10">
        <v>0.59882869692532947</v>
      </c>
      <c r="AD10">
        <v>0.51976573938506587</v>
      </c>
      <c r="AE10">
        <v>0.31918008784773061</v>
      </c>
    </row>
    <row r="11" spans="1:31" x14ac:dyDescent="0.3">
      <c r="A11" t="s">
        <v>97</v>
      </c>
      <c r="B11">
        <v>572</v>
      </c>
      <c r="D11">
        <f t="shared" si="0"/>
        <v>0.8374816983894583</v>
      </c>
      <c r="F11">
        <f t="shared" si="1"/>
        <v>1.0891780387178673</v>
      </c>
      <c r="H11" t="s">
        <v>97</v>
      </c>
      <c r="I11">
        <v>364</v>
      </c>
      <c r="K11">
        <f t="shared" si="2"/>
        <v>0.53294289897510982</v>
      </c>
      <c r="M11">
        <f t="shared" si="3"/>
        <v>0.69311329736591565</v>
      </c>
      <c r="O11" t="s">
        <v>97</v>
      </c>
      <c r="P11">
        <v>614</v>
      </c>
      <c r="R11">
        <f t="shared" si="4"/>
        <v>0.89897510980966322</v>
      </c>
      <c r="T11">
        <f t="shared" si="5"/>
        <v>1.1691526499523961</v>
      </c>
      <c r="X11" t="s">
        <v>155</v>
      </c>
      <c r="Z11">
        <v>0.94517184942716859</v>
      </c>
      <c r="AA11">
        <v>0.85924713584288059</v>
      </c>
      <c r="AB11">
        <v>0.82487725040916537</v>
      </c>
      <c r="AC11">
        <v>0.66039279869067102</v>
      </c>
      <c r="AD11">
        <v>0.57937806873977094</v>
      </c>
      <c r="AE11">
        <v>0.28723404255319152</v>
      </c>
    </row>
    <row r="12" spans="1:31" x14ac:dyDescent="0.3">
      <c r="A12" t="s">
        <v>97</v>
      </c>
      <c r="B12">
        <v>550</v>
      </c>
      <c r="D12">
        <f t="shared" si="0"/>
        <v>0.80527086383601754</v>
      </c>
      <c r="F12">
        <f t="shared" si="1"/>
        <v>1.0472865756902572</v>
      </c>
      <c r="H12" t="s">
        <v>97</v>
      </c>
      <c r="I12">
        <v>380</v>
      </c>
      <c r="K12">
        <f t="shared" si="2"/>
        <v>0.55636896046852125</v>
      </c>
      <c r="M12">
        <f t="shared" si="3"/>
        <v>0.72357981593145038</v>
      </c>
      <c r="O12" t="s">
        <v>97</v>
      </c>
      <c r="P12">
        <v>612</v>
      </c>
      <c r="R12">
        <f t="shared" si="4"/>
        <v>0.89604685212298685</v>
      </c>
      <c r="T12">
        <f t="shared" si="5"/>
        <v>1.1653443351317043</v>
      </c>
      <c r="X12" t="s">
        <v>155</v>
      </c>
      <c r="Z12">
        <v>0.92798690671031103</v>
      </c>
      <c r="AA12">
        <v>0.89361702127659581</v>
      </c>
      <c r="AB12">
        <v>0.60883797054009825</v>
      </c>
      <c r="AC12">
        <v>0.72667757774140751</v>
      </c>
      <c r="AD12">
        <v>0.56219312602291327</v>
      </c>
      <c r="AE12">
        <v>0.2528641571194763</v>
      </c>
    </row>
    <row r="13" spans="1:31" x14ac:dyDescent="0.3">
      <c r="A13" t="s">
        <v>97</v>
      </c>
      <c r="B13">
        <v>553</v>
      </c>
      <c r="D13">
        <f t="shared" si="0"/>
        <v>0.80966325036603226</v>
      </c>
      <c r="F13">
        <f t="shared" si="1"/>
        <v>1.052999047921295</v>
      </c>
      <c r="H13" t="s">
        <v>97</v>
      </c>
      <c r="I13">
        <v>339</v>
      </c>
      <c r="K13">
        <f t="shared" si="2"/>
        <v>0.49633967789165445</v>
      </c>
      <c r="M13">
        <f t="shared" si="3"/>
        <v>0.64550936210726761</v>
      </c>
      <c r="O13" t="s">
        <v>97</v>
      </c>
      <c r="P13">
        <v>616</v>
      </c>
      <c r="R13">
        <f t="shared" si="4"/>
        <v>0.9019033674963397</v>
      </c>
      <c r="T13">
        <f t="shared" si="5"/>
        <v>1.1729609647730881</v>
      </c>
      <c r="X13" t="s">
        <v>155</v>
      </c>
      <c r="Z13">
        <v>1.0654664484451719</v>
      </c>
      <c r="AA13">
        <v>0.93289689034369894</v>
      </c>
      <c r="AB13">
        <v>0.60883797054009825</v>
      </c>
      <c r="AC13">
        <v>0.59165302782324058</v>
      </c>
      <c r="AD13">
        <v>0.54500818330605572</v>
      </c>
      <c r="AE13">
        <v>0.23567921440261866</v>
      </c>
    </row>
    <row r="14" spans="1:31" x14ac:dyDescent="0.3">
      <c r="A14" t="s">
        <v>97</v>
      </c>
      <c r="B14">
        <v>486</v>
      </c>
      <c r="D14">
        <f t="shared" si="0"/>
        <v>0.71156661786237185</v>
      </c>
      <c r="F14">
        <f t="shared" si="1"/>
        <v>0.92542050142811816</v>
      </c>
      <c r="H14" t="s">
        <v>97</v>
      </c>
      <c r="I14">
        <v>384</v>
      </c>
      <c r="K14">
        <f t="shared" si="2"/>
        <v>0.5622254758418741</v>
      </c>
      <c r="M14">
        <f t="shared" si="3"/>
        <v>0.73119644557283403</v>
      </c>
      <c r="O14" t="s">
        <v>97</v>
      </c>
      <c r="P14">
        <v>625</v>
      </c>
      <c r="R14">
        <f t="shared" si="4"/>
        <v>0.91508052708638365</v>
      </c>
      <c r="T14">
        <f t="shared" si="5"/>
        <v>1.1900983814662014</v>
      </c>
      <c r="X14" t="s">
        <v>155</v>
      </c>
      <c r="Z14">
        <v>0.93044189852700498</v>
      </c>
      <c r="AA14">
        <v>0.83224222585924712</v>
      </c>
      <c r="AB14">
        <v>0.61374795417348615</v>
      </c>
      <c r="AC14">
        <v>0.65057283142389533</v>
      </c>
      <c r="AD14">
        <v>0.5106382978723405</v>
      </c>
      <c r="AE14">
        <v>0.22831423895253683</v>
      </c>
    </row>
    <row r="15" spans="1:31" x14ac:dyDescent="0.3">
      <c r="A15" t="s">
        <v>97</v>
      </c>
      <c r="B15">
        <v>505</v>
      </c>
      <c r="D15">
        <f t="shared" si="0"/>
        <v>0.739385065885798</v>
      </c>
      <c r="F15">
        <f t="shared" si="1"/>
        <v>0.96159949222469066</v>
      </c>
      <c r="H15" t="s">
        <v>97</v>
      </c>
      <c r="I15">
        <v>357</v>
      </c>
      <c r="K15">
        <f t="shared" si="2"/>
        <v>0.52269399707174236</v>
      </c>
      <c r="M15">
        <f t="shared" si="3"/>
        <v>0.67978419549349423</v>
      </c>
      <c r="O15" t="s">
        <v>97</v>
      </c>
      <c r="P15">
        <v>599</v>
      </c>
      <c r="R15">
        <f t="shared" si="4"/>
        <v>0.87701317715959004</v>
      </c>
      <c r="T15">
        <f t="shared" si="5"/>
        <v>1.1405902887972073</v>
      </c>
      <c r="X15" t="s">
        <v>155</v>
      </c>
      <c r="Z15">
        <v>0.95008183306055649</v>
      </c>
      <c r="AA15">
        <v>0.94271685761047463</v>
      </c>
      <c r="AB15">
        <v>0.6873977086743045</v>
      </c>
      <c r="AC15">
        <v>0.60147299509001639</v>
      </c>
      <c r="AD15">
        <v>0.53273322422258595</v>
      </c>
      <c r="AE15">
        <v>0.21358428805237317</v>
      </c>
    </row>
    <row r="16" spans="1:31" x14ac:dyDescent="0.3">
      <c r="A16" t="s">
        <v>30</v>
      </c>
      <c r="B16">
        <v>617</v>
      </c>
      <c r="D16">
        <f t="shared" si="0"/>
        <v>0.90336749633967794</v>
      </c>
      <c r="F16">
        <f t="shared" si="1"/>
        <v>1.1748651221834339</v>
      </c>
      <c r="H16" t="s">
        <v>30</v>
      </c>
      <c r="I16">
        <v>336</v>
      </c>
      <c r="K16">
        <f t="shared" si="2"/>
        <v>0.49194729136163984</v>
      </c>
      <c r="M16">
        <f t="shared" si="3"/>
        <v>0.63979688987622985</v>
      </c>
      <c r="O16" t="s">
        <v>30</v>
      </c>
      <c r="P16">
        <v>512</v>
      </c>
      <c r="R16">
        <f t="shared" si="4"/>
        <v>0.74963396778916547</v>
      </c>
      <c r="T16">
        <f t="shared" si="5"/>
        <v>0.97492859409711208</v>
      </c>
      <c r="X16" t="s">
        <v>155</v>
      </c>
      <c r="Z16">
        <v>1.1808510638297873</v>
      </c>
      <c r="AA16">
        <v>0.87643207855973815</v>
      </c>
      <c r="AB16">
        <v>0.73404255319148937</v>
      </c>
      <c r="AC16">
        <v>0.69967266775777415</v>
      </c>
      <c r="AD16">
        <v>0.66530278232405893</v>
      </c>
      <c r="AE16">
        <v>0.30687397708674308</v>
      </c>
    </row>
    <row r="17" spans="1:31" x14ac:dyDescent="0.3">
      <c r="A17" t="s">
        <v>30</v>
      </c>
      <c r="B17">
        <v>595</v>
      </c>
      <c r="D17">
        <f t="shared" si="0"/>
        <v>0.87115666178623719</v>
      </c>
      <c r="F17">
        <f t="shared" si="1"/>
        <v>1.1329736591558237</v>
      </c>
      <c r="H17" t="s">
        <v>30</v>
      </c>
      <c r="I17">
        <v>248</v>
      </c>
      <c r="K17">
        <f t="shared" si="2"/>
        <v>0.36310395314787702</v>
      </c>
      <c r="M17">
        <f t="shared" si="3"/>
        <v>0.47223103776578867</v>
      </c>
      <c r="O17" t="s">
        <v>30</v>
      </c>
      <c r="P17">
        <v>609</v>
      </c>
      <c r="R17">
        <f t="shared" si="4"/>
        <v>0.89165446559297223</v>
      </c>
      <c r="T17">
        <f t="shared" si="5"/>
        <v>1.1596318629006666</v>
      </c>
      <c r="X17" t="s">
        <v>156</v>
      </c>
      <c r="Z17">
        <v>0.98938533695383857</v>
      </c>
      <c r="AA17">
        <v>0.92717847445075297</v>
      </c>
      <c r="AB17">
        <v>0.75833127622809182</v>
      </c>
      <c r="AC17">
        <v>0.65909651937793146</v>
      </c>
      <c r="AD17">
        <v>0.73759565539372995</v>
      </c>
      <c r="AE17">
        <v>0.47543816341644041</v>
      </c>
    </row>
    <row r="18" spans="1:31" x14ac:dyDescent="0.3">
      <c r="A18" t="s">
        <v>30</v>
      </c>
      <c r="B18">
        <v>561</v>
      </c>
      <c r="D18">
        <f t="shared" si="0"/>
        <v>0.82137628111273797</v>
      </c>
      <c r="F18">
        <f t="shared" si="1"/>
        <v>1.0682323072040623</v>
      </c>
      <c r="H18" t="s">
        <v>30</v>
      </c>
      <c r="I18">
        <v>248</v>
      </c>
      <c r="K18">
        <f t="shared" si="2"/>
        <v>0.36310395314787702</v>
      </c>
      <c r="M18">
        <f t="shared" si="3"/>
        <v>0.47223103776578867</v>
      </c>
      <c r="O18" t="s">
        <v>30</v>
      </c>
      <c r="P18">
        <v>617</v>
      </c>
      <c r="R18">
        <f t="shared" si="4"/>
        <v>0.90336749633967794</v>
      </c>
      <c r="T18">
        <f t="shared" si="5"/>
        <v>1.1748651221834339</v>
      </c>
      <c r="X18" t="s">
        <v>156</v>
      </c>
      <c r="Z18">
        <v>0.9375462848679339</v>
      </c>
      <c r="AA18">
        <v>0.90940508516415708</v>
      </c>
      <c r="AB18">
        <v>0.90199950629474213</v>
      </c>
      <c r="AC18">
        <v>0.70945445568995313</v>
      </c>
      <c r="AD18">
        <v>0.76277462354974079</v>
      </c>
      <c r="AE18">
        <v>0.34065662799308816</v>
      </c>
    </row>
    <row r="19" spans="1:31" x14ac:dyDescent="0.3">
      <c r="A19" t="s">
        <v>30</v>
      </c>
      <c r="B19">
        <v>617</v>
      </c>
      <c r="D19">
        <f t="shared" si="0"/>
        <v>0.90336749633967794</v>
      </c>
      <c r="F19">
        <f t="shared" si="1"/>
        <v>1.1748651221834339</v>
      </c>
      <c r="H19" t="s">
        <v>30</v>
      </c>
      <c r="I19">
        <v>250</v>
      </c>
      <c r="K19">
        <f t="shared" si="2"/>
        <v>0.36603221083455345</v>
      </c>
      <c r="M19">
        <f t="shared" si="3"/>
        <v>0.4760393525864805</v>
      </c>
      <c r="O19" t="s">
        <v>30</v>
      </c>
      <c r="P19">
        <v>509</v>
      </c>
      <c r="R19">
        <f t="shared" si="4"/>
        <v>0.74524158125915085</v>
      </c>
      <c r="T19">
        <f t="shared" si="5"/>
        <v>0.96921612186607431</v>
      </c>
      <c r="X19" t="s">
        <v>156</v>
      </c>
      <c r="Z19">
        <v>1.0308565786225623</v>
      </c>
      <c r="AA19">
        <v>0.9064428536163911</v>
      </c>
      <c r="AB19">
        <v>0.91384843248580605</v>
      </c>
      <c r="AC19">
        <v>0.62503085657862256</v>
      </c>
      <c r="AD19">
        <v>0.730190076524315</v>
      </c>
      <c r="AE19">
        <v>0.44285361639101462</v>
      </c>
    </row>
    <row r="20" spans="1:31" x14ac:dyDescent="0.3">
      <c r="A20" t="s">
        <v>30</v>
      </c>
      <c r="B20">
        <v>586</v>
      </c>
      <c r="D20">
        <f t="shared" si="0"/>
        <v>0.85797950219619323</v>
      </c>
      <c r="F20">
        <f t="shared" si="1"/>
        <v>1.1158362424627104</v>
      </c>
      <c r="H20" t="s">
        <v>30</v>
      </c>
      <c r="I20">
        <v>280</v>
      </c>
      <c r="K20">
        <f t="shared" si="2"/>
        <v>0.40995607613469986</v>
      </c>
      <c r="M20">
        <f t="shared" si="3"/>
        <v>0.53316407489685813</v>
      </c>
      <c r="O20" t="s">
        <v>30</v>
      </c>
      <c r="P20">
        <v>492</v>
      </c>
      <c r="R20">
        <f t="shared" si="4"/>
        <v>0.72035139092240119</v>
      </c>
      <c r="T20">
        <f t="shared" si="5"/>
        <v>0.9368454458901937</v>
      </c>
      <c r="X20" t="s">
        <v>156</v>
      </c>
      <c r="Z20">
        <v>1.0678844729696373</v>
      </c>
      <c r="AA20">
        <v>0.91236731671192306</v>
      </c>
      <c r="AB20">
        <v>0.75388792890644285</v>
      </c>
      <c r="AC20">
        <v>0.65020982473463351</v>
      </c>
      <c r="AD20">
        <v>0.62058750925697359</v>
      </c>
      <c r="AE20">
        <v>0.33621328067143919</v>
      </c>
    </row>
    <row r="21" spans="1:31" x14ac:dyDescent="0.3">
      <c r="A21" t="s">
        <v>30</v>
      </c>
      <c r="B21">
        <v>536</v>
      </c>
      <c r="D21">
        <f t="shared" si="0"/>
        <v>0.7847730600292826</v>
      </c>
      <c r="F21">
        <f t="shared" si="1"/>
        <v>1.0206283719454143</v>
      </c>
      <c r="H21" t="s">
        <v>30</v>
      </c>
      <c r="I21">
        <v>299</v>
      </c>
      <c r="K21">
        <f t="shared" si="2"/>
        <v>0.4377745241581259</v>
      </c>
      <c r="M21">
        <f t="shared" si="3"/>
        <v>0.56934306569343074</v>
      </c>
      <c r="O21" t="s">
        <v>30</v>
      </c>
      <c r="P21">
        <v>555</v>
      </c>
      <c r="R21">
        <f t="shared" si="4"/>
        <v>0.81259150805270863</v>
      </c>
      <c r="T21">
        <f t="shared" si="5"/>
        <v>1.0568073627419867</v>
      </c>
      <c r="X21" t="s">
        <v>156</v>
      </c>
      <c r="Z21">
        <v>1.0145643051098494</v>
      </c>
      <c r="AA21">
        <v>0.92569735867686997</v>
      </c>
      <c r="AB21">
        <v>0.72870896075043201</v>
      </c>
      <c r="AC21">
        <v>0.73167119229819799</v>
      </c>
      <c r="AD21">
        <v>0.72278449765490005</v>
      </c>
      <c r="AE21">
        <v>0.35398666995803507</v>
      </c>
    </row>
    <row r="22" spans="1:31" x14ac:dyDescent="0.3">
      <c r="A22" t="s">
        <v>108</v>
      </c>
      <c r="B22">
        <v>504</v>
      </c>
      <c r="D22">
        <f t="shared" si="0"/>
        <v>0.73792093704245976</v>
      </c>
      <c r="F22">
        <f t="shared" si="1"/>
        <v>0.95969533481434477</v>
      </c>
      <c r="H22" t="s">
        <v>108</v>
      </c>
      <c r="I22">
        <v>269</v>
      </c>
      <c r="K22">
        <f t="shared" si="2"/>
        <v>0.39385065885797949</v>
      </c>
      <c r="M22">
        <f t="shared" si="3"/>
        <v>0.51221834338305305</v>
      </c>
      <c r="O22" t="s">
        <v>108</v>
      </c>
      <c r="P22">
        <v>445</v>
      </c>
      <c r="R22">
        <f t="shared" si="4"/>
        <v>0.65153733528550517</v>
      </c>
      <c r="T22">
        <f t="shared" si="5"/>
        <v>0.84735004760393529</v>
      </c>
      <c r="X22" t="s">
        <v>156</v>
      </c>
      <c r="Z22">
        <v>0.95976302147617876</v>
      </c>
      <c r="AA22">
        <v>0.88718834855591222</v>
      </c>
      <c r="AB22">
        <v>0.82201925450506053</v>
      </c>
      <c r="AC22">
        <v>0.67983214021229332</v>
      </c>
      <c r="AD22">
        <v>0.71389780301160211</v>
      </c>
      <c r="AE22">
        <v>0.33176993334979021</v>
      </c>
    </row>
    <row r="23" spans="1:31" x14ac:dyDescent="0.3">
      <c r="A23" t="s">
        <v>108</v>
      </c>
      <c r="B23">
        <v>401</v>
      </c>
      <c r="D23">
        <f t="shared" si="0"/>
        <v>0.58711566617862376</v>
      </c>
      <c r="F23">
        <f t="shared" si="1"/>
        <v>0.76356712154871476</v>
      </c>
      <c r="H23" t="s">
        <v>108</v>
      </c>
      <c r="I23">
        <v>296</v>
      </c>
      <c r="K23">
        <f t="shared" si="2"/>
        <v>0.43338213762811129</v>
      </c>
      <c r="M23">
        <f t="shared" si="3"/>
        <v>0.56363059346239297</v>
      </c>
      <c r="O23" t="s">
        <v>108</v>
      </c>
      <c r="P23">
        <v>479</v>
      </c>
      <c r="R23">
        <f t="shared" si="4"/>
        <v>0.70131771595900438</v>
      </c>
      <c r="T23">
        <f t="shared" si="5"/>
        <v>0.91209139955569662</v>
      </c>
      <c r="X23" t="s">
        <v>31</v>
      </c>
      <c r="Z23">
        <f>AVERAGE(Z5:Z22)</f>
        <v>1</v>
      </c>
      <c r="AA23">
        <f t="shared" ref="AA23:AE23" si="6">AVERAGE(AA5:AA22)</f>
        <v>0.85660564622374169</v>
      </c>
      <c r="AB23">
        <f t="shared" si="6"/>
        <v>0.78325318136127897</v>
      </c>
      <c r="AC23">
        <f t="shared" si="6"/>
        <v>0.65554402912859333</v>
      </c>
      <c r="AD23">
        <f t="shared" si="6"/>
        <v>0.61571061233946212</v>
      </c>
      <c r="AE23">
        <f t="shared" si="6"/>
        <v>0.32350209755926684</v>
      </c>
    </row>
    <row r="24" spans="1:31" x14ac:dyDescent="0.3">
      <c r="A24" t="s">
        <v>108</v>
      </c>
      <c r="B24">
        <v>463</v>
      </c>
      <c r="D24">
        <f t="shared" si="0"/>
        <v>0.67789165446559296</v>
      </c>
      <c r="F24">
        <f t="shared" si="1"/>
        <v>0.8816248809901619</v>
      </c>
      <c r="H24" t="s">
        <v>108</v>
      </c>
      <c r="I24">
        <v>241</v>
      </c>
      <c r="K24">
        <f t="shared" si="2"/>
        <v>0.3528550512445095</v>
      </c>
      <c r="M24">
        <f t="shared" si="3"/>
        <v>0.4589019358933672</v>
      </c>
      <c r="O24" t="s">
        <v>108</v>
      </c>
      <c r="P24">
        <v>422</v>
      </c>
      <c r="R24">
        <f t="shared" si="4"/>
        <v>0.61786237188872617</v>
      </c>
      <c r="T24">
        <f t="shared" si="5"/>
        <v>0.80355442716597913</v>
      </c>
    </row>
    <row r="25" spans="1:31" x14ac:dyDescent="0.3">
      <c r="A25" t="s">
        <v>108</v>
      </c>
      <c r="B25">
        <v>378</v>
      </c>
      <c r="D25">
        <f t="shared" si="0"/>
        <v>0.55344070278184476</v>
      </c>
      <c r="F25">
        <f t="shared" si="1"/>
        <v>0.71977150111075849</v>
      </c>
      <c r="H25" t="s">
        <v>108</v>
      </c>
      <c r="I25">
        <v>265</v>
      </c>
      <c r="K25">
        <f t="shared" si="2"/>
        <v>0.38799414348462663</v>
      </c>
      <c r="M25">
        <f t="shared" si="3"/>
        <v>0.5046017137416694</v>
      </c>
      <c r="O25" t="s">
        <v>108</v>
      </c>
      <c r="P25">
        <v>439</v>
      </c>
      <c r="R25">
        <f t="shared" si="4"/>
        <v>0.64275256222547583</v>
      </c>
      <c r="T25">
        <f t="shared" si="5"/>
        <v>0.83592510314185975</v>
      </c>
    </row>
    <row r="26" spans="1:31" x14ac:dyDescent="0.3">
      <c r="A26" t="s">
        <v>108</v>
      </c>
      <c r="B26">
        <v>450</v>
      </c>
      <c r="D26">
        <f t="shared" si="0"/>
        <v>0.65885797950219616</v>
      </c>
      <c r="F26">
        <f t="shared" si="1"/>
        <v>0.85687083465566494</v>
      </c>
      <c r="H26" t="s">
        <v>108</v>
      </c>
      <c r="I26">
        <v>245</v>
      </c>
      <c r="K26">
        <f t="shared" si="2"/>
        <v>0.35871156661786235</v>
      </c>
      <c r="M26">
        <f t="shared" si="3"/>
        <v>0.46651856553475091</v>
      </c>
      <c r="O26" t="s">
        <v>108</v>
      </c>
      <c r="P26">
        <v>494</v>
      </c>
      <c r="R26">
        <f t="shared" si="4"/>
        <v>0.72327964860907756</v>
      </c>
      <c r="T26">
        <f t="shared" si="5"/>
        <v>0.94065376071088547</v>
      </c>
      <c r="Y26" t="s">
        <v>1</v>
      </c>
      <c r="Z26" t="s">
        <v>27</v>
      </c>
    </row>
    <row r="27" spans="1:31" ht="43.2" x14ac:dyDescent="0.3">
      <c r="A27" t="s">
        <v>108</v>
      </c>
      <c r="B27">
        <v>409</v>
      </c>
      <c r="D27">
        <f t="shared" si="0"/>
        <v>0.59882869692532947</v>
      </c>
      <c r="F27">
        <f t="shared" si="1"/>
        <v>0.77880038083148218</v>
      </c>
      <c r="H27" t="s">
        <v>108</v>
      </c>
      <c r="I27">
        <v>285</v>
      </c>
      <c r="K27">
        <f t="shared" si="2"/>
        <v>0.41727672035139091</v>
      </c>
      <c r="M27">
        <f t="shared" si="3"/>
        <v>0.54268486194858778</v>
      </c>
      <c r="O27" t="s">
        <v>108</v>
      </c>
      <c r="P27">
        <v>459</v>
      </c>
      <c r="R27">
        <f t="shared" si="4"/>
        <v>0.67203513909224011</v>
      </c>
      <c r="T27">
        <f t="shared" si="5"/>
        <v>0.87400825134877824</v>
      </c>
      <c r="Z27" t="s">
        <v>9</v>
      </c>
      <c r="AA27" t="s">
        <v>159</v>
      </c>
      <c r="AB27" t="s">
        <v>30</v>
      </c>
      <c r="AC27" t="s">
        <v>108</v>
      </c>
      <c r="AD27" s="21" t="s">
        <v>115</v>
      </c>
      <c r="AE27" t="s">
        <v>116</v>
      </c>
    </row>
    <row r="28" spans="1:31" x14ac:dyDescent="0.3">
      <c r="A28" t="s">
        <v>158</v>
      </c>
      <c r="B28">
        <v>263</v>
      </c>
      <c r="D28">
        <f t="shared" si="0"/>
        <v>0.3850658857979502</v>
      </c>
      <c r="F28">
        <f t="shared" si="1"/>
        <v>0.50079339892097752</v>
      </c>
      <c r="H28" t="s">
        <v>158</v>
      </c>
      <c r="I28">
        <v>117</v>
      </c>
      <c r="K28">
        <f t="shared" si="2"/>
        <v>0.17130307467057102</v>
      </c>
      <c r="M28">
        <f t="shared" si="3"/>
        <v>0.22278641701047289</v>
      </c>
      <c r="O28" t="s">
        <v>158</v>
      </c>
      <c r="P28">
        <v>321</v>
      </c>
      <c r="R28">
        <f t="shared" si="4"/>
        <v>0.4699853587115666</v>
      </c>
      <c r="T28">
        <f t="shared" si="5"/>
        <v>0.611234528721041</v>
      </c>
      <c r="X28" t="s">
        <v>154</v>
      </c>
      <c r="Z28">
        <v>1.3862265947318313</v>
      </c>
      <c r="AA28">
        <v>0.92351634401777216</v>
      </c>
      <c r="AB28">
        <v>1.1748651221834339</v>
      </c>
      <c r="AC28">
        <v>0.95969533481434477</v>
      </c>
      <c r="AD28">
        <v>0.7007299270072993</v>
      </c>
      <c r="AE28">
        <v>0.50079339892097752</v>
      </c>
    </row>
    <row r="29" spans="1:31" x14ac:dyDescent="0.3">
      <c r="A29" t="s">
        <v>158</v>
      </c>
      <c r="B29">
        <v>288</v>
      </c>
      <c r="D29">
        <f t="shared" si="0"/>
        <v>0.42166910688140558</v>
      </c>
      <c r="F29">
        <f t="shared" si="1"/>
        <v>0.54839733417962555</v>
      </c>
      <c r="H29" t="s">
        <v>158</v>
      </c>
      <c r="I29">
        <v>103</v>
      </c>
      <c r="K29">
        <f t="shared" si="2"/>
        <v>0.15080527086383602</v>
      </c>
      <c r="M29">
        <f t="shared" si="3"/>
        <v>0.19612821326562999</v>
      </c>
      <c r="O29" t="s">
        <v>158</v>
      </c>
      <c r="P29">
        <v>230</v>
      </c>
      <c r="R29">
        <f t="shared" si="4"/>
        <v>0.33674963396778917</v>
      </c>
      <c r="T29">
        <f t="shared" si="5"/>
        <v>0.43795620437956206</v>
      </c>
      <c r="X29" t="s">
        <v>154</v>
      </c>
      <c r="Z29">
        <v>1.2453189463662331</v>
      </c>
      <c r="AA29">
        <v>1.0891780387178673</v>
      </c>
      <c r="AB29">
        <v>1.1329736591558237</v>
      </c>
      <c r="AC29">
        <v>0.76356712154871476</v>
      </c>
      <c r="AD29">
        <v>0.73500476039352591</v>
      </c>
      <c r="AE29">
        <v>0.54839733417962555</v>
      </c>
    </row>
    <row r="30" spans="1:31" x14ac:dyDescent="0.3">
      <c r="A30" t="s">
        <v>158</v>
      </c>
      <c r="B30">
        <v>175</v>
      </c>
      <c r="D30">
        <f t="shared" si="0"/>
        <v>0.25622254758418739</v>
      </c>
      <c r="F30">
        <f t="shared" si="1"/>
        <v>0.33322754681053635</v>
      </c>
      <c r="H30" t="s">
        <v>158</v>
      </c>
      <c r="I30">
        <v>96</v>
      </c>
      <c r="K30">
        <f t="shared" si="2"/>
        <v>0.14055636896046853</v>
      </c>
      <c r="M30">
        <f t="shared" si="3"/>
        <v>0.18279911139320851</v>
      </c>
      <c r="O30" t="s">
        <v>158</v>
      </c>
      <c r="P30">
        <v>299</v>
      </c>
      <c r="R30">
        <f t="shared" si="4"/>
        <v>0.4377745241581259</v>
      </c>
      <c r="T30">
        <f t="shared" si="5"/>
        <v>0.56934306569343074</v>
      </c>
      <c r="X30" t="s">
        <v>154</v>
      </c>
      <c r="Z30">
        <v>1.1862900666455094</v>
      </c>
      <c r="AA30">
        <v>1.0472865756902572</v>
      </c>
      <c r="AB30">
        <v>1.0682323072040623</v>
      </c>
      <c r="AC30">
        <v>0.8816248809901619</v>
      </c>
      <c r="AD30">
        <v>0.82830847350047609</v>
      </c>
      <c r="AE30">
        <v>0.33322754681053635</v>
      </c>
    </row>
    <row r="31" spans="1:31" x14ac:dyDescent="0.3">
      <c r="A31" t="s">
        <v>158</v>
      </c>
      <c r="B31">
        <v>165</v>
      </c>
      <c r="D31">
        <f t="shared" si="0"/>
        <v>0.24158125915080528</v>
      </c>
      <c r="F31">
        <f t="shared" si="1"/>
        <v>0.31418597270707715</v>
      </c>
      <c r="H31" t="s">
        <v>158</v>
      </c>
      <c r="I31">
        <v>93</v>
      </c>
      <c r="K31">
        <f t="shared" si="2"/>
        <v>0.13616398243045388</v>
      </c>
      <c r="M31">
        <f t="shared" si="3"/>
        <v>0.17708663916217074</v>
      </c>
      <c r="O31" t="s">
        <v>158</v>
      </c>
      <c r="P31">
        <v>227</v>
      </c>
      <c r="R31">
        <f t="shared" si="4"/>
        <v>0.33235724743777451</v>
      </c>
      <c r="T31">
        <f t="shared" si="5"/>
        <v>0.4322437321485243</v>
      </c>
      <c r="X31" t="s">
        <v>154</v>
      </c>
      <c r="Z31">
        <v>1.3176769279593781</v>
      </c>
      <c r="AA31">
        <v>1.052999047921295</v>
      </c>
      <c r="AB31">
        <v>1.1748651221834339</v>
      </c>
      <c r="AC31">
        <v>0.71977150111075849</v>
      </c>
      <c r="AD31">
        <v>0.75785464931767699</v>
      </c>
      <c r="AE31">
        <v>0.31418597270707715</v>
      </c>
    </row>
    <row r="32" spans="1:31" x14ac:dyDescent="0.3">
      <c r="A32" t="s">
        <v>158</v>
      </c>
      <c r="B32">
        <v>269</v>
      </c>
      <c r="D32">
        <f t="shared" si="0"/>
        <v>0.39385065885797949</v>
      </c>
      <c r="F32">
        <f t="shared" si="1"/>
        <v>0.51221834338305305</v>
      </c>
      <c r="H32" t="s">
        <v>158</v>
      </c>
      <c r="I32">
        <v>87</v>
      </c>
      <c r="K32">
        <f t="shared" si="2"/>
        <v>0.1273792093704246</v>
      </c>
      <c r="M32">
        <f t="shared" si="3"/>
        <v>0.16566169470009523</v>
      </c>
      <c r="O32" t="s">
        <v>158</v>
      </c>
      <c r="P32">
        <v>239</v>
      </c>
      <c r="R32">
        <f t="shared" si="4"/>
        <v>0.34992679355783307</v>
      </c>
      <c r="T32">
        <f t="shared" si="5"/>
        <v>0.45509362107267537</v>
      </c>
      <c r="X32" t="s">
        <v>154</v>
      </c>
      <c r="Z32">
        <v>1.367185020628372</v>
      </c>
      <c r="AA32">
        <v>0.92542050142811816</v>
      </c>
      <c r="AB32">
        <v>1.1158362424627104</v>
      </c>
      <c r="AC32">
        <v>0.85687083465566494</v>
      </c>
      <c r="AD32">
        <v>0.72357981593145038</v>
      </c>
      <c r="AE32">
        <v>0.51221834338305305</v>
      </c>
    </row>
    <row r="33" spans="1:31" x14ac:dyDescent="0.3">
      <c r="A33" t="s">
        <v>158</v>
      </c>
      <c r="B33">
        <v>218</v>
      </c>
      <c r="D33">
        <f t="shared" si="0"/>
        <v>0.31918008784773061</v>
      </c>
      <c r="F33">
        <f t="shared" si="1"/>
        <v>0.41510631545541099</v>
      </c>
      <c r="H33" t="s">
        <v>158</v>
      </c>
      <c r="I33">
        <v>125</v>
      </c>
      <c r="K33">
        <f t="shared" si="2"/>
        <v>0.18301610541727673</v>
      </c>
      <c r="M33">
        <f t="shared" si="3"/>
        <v>0.23801967629324025</v>
      </c>
      <c r="O33" t="s">
        <v>158</v>
      </c>
      <c r="P33">
        <v>224</v>
      </c>
      <c r="R33">
        <f t="shared" si="4"/>
        <v>0.32796486090775989</v>
      </c>
      <c r="T33">
        <f t="shared" si="5"/>
        <v>0.42653125991748653</v>
      </c>
      <c r="X33" t="s">
        <v>154</v>
      </c>
      <c r="Z33">
        <v>1.3005395112662648</v>
      </c>
      <c r="AA33">
        <v>0.96159949222469066</v>
      </c>
      <c r="AB33">
        <v>1.0206283719454143</v>
      </c>
      <c r="AC33">
        <v>0.77880038083148218</v>
      </c>
      <c r="AD33">
        <v>0.67597588067280234</v>
      </c>
      <c r="AE33">
        <v>0.41510631545541099</v>
      </c>
    </row>
    <row r="34" spans="1:31" x14ac:dyDescent="0.3">
      <c r="X34" t="s">
        <v>155</v>
      </c>
      <c r="Z34">
        <v>1.062557497700092</v>
      </c>
      <c r="AA34">
        <v>0.96596136154553824</v>
      </c>
      <c r="AB34">
        <v>0.92732290708371667</v>
      </c>
      <c r="AC34">
        <v>0.74241030358785653</v>
      </c>
      <c r="AD34">
        <v>0.6513339466421344</v>
      </c>
      <c r="AE34">
        <v>0.32290708371665133</v>
      </c>
    </row>
    <row r="35" spans="1:31" x14ac:dyDescent="0.3">
      <c r="X35" t="s">
        <v>155</v>
      </c>
      <c r="Z35">
        <v>1.0432382704691814</v>
      </c>
      <c r="AA35">
        <v>1.0045998160073597</v>
      </c>
      <c r="AB35">
        <v>0.68445262189512424</v>
      </c>
      <c r="AC35">
        <v>0.81692732290708381</v>
      </c>
      <c r="AD35">
        <v>0.63201471941122356</v>
      </c>
      <c r="AE35">
        <v>0.28426862925482982</v>
      </c>
    </row>
    <row r="36" spans="1:31" x14ac:dyDescent="0.3">
      <c r="X36" t="s">
        <v>155</v>
      </c>
      <c r="Z36">
        <v>1.1977920883164674</v>
      </c>
      <c r="AA36">
        <v>1.0487580496780129</v>
      </c>
      <c r="AB36">
        <v>0.68445262189512424</v>
      </c>
      <c r="AC36">
        <v>0.66513339466421351</v>
      </c>
      <c r="AD36">
        <v>0.61269549218031283</v>
      </c>
      <c r="AE36">
        <v>0.26494940202391903</v>
      </c>
    </row>
    <row r="37" spans="1:31" x14ac:dyDescent="0.3">
      <c r="X37" t="s">
        <v>155</v>
      </c>
      <c r="Z37">
        <v>1.045998160073597</v>
      </c>
      <c r="AA37">
        <v>0.93560257589696416</v>
      </c>
      <c r="AB37">
        <v>0.68997240110395586</v>
      </c>
      <c r="AC37">
        <v>0.73137074517019318</v>
      </c>
      <c r="AD37">
        <v>0.57405703771849126</v>
      </c>
      <c r="AE37">
        <v>0.2566697332106716</v>
      </c>
    </row>
    <row r="38" spans="1:31" x14ac:dyDescent="0.3">
      <c r="X38" t="s">
        <v>155</v>
      </c>
      <c r="Z38">
        <v>1.0680772769089237</v>
      </c>
      <c r="AA38">
        <v>1.0597976080956761</v>
      </c>
      <c r="AB38">
        <v>0.77276908923643062</v>
      </c>
      <c r="AC38">
        <v>0.67617295308187675</v>
      </c>
      <c r="AD38">
        <v>0.59889604415823372</v>
      </c>
      <c r="AE38">
        <v>0.24011039558417666</v>
      </c>
    </row>
    <row r="39" spans="1:31" x14ac:dyDescent="0.3">
      <c r="X39" t="s">
        <v>155</v>
      </c>
      <c r="Z39">
        <v>1.3275068997240111</v>
      </c>
      <c r="AA39">
        <v>0.98528058877644897</v>
      </c>
      <c r="AB39">
        <v>0.82520699172033118</v>
      </c>
      <c r="AC39">
        <v>0.78656853725850973</v>
      </c>
      <c r="AD39">
        <v>0.74793008279668816</v>
      </c>
      <c r="AE39">
        <v>0.34498620055197793</v>
      </c>
    </row>
    <row r="40" spans="1:31" x14ac:dyDescent="0.3">
      <c r="X40" t="s">
        <v>156</v>
      </c>
      <c r="Z40">
        <v>1.085590465872156</v>
      </c>
      <c r="AA40">
        <v>1.0173347778981581</v>
      </c>
      <c r="AB40">
        <v>0.83206933911159253</v>
      </c>
      <c r="AC40">
        <v>0.72318526543878647</v>
      </c>
      <c r="AD40">
        <v>0.80931744312025999</v>
      </c>
      <c r="AE40">
        <v>0.52166847237269764</v>
      </c>
    </row>
    <row r="41" spans="1:31" x14ac:dyDescent="0.3">
      <c r="X41" t="s">
        <v>156</v>
      </c>
      <c r="Z41">
        <v>1.0287107258938244</v>
      </c>
      <c r="AA41">
        <v>0.99783315276273021</v>
      </c>
      <c r="AB41">
        <v>0.98970747562296857</v>
      </c>
      <c r="AC41">
        <v>0.7784398699891657</v>
      </c>
      <c r="AD41">
        <v>0.83694474539544961</v>
      </c>
      <c r="AE41">
        <v>0.3737811484290357</v>
      </c>
    </row>
    <row r="42" spans="1:31" x14ac:dyDescent="0.3">
      <c r="X42" t="s">
        <v>156</v>
      </c>
      <c r="Z42">
        <v>1.1310942578548211</v>
      </c>
      <c r="AA42">
        <v>0.99458288190682553</v>
      </c>
      <c r="AB42">
        <v>1.0027085590465872</v>
      </c>
      <c r="AC42">
        <v>0.68580715059588293</v>
      </c>
      <c r="AD42">
        <v>0.80119176598049835</v>
      </c>
      <c r="AE42">
        <v>0.48591549295774644</v>
      </c>
    </row>
    <row r="43" spans="1:31" x14ac:dyDescent="0.3">
      <c r="X43" t="s">
        <v>156</v>
      </c>
      <c r="Z43">
        <v>1.1717226435536294</v>
      </c>
      <c r="AA43">
        <v>1.0010834236186348</v>
      </c>
      <c r="AB43">
        <v>0.82719393282773557</v>
      </c>
      <c r="AC43">
        <v>0.71343445287107254</v>
      </c>
      <c r="AD43">
        <v>0.68093174431202597</v>
      </c>
      <c r="AE43">
        <v>0.36890574214517874</v>
      </c>
    </row>
    <row r="44" spans="1:31" x14ac:dyDescent="0.3">
      <c r="X44" t="s">
        <v>156</v>
      </c>
      <c r="Z44">
        <v>1.1132177681473456</v>
      </c>
      <c r="AA44">
        <v>1.0157096424702059</v>
      </c>
      <c r="AB44">
        <v>0.79956663055254595</v>
      </c>
      <c r="AC44">
        <v>0.80281690140845063</v>
      </c>
      <c r="AD44">
        <v>0.7930660888407367</v>
      </c>
      <c r="AE44">
        <v>0.38840736728060671</v>
      </c>
    </row>
    <row r="45" spans="1:31" x14ac:dyDescent="0.3">
      <c r="X45" t="s">
        <v>156</v>
      </c>
      <c r="Z45">
        <v>1.0530877573131094</v>
      </c>
      <c r="AA45">
        <v>0.97345612134344528</v>
      </c>
      <c r="AB45">
        <v>0.90195016251354276</v>
      </c>
      <c r="AC45">
        <v>0.74593716143011912</v>
      </c>
      <c r="AD45">
        <v>0.78331527627302266</v>
      </c>
      <c r="AE45">
        <v>0.36403033586132177</v>
      </c>
    </row>
    <row r="46" spans="1:31" x14ac:dyDescent="0.3">
      <c r="X46" t="s">
        <v>31</v>
      </c>
      <c r="Z46">
        <f>AVERAGE(Z28:Z45)</f>
        <v>1.1739906044124857</v>
      </c>
      <c r="AA46">
        <f t="shared" ref="AA46:AE46" si="7">AVERAGE(AA28:AA45)</f>
        <v>1</v>
      </c>
      <c r="AB46">
        <f t="shared" si="7"/>
        <v>0.92359853098580735</v>
      </c>
      <c r="AC46">
        <f t="shared" si="7"/>
        <v>0.7682518951307965</v>
      </c>
      <c r="AD46">
        <f t="shared" si="7"/>
        <v>0.71906377186957271</v>
      </c>
      <c r="AE46">
        <f t="shared" si="7"/>
        <v>0.38002938415808296</v>
      </c>
    </row>
    <row r="47" spans="1:31" ht="15" thickBot="1" x14ac:dyDescent="0.35"/>
    <row r="48" spans="1:31" ht="15" thickBot="1" x14ac:dyDescent="0.35">
      <c r="A48" s="46" t="s">
        <v>113</v>
      </c>
      <c r="B48" s="46"/>
      <c r="C48" s="46"/>
      <c r="D48" s="46"/>
      <c r="E48" s="46"/>
      <c r="F48" s="46"/>
      <c r="H48" s="46" t="s">
        <v>114</v>
      </c>
      <c r="I48" s="46"/>
      <c r="J48" s="46"/>
      <c r="K48" s="46"/>
      <c r="L48" s="46"/>
      <c r="M48" s="46"/>
      <c r="Y48" s="47" t="s">
        <v>12</v>
      </c>
      <c r="Z48" s="48"/>
    </row>
    <row r="49" spans="1:30" ht="43.2" x14ac:dyDescent="0.3">
      <c r="A49" t="s">
        <v>1</v>
      </c>
      <c r="B49" t="s">
        <v>2</v>
      </c>
      <c r="C49" t="s">
        <v>26</v>
      </c>
      <c r="D49" t="s">
        <v>43</v>
      </c>
      <c r="E49" t="s">
        <v>5</v>
      </c>
      <c r="F49" t="s">
        <v>12</v>
      </c>
      <c r="H49" t="s">
        <v>1</v>
      </c>
      <c r="I49" t="s">
        <v>2</v>
      </c>
      <c r="J49" t="s">
        <v>26</v>
      </c>
      <c r="K49" t="s">
        <v>43</v>
      </c>
      <c r="L49" t="s">
        <v>5</v>
      </c>
      <c r="M49" t="s">
        <v>12</v>
      </c>
      <c r="X49" s="20"/>
      <c r="Y49" s="20" t="s">
        <v>9</v>
      </c>
      <c r="Z49" t="s">
        <v>97</v>
      </c>
      <c r="AA49" s="20" t="s">
        <v>165</v>
      </c>
      <c r="AB49" t="s">
        <v>108</v>
      </c>
      <c r="AC49" s="21" t="s">
        <v>115</v>
      </c>
      <c r="AD49" t="s">
        <v>116</v>
      </c>
    </row>
    <row r="50" spans="1:30" x14ac:dyDescent="0.3">
      <c r="A50" t="s">
        <v>9</v>
      </c>
      <c r="B50">
        <v>578</v>
      </c>
      <c r="D50">
        <f t="shared" ref="D50:D73" si="8">B50/$C$54</f>
        <v>1.2661555312157722</v>
      </c>
      <c r="E50">
        <f>AVERAGE(B50:B53)</f>
        <v>588</v>
      </c>
      <c r="F50">
        <f t="shared" ref="F50:F73" si="9">B50/$E$50</f>
        <v>0.98299319727891155</v>
      </c>
      <c r="H50" t="s">
        <v>9</v>
      </c>
      <c r="I50">
        <v>543</v>
      </c>
      <c r="K50">
        <f t="shared" ref="K50:K73" si="10">I50/$J$54</f>
        <v>1.2266566265060241</v>
      </c>
      <c r="L50">
        <f>AVERAGE(I50:I53)</f>
        <v>551.75</v>
      </c>
      <c r="M50">
        <f t="shared" ref="M50:M73" si="11">I50/$L$50</f>
        <v>0.98414136837335753</v>
      </c>
      <c r="X50" s="20" t="s">
        <v>59</v>
      </c>
      <c r="Y50" s="20">
        <v>0.98299319727891155</v>
      </c>
      <c r="Z50" s="20">
        <v>0.59693877551020413</v>
      </c>
      <c r="AA50" s="20">
        <v>0.69557823129251706</v>
      </c>
      <c r="AB50" s="20">
        <v>0.56972789115646261</v>
      </c>
      <c r="AC50" s="20">
        <v>0.56292517006802723</v>
      </c>
      <c r="AD50" s="20">
        <v>0.14625850340136054</v>
      </c>
    </row>
    <row r="51" spans="1:30" x14ac:dyDescent="0.3">
      <c r="A51" t="s">
        <v>9</v>
      </c>
      <c r="B51">
        <v>661</v>
      </c>
      <c r="D51">
        <f t="shared" si="8"/>
        <v>1.4479737130339541</v>
      </c>
      <c r="F51">
        <f t="shared" si="9"/>
        <v>1.1241496598639455</v>
      </c>
      <c r="H51" t="s">
        <v>9</v>
      </c>
      <c r="I51">
        <v>536</v>
      </c>
      <c r="K51">
        <f t="shared" si="10"/>
        <v>1.2108433734939759</v>
      </c>
      <c r="M51">
        <f t="shared" si="11"/>
        <v>0.97145446307204353</v>
      </c>
      <c r="X51" s="20" t="s">
        <v>59</v>
      </c>
      <c r="Y51" s="20">
        <v>1.1241496598639455</v>
      </c>
      <c r="Z51" s="20">
        <v>0.86564625850340138</v>
      </c>
      <c r="AA51" s="20">
        <v>0.65646258503401356</v>
      </c>
      <c r="AB51" s="20">
        <v>0.28231292517006801</v>
      </c>
      <c r="AC51" s="20">
        <v>0.62074829931972786</v>
      </c>
      <c r="AD51" s="20">
        <v>9.6938775510204078E-2</v>
      </c>
    </row>
    <row r="52" spans="1:30" x14ac:dyDescent="0.3">
      <c r="A52" t="s">
        <v>9</v>
      </c>
      <c r="B52">
        <v>540</v>
      </c>
      <c r="D52">
        <f t="shared" si="8"/>
        <v>1.1829134720700987</v>
      </c>
      <c r="F52">
        <f t="shared" si="9"/>
        <v>0.91836734693877553</v>
      </c>
      <c r="H52" t="s">
        <v>9</v>
      </c>
      <c r="I52">
        <v>478</v>
      </c>
      <c r="K52">
        <f t="shared" si="10"/>
        <v>1.0798192771084336</v>
      </c>
      <c r="M52">
        <f t="shared" si="11"/>
        <v>0.86633439057544182</v>
      </c>
      <c r="X52" s="20" t="s">
        <v>59</v>
      </c>
      <c r="Y52" s="20">
        <v>0.91836734693877553</v>
      </c>
      <c r="Z52" s="20">
        <v>0.78911564625850339</v>
      </c>
      <c r="AA52" s="20">
        <v>0.54931972789115646</v>
      </c>
      <c r="AB52" s="20">
        <v>0.36734693877551022</v>
      </c>
      <c r="AC52" s="20">
        <v>0.56122448979591832</v>
      </c>
      <c r="AD52" s="20">
        <v>0.18537414965986396</v>
      </c>
    </row>
    <row r="53" spans="1:30" x14ac:dyDescent="0.3">
      <c r="A53" t="s">
        <v>9</v>
      </c>
      <c r="B53">
        <v>573</v>
      </c>
      <c r="D53">
        <f t="shared" si="8"/>
        <v>1.2552026286966047</v>
      </c>
      <c r="F53">
        <f t="shared" si="9"/>
        <v>0.97448979591836737</v>
      </c>
      <c r="H53" t="s">
        <v>9</v>
      </c>
      <c r="I53">
        <v>650</v>
      </c>
      <c r="K53">
        <f t="shared" si="10"/>
        <v>1.4683734939759034</v>
      </c>
      <c r="M53">
        <f t="shared" si="11"/>
        <v>1.1780697779791571</v>
      </c>
      <c r="X53" s="20" t="s">
        <v>59</v>
      </c>
      <c r="Y53" s="20">
        <v>0.97448979591836737</v>
      </c>
      <c r="Z53" s="20">
        <v>0.8537414965986394</v>
      </c>
      <c r="AA53" s="20">
        <v>0.66326530612244894</v>
      </c>
      <c r="AB53" s="20">
        <v>0.29421768707482993</v>
      </c>
      <c r="AC53" s="20">
        <v>0.6071428571428571</v>
      </c>
      <c r="AD53" s="20">
        <v>0.13775510204081631</v>
      </c>
    </row>
    <row r="54" spans="1:30" x14ac:dyDescent="0.3">
      <c r="A54" t="s">
        <v>97</v>
      </c>
      <c r="B54">
        <v>351</v>
      </c>
      <c r="C54">
        <f>AVERAGE(B54:B57)</f>
        <v>456.5</v>
      </c>
      <c r="D54">
        <f t="shared" si="8"/>
        <v>0.76889375684556405</v>
      </c>
      <c r="F54">
        <f t="shared" si="9"/>
        <v>0.59693877551020413</v>
      </c>
      <c r="H54" t="s">
        <v>97</v>
      </c>
      <c r="I54">
        <v>354</v>
      </c>
      <c r="J54">
        <f>AVERAGE(I54:I56)</f>
        <v>442.66666666666669</v>
      </c>
      <c r="K54">
        <f t="shared" si="10"/>
        <v>0.79969879518072284</v>
      </c>
      <c r="M54">
        <f t="shared" si="11"/>
        <v>0.64159492523787942</v>
      </c>
      <c r="X54" s="20" t="s">
        <v>60</v>
      </c>
      <c r="Y54" s="20">
        <v>0.98414136837335753</v>
      </c>
      <c r="Z54" s="20">
        <v>0.64159492523787942</v>
      </c>
      <c r="AA54" s="20">
        <v>0.75396465790666067</v>
      </c>
      <c r="AB54" s="20">
        <v>0.59809696420480285</v>
      </c>
      <c r="AC54" s="20">
        <v>0.59809696420480285</v>
      </c>
      <c r="AD54" s="20">
        <v>8.155867693701857E-2</v>
      </c>
    </row>
    <row r="55" spans="1:30" x14ac:dyDescent="0.3">
      <c r="A55" t="s">
        <v>97</v>
      </c>
      <c r="B55">
        <v>509</v>
      </c>
      <c r="D55">
        <f t="shared" si="8"/>
        <v>1.1150054764512596</v>
      </c>
      <c r="F55">
        <f t="shared" si="9"/>
        <v>0.86564625850340138</v>
      </c>
      <c r="H55" t="s">
        <v>97</v>
      </c>
      <c r="I55">
        <v>480</v>
      </c>
      <c r="K55">
        <f t="shared" si="10"/>
        <v>1.0843373493975903</v>
      </c>
      <c r="M55">
        <f t="shared" si="11"/>
        <v>0.86995922066153153</v>
      </c>
      <c r="X55" s="20" t="s">
        <v>60</v>
      </c>
      <c r="Y55" s="20">
        <v>0.97145446307204353</v>
      </c>
      <c r="Z55" s="20">
        <v>0.86995922066153153</v>
      </c>
      <c r="AA55" s="20">
        <v>0.75758948799275039</v>
      </c>
      <c r="AB55" s="20">
        <v>0.50747621205255999</v>
      </c>
      <c r="AC55" s="20">
        <v>0.48935206162211148</v>
      </c>
      <c r="AD55" s="20">
        <v>9.2433167195287727E-2</v>
      </c>
    </row>
    <row r="56" spans="1:30" x14ac:dyDescent="0.3">
      <c r="A56" t="s">
        <v>97</v>
      </c>
      <c r="B56">
        <v>464</v>
      </c>
      <c r="D56">
        <f t="shared" si="8"/>
        <v>1.0164293537787514</v>
      </c>
      <c r="F56">
        <f t="shared" si="9"/>
        <v>0.78911564625850339</v>
      </c>
      <c r="H56" t="s">
        <v>97</v>
      </c>
      <c r="I56">
        <v>494</v>
      </c>
      <c r="K56">
        <f t="shared" si="10"/>
        <v>1.1159638554216866</v>
      </c>
      <c r="M56">
        <f t="shared" si="11"/>
        <v>0.89533303126415953</v>
      </c>
      <c r="X56" s="20" t="s">
        <v>60</v>
      </c>
      <c r="Y56" s="20">
        <v>0.86633439057544182</v>
      </c>
      <c r="Z56" s="20">
        <v>0.89533303126415953</v>
      </c>
      <c r="AA56" s="20">
        <v>0.79565020389669239</v>
      </c>
      <c r="AB56" s="20">
        <v>0.63978251019483456</v>
      </c>
      <c r="AC56" s="20">
        <v>0.45129134571816948</v>
      </c>
      <c r="AD56" s="20">
        <v>9.4245582238332584E-2</v>
      </c>
    </row>
    <row r="57" spans="1:30" x14ac:dyDescent="0.3">
      <c r="A57" t="s">
        <v>97</v>
      </c>
      <c r="B57">
        <v>502</v>
      </c>
      <c r="D57">
        <f t="shared" si="8"/>
        <v>1.0996714129244249</v>
      </c>
      <c r="F57">
        <f t="shared" si="9"/>
        <v>0.8537414965986394</v>
      </c>
      <c r="H57" t="s">
        <v>56</v>
      </c>
      <c r="I57">
        <v>416</v>
      </c>
      <c r="K57">
        <f t="shared" si="10"/>
        <v>0.93975903614457823</v>
      </c>
      <c r="M57">
        <f t="shared" si="11"/>
        <v>0.75396465790666067</v>
      </c>
      <c r="X57" s="20" t="s">
        <v>60</v>
      </c>
      <c r="Y57" s="20">
        <v>1.1780697779791571</v>
      </c>
      <c r="AA57" s="20">
        <v>0.79383778885364753</v>
      </c>
      <c r="AB57" s="20">
        <v>0.68146805618486639</v>
      </c>
      <c r="AC57" s="20">
        <v>0.51110104213864971</v>
      </c>
      <c r="AD57" s="20">
        <v>8.3371091980063428E-2</v>
      </c>
    </row>
    <row r="58" spans="1:30" x14ac:dyDescent="0.3">
      <c r="A58" t="s">
        <v>56</v>
      </c>
      <c r="B58">
        <v>409</v>
      </c>
      <c r="D58">
        <f t="shared" si="8"/>
        <v>0.895947426067908</v>
      </c>
      <c r="F58">
        <f t="shared" si="9"/>
        <v>0.69557823129251706</v>
      </c>
      <c r="H58" t="s">
        <v>56</v>
      </c>
      <c r="I58">
        <v>418</v>
      </c>
      <c r="K58">
        <f t="shared" si="10"/>
        <v>0.94427710843373491</v>
      </c>
      <c r="M58">
        <f t="shared" si="11"/>
        <v>0.75758948799275039</v>
      </c>
      <c r="X58" s="20" t="s">
        <v>31</v>
      </c>
      <c r="Y58" s="20">
        <f t="shared" ref="Y58:AD58" si="12">AVERAGE(Y50:Y57)</f>
        <v>1</v>
      </c>
      <c r="Z58" s="20">
        <f>AVERAGE(Z50:Z56)</f>
        <v>0.78747562200490262</v>
      </c>
      <c r="AA58" s="20">
        <f t="shared" si="12"/>
        <v>0.7082084986237358</v>
      </c>
      <c r="AB58" s="20">
        <f t="shared" si="12"/>
        <v>0.49255364810174179</v>
      </c>
      <c r="AC58" s="20">
        <f>AVERAGE(AC50:AC57)</f>
        <v>0.55023527875128309</v>
      </c>
      <c r="AD58" s="20">
        <f t="shared" si="12"/>
        <v>0.1147418811203684</v>
      </c>
    </row>
    <row r="59" spans="1:30" x14ac:dyDescent="0.3">
      <c r="A59" t="s">
        <v>56</v>
      </c>
      <c r="B59">
        <v>386</v>
      </c>
      <c r="D59">
        <f t="shared" si="8"/>
        <v>0.84556407447973714</v>
      </c>
      <c r="F59">
        <f t="shared" si="9"/>
        <v>0.65646258503401356</v>
      </c>
      <c r="H59" t="s">
        <v>56</v>
      </c>
      <c r="I59">
        <v>439</v>
      </c>
      <c r="K59">
        <f t="shared" si="10"/>
        <v>0.99171686746987953</v>
      </c>
      <c r="M59">
        <f t="shared" si="11"/>
        <v>0.79565020389669239</v>
      </c>
      <c r="X59" s="20"/>
      <c r="Y59" s="20"/>
      <c r="Z59" s="20"/>
      <c r="AA59" s="20"/>
      <c r="AB59" s="20"/>
      <c r="AC59" s="20"/>
      <c r="AD59" s="20"/>
    </row>
    <row r="60" spans="1:30" ht="15" thickBot="1" x14ac:dyDescent="0.35">
      <c r="A60" t="s">
        <v>56</v>
      </c>
      <c r="B60">
        <v>323</v>
      </c>
      <c r="D60">
        <f t="shared" si="8"/>
        <v>0.7075575027382256</v>
      </c>
      <c r="F60">
        <f t="shared" si="9"/>
        <v>0.54931972789115646</v>
      </c>
      <c r="H60" t="s">
        <v>56</v>
      </c>
      <c r="I60">
        <v>438</v>
      </c>
      <c r="K60">
        <f t="shared" si="10"/>
        <v>0.98945783132530118</v>
      </c>
      <c r="M60">
        <f t="shared" si="11"/>
        <v>0.79383778885364753</v>
      </c>
      <c r="X60" s="20"/>
      <c r="Y60" s="20"/>
      <c r="Z60" s="20"/>
      <c r="AA60" s="20"/>
      <c r="AB60" s="20"/>
      <c r="AC60" s="20"/>
      <c r="AD60" s="20"/>
    </row>
    <row r="61" spans="1:30" ht="15" thickBot="1" x14ac:dyDescent="0.35">
      <c r="A61" t="s">
        <v>56</v>
      </c>
      <c r="B61">
        <v>390</v>
      </c>
      <c r="D61">
        <f t="shared" si="8"/>
        <v>0.85432639649507114</v>
      </c>
      <c r="F61">
        <f t="shared" si="9"/>
        <v>0.66326530612244894</v>
      </c>
      <c r="H61" t="s">
        <v>108</v>
      </c>
      <c r="I61">
        <v>330</v>
      </c>
      <c r="K61">
        <f t="shared" si="10"/>
        <v>0.74548192771084332</v>
      </c>
      <c r="M61">
        <f t="shared" si="11"/>
        <v>0.59809696420480285</v>
      </c>
      <c r="X61" s="20"/>
      <c r="Y61" s="49" t="s">
        <v>43</v>
      </c>
      <c r="Z61" s="50"/>
      <c r="AA61" s="20"/>
      <c r="AB61" s="20"/>
      <c r="AC61" s="20"/>
      <c r="AD61" s="20"/>
    </row>
    <row r="62" spans="1:30" ht="43.2" x14ac:dyDescent="0.3">
      <c r="A62" t="s">
        <v>108</v>
      </c>
      <c r="B62">
        <v>335</v>
      </c>
      <c r="D62">
        <f t="shared" si="8"/>
        <v>0.73384446878422782</v>
      </c>
      <c r="F62">
        <f t="shared" si="9"/>
        <v>0.56972789115646261</v>
      </c>
      <c r="H62" t="s">
        <v>108</v>
      </c>
      <c r="I62">
        <v>280</v>
      </c>
      <c r="K62">
        <f t="shared" si="10"/>
        <v>0.63253012048192769</v>
      </c>
      <c r="M62">
        <f t="shared" si="11"/>
        <v>0.50747621205255999</v>
      </c>
      <c r="X62" s="20"/>
      <c r="Y62" s="20" t="s">
        <v>9</v>
      </c>
      <c r="Z62" t="s">
        <v>97</v>
      </c>
      <c r="AA62" s="20" t="s">
        <v>56</v>
      </c>
      <c r="AB62" t="s">
        <v>108</v>
      </c>
      <c r="AC62" s="21" t="s">
        <v>115</v>
      </c>
      <c r="AD62" t="s">
        <v>116</v>
      </c>
    </row>
    <row r="63" spans="1:30" x14ac:dyDescent="0.3">
      <c r="A63" t="s">
        <v>108</v>
      </c>
      <c r="B63">
        <v>166</v>
      </c>
      <c r="D63">
        <f t="shared" si="8"/>
        <v>0.36363636363636365</v>
      </c>
      <c r="F63">
        <f t="shared" si="9"/>
        <v>0.28231292517006801</v>
      </c>
      <c r="H63" t="s">
        <v>108</v>
      </c>
      <c r="I63">
        <v>353</v>
      </c>
      <c r="K63">
        <f t="shared" si="10"/>
        <v>0.7974397590361445</v>
      </c>
      <c r="M63">
        <f t="shared" si="11"/>
        <v>0.63978251019483456</v>
      </c>
      <c r="X63" s="20" t="s">
        <v>59</v>
      </c>
      <c r="Y63" s="20">
        <v>1.2661555312157722</v>
      </c>
      <c r="Z63" s="20">
        <v>0.76889375684556405</v>
      </c>
      <c r="AA63" s="20">
        <v>0.895947426067908</v>
      </c>
      <c r="AB63" s="20">
        <v>0.73384446878422782</v>
      </c>
      <c r="AC63" s="20">
        <v>0.72508214676889371</v>
      </c>
      <c r="AD63" s="20">
        <v>0.18838992332968238</v>
      </c>
    </row>
    <row r="64" spans="1:30" x14ac:dyDescent="0.3">
      <c r="A64" t="s">
        <v>108</v>
      </c>
      <c r="B64">
        <v>216</v>
      </c>
      <c r="D64">
        <f t="shared" si="8"/>
        <v>0.47316538882803943</v>
      </c>
      <c r="F64">
        <f t="shared" si="9"/>
        <v>0.36734693877551022</v>
      </c>
      <c r="H64" t="s">
        <v>108</v>
      </c>
      <c r="I64">
        <v>376</v>
      </c>
      <c r="K64">
        <f t="shared" si="10"/>
        <v>0.8493975903614458</v>
      </c>
      <c r="M64">
        <f t="shared" si="11"/>
        <v>0.68146805618486639</v>
      </c>
      <c r="X64" s="20" t="s">
        <v>59</v>
      </c>
      <c r="Y64" s="20">
        <v>1.4479737130339541</v>
      </c>
      <c r="Z64" s="20">
        <v>1.1150054764512596</v>
      </c>
      <c r="AA64" s="20">
        <v>0.84556407447973714</v>
      </c>
      <c r="AB64" s="20">
        <v>0.36363636363636365</v>
      </c>
      <c r="AC64" s="20">
        <v>0.79956188389923333</v>
      </c>
      <c r="AD64" s="20">
        <v>0.1248630887185104</v>
      </c>
    </row>
    <row r="65" spans="1:30" x14ac:dyDescent="0.3">
      <c r="A65" t="s">
        <v>108</v>
      </c>
      <c r="B65">
        <v>173</v>
      </c>
      <c r="D65">
        <f t="shared" si="8"/>
        <v>0.37897042716319823</v>
      </c>
      <c r="F65">
        <f t="shared" si="9"/>
        <v>0.29421768707482993</v>
      </c>
      <c r="H65" t="s">
        <v>115</v>
      </c>
      <c r="I65">
        <v>330</v>
      </c>
      <c r="K65">
        <f t="shared" si="10"/>
        <v>0.74548192771084332</v>
      </c>
      <c r="M65">
        <f t="shared" si="11"/>
        <v>0.59809696420480285</v>
      </c>
      <c r="X65" s="20" t="s">
        <v>59</v>
      </c>
      <c r="Y65" s="20">
        <v>1.1829134720700987</v>
      </c>
      <c r="Z65" s="20">
        <v>1.0164293537787514</v>
      </c>
      <c r="AA65" s="20">
        <v>0.7075575027382256</v>
      </c>
      <c r="AB65" s="20">
        <v>0.47316538882803943</v>
      </c>
      <c r="AC65" s="20">
        <v>0.72289156626506024</v>
      </c>
      <c r="AD65" s="20">
        <v>0.23877327491785322</v>
      </c>
    </row>
    <row r="66" spans="1:30" x14ac:dyDescent="0.3">
      <c r="A66" t="s">
        <v>115</v>
      </c>
      <c r="B66">
        <v>331</v>
      </c>
      <c r="D66">
        <f t="shared" si="8"/>
        <v>0.72508214676889371</v>
      </c>
      <c r="F66">
        <f t="shared" si="9"/>
        <v>0.56292517006802723</v>
      </c>
      <c r="H66" t="s">
        <v>115</v>
      </c>
      <c r="I66">
        <v>270</v>
      </c>
      <c r="K66">
        <f t="shared" si="10"/>
        <v>0.6099397590361445</v>
      </c>
      <c r="M66">
        <f t="shared" si="11"/>
        <v>0.48935206162211148</v>
      </c>
      <c r="X66" s="20" t="s">
        <v>59</v>
      </c>
      <c r="Y66" s="20">
        <v>1.2552026286966047</v>
      </c>
      <c r="Z66" s="20">
        <v>1.0996714129244249</v>
      </c>
      <c r="AA66" s="20">
        <v>0.85432639649507114</v>
      </c>
      <c r="AB66" s="20">
        <v>0.37897042716319823</v>
      </c>
      <c r="AC66" s="20">
        <v>0.78203723986856521</v>
      </c>
      <c r="AD66" s="20">
        <v>0.1774370208105148</v>
      </c>
    </row>
    <row r="67" spans="1:30" x14ac:dyDescent="0.3">
      <c r="A67" t="s">
        <v>115</v>
      </c>
      <c r="B67">
        <v>365</v>
      </c>
      <c r="D67">
        <f t="shared" si="8"/>
        <v>0.79956188389923333</v>
      </c>
      <c r="F67">
        <f t="shared" si="9"/>
        <v>0.62074829931972786</v>
      </c>
      <c r="H67" t="s">
        <v>115</v>
      </c>
      <c r="I67">
        <v>249</v>
      </c>
      <c r="K67">
        <f t="shared" si="10"/>
        <v>0.5625</v>
      </c>
      <c r="M67">
        <f t="shared" si="11"/>
        <v>0.45129134571816948</v>
      </c>
      <c r="X67" s="20" t="s">
        <v>60</v>
      </c>
      <c r="Y67" s="20">
        <v>1.2266566265060199</v>
      </c>
      <c r="Z67" s="20">
        <v>0.79969879518072284</v>
      </c>
      <c r="AA67" s="20">
        <v>0.93975903614457823</v>
      </c>
      <c r="AB67" s="20">
        <v>0.74548192771084332</v>
      </c>
      <c r="AC67" s="20">
        <v>0.74548192771084332</v>
      </c>
      <c r="AD67" s="20">
        <v>0.1016566265060241</v>
      </c>
    </row>
    <row r="68" spans="1:30" x14ac:dyDescent="0.3">
      <c r="A68" t="s">
        <v>115</v>
      </c>
      <c r="B68">
        <v>330</v>
      </c>
      <c r="D68">
        <f t="shared" si="8"/>
        <v>0.72289156626506024</v>
      </c>
      <c r="F68">
        <f t="shared" si="9"/>
        <v>0.56122448979591832</v>
      </c>
      <c r="H68" t="s">
        <v>115</v>
      </c>
      <c r="I68">
        <v>282</v>
      </c>
      <c r="K68">
        <f t="shared" si="10"/>
        <v>0.63704819277108427</v>
      </c>
      <c r="M68">
        <f t="shared" si="11"/>
        <v>0.51110104213864971</v>
      </c>
      <c r="X68" s="20" t="s">
        <v>60</v>
      </c>
      <c r="Y68" s="20">
        <v>1.2108433734939759</v>
      </c>
      <c r="Z68" s="20">
        <v>1.0843373493975903</v>
      </c>
      <c r="AA68" s="20">
        <v>0.94427710843373491</v>
      </c>
      <c r="AB68" s="20">
        <v>0.63253012048192769</v>
      </c>
      <c r="AC68" s="20">
        <v>0.6099397590361445</v>
      </c>
      <c r="AD68" s="20">
        <v>0.11521084337349397</v>
      </c>
    </row>
    <row r="69" spans="1:30" x14ac:dyDescent="0.3">
      <c r="A69" t="s">
        <v>115</v>
      </c>
      <c r="B69">
        <v>357</v>
      </c>
      <c r="D69">
        <f t="shared" si="8"/>
        <v>0.78203723986856521</v>
      </c>
      <c r="F69">
        <f t="shared" si="9"/>
        <v>0.6071428571428571</v>
      </c>
      <c r="H69" t="s">
        <v>116</v>
      </c>
      <c r="I69">
        <v>45</v>
      </c>
      <c r="K69">
        <f t="shared" si="10"/>
        <v>0.1016566265060241</v>
      </c>
      <c r="M69">
        <f t="shared" si="11"/>
        <v>8.155867693701857E-2</v>
      </c>
      <c r="X69" s="20" t="s">
        <v>60</v>
      </c>
      <c r="Y69" s="20">
        <v>1.0798192771084336</v>
      </c>
      <c r="Z69" s="20">
        <v>1.1159638554216866</v>
      </c>
      <c r="AA69" s="20">
        <v>0.99171686746987953</v>
      </c>
      <c r="AB69" s="20">
        <v>0.7974397590361445</v>
      </c>
      <c r="AC69" s="20">
        <v>0.5625</v>
      </c>
      <c r="AD69" s="20">
        <v>0.11746987951807228</v>
      </c>
    </row>
    <row r="70" spans="1:30" x14ac:dyDescent="0.3">
      <c r="A70" t="s">
        <v>116</v>
      </c>
      <c r="B70">
        <v>86</v>
      </c>
      <c r="D70">
        <f t="shared" si="8"/>
        <v>0.18838992332968238</v>
      </c>
      <c r="F70">
        <f t="shared" si="9"/>
        <v>0.14625850340136054</v>
      </c>
      <c r="H70" t="s">
        <v>116</v>
      </c>
      <c r="I70">
        <v>51</v>
      </c>
      <c r="K70">
        <f t="shared" si="10"/>
        <v>0.11521084337349397</v>
      </c>
      <c r="M70">
        <f t="shared" si="11"/>
        <v>9.2433167195287727E-2</v>
      </c>
      <c r="X70" s="20" t="s">
        <v>60</v>
      </c>
      <c r="Y70" s="20">
        <v>1.4683734939759034</v>
      </c>
      <c r="AA70" s="20">
        <v>0.98945783132530118</v>
      </c>
      <c r="AB70" s="20">
        <v>0.8493975903614458</v>
      </c>
      <c r="AC70" s="20">
        <v>0.63704819277108427</v>
      </c>
      <c r="AD70" s="20">
        <v>0.10391566265060241</v>
      </c>
    </row>
    <row r="71" spans="1:30" x14ac:dyDescent="0.3">
      <c r="A71" t="s">
        <v>116</v>
      </c>
      <c r="B71">
        <v>57</v>
      </c>
      <c r="D71">
        <f t="shared" si="8"/>
        <v>0.1248630887185104</v>
      </c>
      <c r="F71">
        <f t="shared" si="9"/>
        <v>9.6938775510204078E-2</v>
      </c>
      <c r="H71" t="s">
        <v>116</v>
      </c>
      <c r="I71">
        <v>52</v>
      </c>
      <c r="K71">
        <f t="shared" si="10"/>
        <v>0.11746987951807228</v>
      </c>
      <c r="M71">
        <f t="shared" si="11"/>
        <v>9.4245582238332584E-2</v>
      </c>
      <c r="X71" s="20" t="s">
        <v>31</v>
      </c>
      <c r="Y71" s="20">
        <f t="shared" ref="Y71:AD71" si="13">AVERAGE(Y63:Y70)</f>
        <v>1.2672422645125954</v>
      </c>
      <c r="Z71" s="20">
        <f>AVERAGE(Z63:Z69)</f>
        <v>1</v>
      </c>
      <c r="AA71" s="20">
        <f t="shared" si="13"/>
        <v>0.89607578039430436</v>
      </c>
      <c r="AB71" s="20">
        <f t="shared" si="13"/>
        <v>0.62180825575027376</v>
      </c>
      <c r="AC71" s="20">
        <f t="shared" si="13"/>
        <v>0.6980678395399782</v>
      </c>
      <c r="AD71" s="20">
        <f t="shared" si="13"/>
        <v>0.14596453997809419</v>
      </c>
    </row>
    <row r="72" spans="1:30" x14ac:dyDescent="0.3">
      <c r="A72" t="s">
        <v>116</v>
      </c>
      <c r="B72">
        <v>109</v>
      </c>
      <c r="D72">
        <f t="shared" si="8"/>
        <v>0.23877327491785322</v>
      </c>
      <c r="F72">
        <f t="shared" si="9"/>
        <v>0.18537414965986396</v>
      </c>
      <c r="H72" t="s">
        <v>116</v>
      </c>
      <c r="I72">
        <v>46</v>
      </c>
      <c r="K72">
        <f t="shared" si="10"/>
        <v>0.10391566265060241</v>
      </c>
      <c r="M72">
        <f t="shared" si="11"/>
        <v>8.3371091980063428E-2</v>
      </c>
    </row>
    <row r="73" spans="1:30" x14ac:dyDescent="0.3">
      <c r="A73" t="s">
        <v>116</v>
      </c>
      <c r="B73">
        <v>81</v>
      </c>
      <c r="D73">
        <f t="shared" si="8"/>
        <v>0.1774370208105148</v>
      </c>
      <c r="F73">
        <f t="shared" si="9"/>
        <v>0.13775510204081631</v>
      </c>
      <c r="H73" t="s">
        <v>117</v>
      </c>
      <c r="I73">
        <v>256</v>
      </c>
      <c r="K73">
        <f t="shared" si="10"/>
        <v>0.57831325301204817</v>
      </c>
      <c r="M73">
        <f t="shared" si="11"/>
        <v>0.46397825101948348</v>
      </c>
    </row>
  </sheetData>
  <mergeCells count="8">
    <mergeCell ref="Y48:Z48"/>
    <mergeCell ref="Y61:Z61"/>
    <mergeCell ref="A1:C1"/>
    <mergeCell ref="A2:F2"/>
    <mergeCell ref="H2:M2"/>
    <mergeCell ref="O2:T2"/>
    <mergeCell ref="A48:F48"/>
    <mergeCell ref="H48:M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1360-C11F-459C-BEF5-4B07CBB55A54}">
  <dimension ref="A1:AA148"/>
  <sheetViews>
    <sheetView zoomScale="50" zoomScaleNormal="50" workbookViewId="0">
      <selection activeCell="F2" sqref="F2"/>
    </sheetView>
  </sheetViews>
  <sheetFormatPr defaultRowHeight="14.4" x14ac:dyDescent="0.3"/>
  <cols>
    <col min="1" max="1" width="16.33203125" customWidth="1"/>
    <col min="2" max="2" width="6.33203125" bestFit="1" customWidth="1"/>
    <col min="3" max="3" width="12" bestFit="1" customWidth="1"/>
    <col min="4" max="4" width="16.88671875" bestFit="1" customWidth="1"/>
    <col min="5" max="7" width="16.88671875" customWidth="1"/>
    <col min="8" max="8" width="15" customWidth="1"/>
    <col min="9" max="9" width="6.33203125" bestFit="1" customWidth="1"/>
    <col min="10" max="10" width="12" bestFit="1" customWidth="1"/>
    <col min="11" max="11" width="16.88671875" bestFit="1" customWidth="1"/>
    <col min="12" max="14" width="16.88671875" customWidth="1"/>
    <col min="15" max="15" width="22.5546875" customWidth="1"/>
    <col min="16" max="16" width="6.33203125" bestFit="1" customWidth="1"/>
    <col min="17" max="17" width="12" bestFit="1" customWidth="1"/>
    <col min="18" max="18" width="16.88671875" bestFit="1" customWidth="1"/>
    <col min="22" max="22" width="16" customWidth="1"/>
    <col min="23" max="23" width="12.44140625" customWidth="1"/>
    <col min="24" max="25" width="25.6640625" customWidth="1"/>
    <col min="26" max="26" width="16.5546875" customWidth="1"/>
  </cols>
  <sheetData>
    <row r="1" spans="1:27" ht="15" thickBot="1" x14ac:dyDescent="0.35"/>
    <row r="2" spans="1:27" ht="15" thickBot="1" x14ac:dyDescent="0.35">
      <c r="A2" s="34" t="s">
        <v>14</v>
      </c>
      <c r="B2" s="35"/>
      <c r="C2" s="35"/>
      <c r="D2" s="36"/>
      <c r="E2" s="9"/>
      <c r="F2" s="33" t="s">
        <v>175</v>
      </c>
      <c r="G2" s="9"/>
    </row>
    <row r="3" spans="1:27" ht="15" thickBot="1" x14ac:dyDescent="0.35">
      <c r="A3" s="42" t="s">
        <v>89</v>
      </c>
      <c r="B3" s="42"/>
      <c r="C3" s="42"/>
      <c r="D3" s="42"/>
      <c r="E3" s="42"/>
      <c r="F3" s="42"/>
      <c r="G3" s="1"/>
      <c r="H3" s="42" t="s">
        <v>90</v>
      </c>
      <c r="I3" s="42"/>
      <c r="J3" s="42"/>
      <c r="K3" s="42"/>
      <c r="L3" s="42"/>
      <c r="M3" s="42"/>
      <c r="O3" s="42" t="s">
        <v>91</v>
      </c>
      <c r="P3" s="42"/>
      <c r="Q3" s="42"/>
      <c r="R3" s="42"/>
      <c r="S3" s="42"/>
      <c r="T3" s="42"/>
    </row>
    <row r="4" spans="1:27" ht="15" thickBot="1" x14ac:dyDescent="0.35">
      <c r="A4" s="10" t="s">
        <v>1</v>
      </c>
      <c r="B4" s="24" t="s">
        <v>78</v>
      </c>
      <c r="C4" s="2" t="s">
        <v>3</v>
      </c>
      <c r="D4" s="3" t="s">
        <v>15</v>
      </c>
      <c r="E4" s="2" t="s">
        <v>5</v>
      </c>
      <c r="F4" s="3" t="s">
        <v>6</v>
      </c>
      <c r="G4" s="1"/>
      <c r="H4" s="11" t="s">
        <v>1</v>
      </c>
      <c r="I4" s="24" t="s">
        <v>78</v>
      </c>
      <c r="J4" s="2" t="s">
        <v>3</v>
      </c>
      <c r="K4" s="3" t="s">
        <v>15</v>
      </c>
      <c r="L4" s="2" t="s">
        <v>5</v>
      </c>
      <c r="M4" s="3" t="s">
        <v>6</v>
      </c>
      <c r="N4" s="1"/>
      <c r="O4" s="11" t="s">
        <v>1</v>
      </c>
      <c r="P4" s="24" t="s">
        <v>78</v>
      </c>
      <c r="Q4" s="2" t="s">
        <v>3</v>
      </c>
      <c r="R4" s="3" t="s">
        <v>15</v>
      </c>
      <c r="S4" s="2" t="s">
        <v>5</v>
      </c>
      <c r="T4" s="3" t="s">
        <v>6</v>
      </c>
      <c r="V4" s="1" t="s">
        <v>16</v>
      </c>
      <c r="W4" s="17" t="s">
        <v>1</v>
      </c>
      <c r="X4" s="18" t="s">
        <v>15</v>
      </c>
      <c r="Y4" s="2" t="s">
        <v>3</v>
      </c>
      <c r="Z4" s="18" t="s">
        <v>6</v>
      </c>
      <c r="AA4" s="2" t="s">
        <v>5</v>
      </c>
    </row>
    <row r="5" spans="1:27" x14ac:dyDescent="0.3">
      <c r="A5" s="5" t="s">
        <v>9</v>
      </c>
      <c r="B5" s="5">
        <v>349</v>
      </c>
      <c r="C5" s="5">
        <f>AVERAGE(B29:B34)</f>
        <v>306.33333333333331</v>
      </c>
      <c r="D5" s="5">
        <f t="shared" ref="D5:D52" si="0">B5/$C$5</f>
        <v>1.1392818280739936</v>
      </c>
      <c r="E5" s="5">
        <f>AVERAGE(B5:B10)</f>
        <v>332.66666666666669</v>
      </c>
      <c r="F5" s="5">
        <f t="shared" ref="F5:F52" si="1">B5/$E$5</f>
        <v>1.0490981963927855</v>
      </c>
      <c r="H5" s="12" t="s">
        <v>9</v>
      </c>
      <c r="I5" s="5">
        <v>382</v>
      </c>
      <c r="J5" s="5">
        <f>AVERAGE(I29:I34)</f>
        <v>324.83333333333331</v>
      </c>
      <c r="K5" s="5">
        <f t="shared" ref="K5:K52" si="2">I5/$J$5</f>
        <v>1.1759876859928169</v>
      </c>
      <c r="L5" s="5">
        <f>AVERAGE(I5:I10)</f>
        <v>355.16666666666669</v>
      </c>
      <c r="M5" s="5">
        <f t="shared" ref="M5:M52" si="3">I5/$E$5</f>
        <v>1.1482965931863727</v>
      </c>
      <c r="O5" s="12" t="s">
        <v>9</v>
      </c>
      <c r="P5" s="5">
        <v>247</v>
      </c>
      <c r="Q5" s="5">
        <f>AVERAGE(P29:P34)</f>
        <v>192.16666666666666</v>
      </c>
      <c r="R5" s="5">
        <f>P5/$Q$5</f>
        <v>1.2853425845620121</v>
      </c>
      <c r="S5" s="5">
        <f>AVERAGE(P5:P10)</f>
        <v>259.66666666666669</v>
      </c>
      <c r="T5" s="5">
        <f t="shared" ref="T5:T52" si="4">P5/$E$5</f>
        <v>0.74248496993987967</v>
      </c>
      <c r="V5">
        <v>17</v>
      </c>
      <c r="W5" s="6" t="s">
        <v>9</v>
      </c>
      <c r="X5" s="6">
        <v>1.1392818280739936</v>
      </c>
      <c r="Y5" s="6">
        <f>AVERAGE(X5:X22)</f>
        <v>1.1768672711006631</v>
      </c>
      <c r="Z5" s="6">
        <v>1.0490981963927855</v>
      </c>
      <c r="AA5" s="6">
        <f>AVERAGE(Z5:Z22)</f>
        <v>0.94939879759519052</v>
      </c>
    </row>
    <row r="6" spans="1:27" x14ac:dyDescent="0.3">
      <c r="A6" s="5" t="s">
        <v>9</v>
      </c>
      <c r="B6" s="6">
        <v>327</v>
      </c>
      <c r="C6" s="38"/>
      <c r="D6" s="6">
        <f t="shared" si="0"/>
        <v>1.0674646354733406</v>
      </c>
      <c r="E6" s="41"/>
      <c r="F6" s="6">
        <f t="shared" si="1"/>
        <v>0.98296593186372738</v>
      </c>
      <c r="H6" s="5" t="s">
        <v>9</v>
      </c>
      <c r="I6" s="6">
        <v>355</v>
      </c>
      <c r="J6" s="41"/>
      <c r="K6" s="6">
        <f t="shared" si="2"/>
        <v>1.0928681375064135</v>
      </c>
      <c r="L6" s="41"/>
      <c r="M6" s="6">
        <f t="shared" si="3"/>
        <v>1.0671342685370742</v>
      </c>
      <c r="O6" s="5" t="s">
        <v>9</v>
      </c>
      <c r="P6" s="6">
        <v>296</v>
      </c>
      <c r="Q6" s="38"/>
      <c r="R6" s="6">
        <f t="shared" ref="R6:R52" si="5">P6/$Q$5</f>
        <v>1.5403295750216826</v>
      </c>
      <c r="S6" s="38"/>
      <c r="T6" s="6">
        <f t="shared" si="4"/>
        <v>0.88977955911823647</v>
      </c>
      <c r="V6">
        <v>17</v>
      </c>
      <c r="W6" s="6" t="s">
        <v>9</v>
      </c>
      <c r="X6" s="6">
        <v>1.0674646354733406</v>
      </c>
      <c r="Y6" s="6"/>
      <c r="Z6" s="6">
        <v>0.98296593186372738</v>
      </c>
      <c r="AA6" s="6"/>
    </row>
    <row r="7" spans="1:27" x14ac:dyDescent="0.3">
      <c r="A7" s="5" t="s">
        <v>9</v>
      </c>
      <c r="B7" s="6">
        <v>346</v>
      </c>
      <c r="C7" s="39"/>
      <c r="D7" s="6">
        <f t="shared" si="0"/>
        <v>1.1294885745375409</v>
      </c>
      <c r="E7" s="41"/>
      <c r="F7" s="6">
        <f t="shared" si="1"/>
        <v>1.0400801603206413</v>
      </c>
      <c r="H7" s="5" t="s">
        <v>9</v>
      </c>
      <c r="I7" s="6">
        <v>350</v>
      </c>
      <c r="J7" s="41"/>
      <c r="K7" s="6">
        <f t="shared" si="2"/>
        <v>1.07747562852745</v>
      </c>
      <c r="L7" s="41"/>
      <c r="M7" s="6">
        <f t="shared" si="3"/>
        <v>1.0521042084168335</v>
      </c>
      <c r="O7" s="5" t="s">
        <v>9</v>
      </c>
      <c r="P7" s="6">
        <v>237</v>
      </c>
      <c r="Q7" s="39"/>
      <c r="R7" s="6">
        <f t="shared" si="5"/>
        <v>1.233304423243712</v>
      </c>
      <c r="S7" s="39"/>
      <c r="T7" s="6">
        <f t="shared" si="4"/>
        <v>0.71242484969939879</v>
      </c>
      <c r="V7">
        <v>17</v>
      </c>
      <c r="W7" s="6" t="s">
        <v>9</v>
      </c>
      <c r="X7" s="6">
        <v>1.1294885745375409</v>
      </c>
      <c r="Y7" s="6"/>
      <c r="Z7" s="6">
        <v>1.0400801603206413</v>
      </c>
      <c r="AA7" s="6"/>
    </row>
    <row r="8" spans="1:27" x14ac:dyDescent="0.3">
      <c r="A8" s="5" t="s">
        <v>9</v>
      </c>
      <c r="B8" s="6">
        <v>323</v>
      </c>
      <c r="C8" s="39"/>
      <c r="D8" s="6">
        <f t="shared" si="0"/>
        <v>1.0544069640914038</v>
      </c>
      <c r="E8" s="41"/>
      <c r="F8" s="6">
        <f t="shared" si="1"/>
        <v>0.97094188376753499</v>
      </c>
      <c r="H8" s="5" t="s">
        <v>9</v>
      </c>
      <c r="I8" s="6">
        <v>359</v>
      </c>
      <c r="J8" s="41"/>
      <c r="K8" s="6">
        <f t="shared" si="2"/>
        <v>1.1051821446895844</v>
      </c>
      <c r="L8" s="41"/>
      <c r="M8" s="6">
        <f t="shared" si="3"/>
        <v>1.0791583166332666</v>
      </c>
      <c r="O8" s="5" t="s">
        <v>9</v>
      </c>
      <c r="P8" s="6">
        <v>246</v>
      </c>
      <c r="Q8" s="39"/>
      <c r="R8" s="6">
        <f t="shared" si="5"/>
        <v>1.2801387684301822</v>
      </c>
      <c r="S8" s="39"/>
      <c r="T8" s="6">
        <f t="shared" si="4"/>
        <v>0.73947895791583163</v>
      </c>
      <c r="V8">
        <v>17</v>
      </c>
      <c r="W8" s="6" t="s">
        <v>9</v>
      </c>
      <c r="X8" s="6">
        <v>1.0544069640914038</v>
      </c>
      <c r="Y8" s="6"/>
      <c r="Z8" s="6">
        <v>0.97094188376753499</v>
      </c>
      <c r="AA8" s="6"/>
    </row>
    <row r="9" spans="1:27" x14ac:dyDescent="0.3">
      <c r="A9" s="5" t="s">
        <v>9</v>
      </c>
      <c r="B9" s="6">
        <v>348</v>
      </c>
      <c r="C9" s="39"/>
      <c r="D9" s="6">
        <f t="shared" si="0"/>
        <v>1.1360174102285092</v>
      </c>
      <c r="E9" s="41"/>
      <c r="F9" s="6">
        <f t="shared" si="1"/>
        <v>1.0460921843687374</v>
      </c>
      <c r="H9" s="5" t="s">
        <v>9</v>
      </c>
      <c r="I9" s="6">
        <v>350</v>
      </c>
      <c r="J9" s="41"/>
      <c r="K9" s="6">
        <f t="shared" si="2"/>
        <v>1.07747562852745</v>
      </c>
      <c r="L9" s="41"/>
      <c r="M9" s="6">
        <f t="shared" si="3"/>
        <v>1.0521042084168335</v>
      </c>
      <c r="O9" s="5" t="s">
        <v>9</v>
      </c>
      <c r="P9" s="6">
        <v>278</v>
      </c>
      <c r="Q9" s="39"/>
      <c r="R9" s="6">
        <f t="shared" si="5"/>
        <v>1.4466608846487425</v>
      </c>
      <c r="S9" s="39"/>
      <c r="T9" s="6">
        <f t="shared" si="4"/>
        <v>0.83567134268537069</v>
      </c>
      <c r="V9">
        <v>17</v>
      </c>
      <c r="W9" s="6" t="s">
        <v>9</v>
      </c>
      <c r="X9" s="6">
        <v>1.1360174102285092</v>
      </c>
      <c r="Y9" s="6"/>
      <c r="Z9" s="6">
        <v>1.0460921843687374</v>
      </c>
      <c r="AA9" s="6"/>
    </row>
    <row r="10" spans="1:27" x14ac:dyDescent="0.3">
      <c r="A10" s="5" t="s">
        <v>9</v>
      </c>
      <c r="B10" s="6">
        <v>303</v>
      </c>
      <c r="C10" s="39"/>
      <c r="D10" s="6">
        <f t="shared" si="0"/>
        <v>0.98911860718171929</v>
      </c>
      <c r="E10" s="41"/>
      <c r="F10" s="6">
        <f t="shared" si="1"/>
        <v>0.91082164328657311</v>
      </c>
      <c r="H10" s="5" t="s">
        <v>9</v>
      </c>
      <c r="I10" s="6">
        <v>335</v>
      </c>
      <c r="J10" s="41"/>
      <c r="K10" s="6">
        <f t="shared" si="2"/>
        <v>1.0312981015905593</v>
      </c>
      <c r="L10" s="41"/>
      <c r="M10" s="6">
        <f t="shared" si="3"/>
        <v>1.0070140280561122</v>
      </c>
      <c r="O10" s="5" t="s">
        <v>9</v>
      </c>
      <c r="P10" s="6">
        <v>254</v>
      </c>
      <c r="Q10" s="39"/>
      <c r="R10" s="6">
        <f t="shared" si="5"/>
        <v>1.3217692974848223</v>
      </c>
      <c r="S10" s="39"/>
      <c r="T10" s="6">
        <f t="shared" si="4"/>
        <v>0.76352705410821642</v>
      </c>
      <c r="V10">
        <v>17</v>
      </c>
      <c r="W10" s="6" t="s">
        <v>9</v>
      </c>
      <c r="X10" s="6">
        <v>0.98911860718171929</v>
      </c>
      <c r="Y10" s="6"/>
      <c r="Z10" s="6">
        <v>0.91082164328657311</v>
      </c>
      <c r="AA10" s="6"/>
    </row>
    <row r="11" spans="1:27" x14ac:dyDescent="0.3">
      <c r="A11" s="6" t="s">
        <v>61</v>
      </c>
      <c r="B11" s="6">
        <v>9</v>
      </c>
      <c r="C11" s="39"/>
      <c r="D11" s="6">
        <f t="shared" si="0"/>
        <v>2.9379760609357999E-2</v>
      </c>
      <c r="E11" s="41"/>
      <c r="F11" s="6">
        <f>B11/$E$5</f>
        <v>2.7054108216432865E-2</v>
      </c>
      <c r="H11" s="6" t="s">
        <v>61</v>
      </c>
      <c r="I11" s="6">
        <v>14</v>
      </c>
      <c r="J11" s="41"/>
      <c r="K11" s="6">
        <f t="shared" si="2"/>
        <v>4.3099025141098E-2</v>
      </c>
      <c r="L11" s="41"/>
      <c r="M11" s="6">
        <f t="shared" si="3"/>
        <v>4.2084168336673347E-2</v>
      </c>
      <c r="O11" s="6" t="s">
        <v>61</v>
      </c>
      <c r="P11" s="6">
        <v>0</v>
      </c>
      <c r="Q11" s="39"/>
      <c r="R11" s="6">
        <f t="shared" si="5"/>
        <v>0</v>
      </c>
      <c r="S11" s="39"/>
      <c r="T11" s="6">
        <f t="shared" si="4"/>
        <v>0</v>
      </c>
      <c r="V11">
        <v>18</v>
      </c>
      <c r="W11" s="6" t="s">
        <v>9</v>
      </c>
      <c r="X11" s="6">
        <v>1.1759876859928169</v>
      </c>
      <c r="Y11" s="6"/>
      <c r="Z11" s="6">
        <v>1.1482965931863727</v>
      </c>
      <c r="AA11" s="6"/>
    </row>
    <row r="12" spans="1:27" x14ac:dyDescent="0.3">
      <c r="A12" s="6" t="s">
        <v>61</v>
      </c>
      <c r="B12" s="6">
        <v>17</v>
      </c>
      <c r="C12" s="39"/>
      <c r="D12" s="6">
        <f t="shared" si="0"/>
        <v>5.5495103373231776E-2</v>
      </c>
      <c r="E12" s="41"/>
      <c r="F12" s="6">
        <f t="shared" si="1"/>
        <v>5.1102204408817631E-2</v>
      </c>
      <c r="H12" s="6" t="s">
        <v>61</v>
      </c>
      <c r="I12" s="6">
        <v>7</v>
      </c>
      <c r="J12" s="41"/>
      <c r="K12" s="6">
        <f t="shared" si="2"/>
        <v>2.1549512570549E-2</v>
      </c>
      <c r="L12" s="41"/>
      <c r="M12" s="6">
        <f t="shared" si="3"/>
        <v>2.1042084168336674E-2</v>
      </c>
      <c r="O12" s="6" t="s">
        <v>61</v>
      </c>
      <c r="P12" s="6">
        <v>1</v>
      </c>
      <c r="Q12" s="39"/>
      <c r="R12" s="6">
        <f t="shared" si="5"/>
        <v>5.2038161318300087E-3</v>
      </c>
      <c r="S12" s="39"/>
      <c r="T12" s="6">
        <f t="shared" si="4"/>
        <v>3.0060120240480962E-3</v>
      </c>
      <c r="V12">
        <v>18</v>
      </c>
      <c r="W12" s="6" t="s">
        <v>9</v>
      </c>
      <c r="X12" s="6">
        <v>1.0928681375064135</v>
      </c>
      <c r="Y12" s="6"/>
      <c r="Z12" s="6">
        <v>1.0671342685370742</v>
      </c>
      <c r="AA12" s="6"/>
    </row>
    <row r="13" spans="1:27" x14ac:dyDescent="0.3">
      <c r="A13" s="6" t="s">
        <v>61</v>
      </c>
      <c r="B13" s="6">
        <v>6</v>
      </c>
      <c r="C13" s="39"/>
      <c r="D13" s="6">
        <f t="shared" si="0"/>
        <v>1.9586507072905334E-2</v>
      </c>
      <c r="E13" s="41"/>
      <c r="F13" s="6">
        <f t="shared" si="1"/>
        <v>1.8036072144288578E-2</v>
      </c>
      <c r="H13" s="6" t="s">
        <v>61</v>
      </c>
      <c r="I13" s="6">
        <v>5</v>
      </c>
      <c r="J13" s="41"/>
      <c r="K13" s="6">
        <f t="shared" si="2"/>
        <v>1.5392508978963573E-2</v>
      </c>
      <c r="L13" s="41"/>
      <c r="M13" s="6">
        <f t="shared" si="3"/>
        <v>1.503006012024048E-2</v>
      </c>
      <c r="O13" s="6" t="s">
        <v>61</v>
      </c>
      <c r="P13" s="6">
        <v>1</v>
      </c>
      <c r="Q13" s="39"/>
      <c r="R13" s="6">
        <f t="shared" si="5"/>
        <v>5.2038161318300087E-3</v>
      </c>
      <c r="S13" s="39"/>
      <c r="T13" s="6">
        <f t="shared" si="4"/>
        <v>3.0060120240480962E-3</v>
      </c>
      <c r="V13">
        <v>18</v>
      </c>
      <c r="W13" s="6" t="s">
        <v>9</v>
      </c>
      <c r="X13" s="6">
        <v>1.07747562852745</v>
      </c>
      <c r="Y13" s="6"/>
      <c r="Z13" s="6">
        <v>1.0521042084168335</v>
      </c>
      <c r="AA13" s="6"/>
    </row>
    <row r="14" spans="1:27" x14ac:dyDescent="0.3">
      <c r="A14" s="6" t="s">
        <v>62</v>
      </c>
      <c r="B14" s="6">
        <v>2</v>
      </c>
      <c r="C14" s="39"/>
      <c r="D14" s="6">
        <f t="shared" si="0"/>
        <v>6.5288356909684441E-3</v>
      </c>
      <c r="E14" s="41"/>
      <c r="F14" s="6">
        <f t="shared" si="1"/>
        <v>6.0120240480961923E-3</v>
      </c>
      <c r="H14" s="6" t="s">
        <v>62</v>
      </c>
      <c r="I14" s="6">
        <v>5</v>
      </c>
      <c r="J14" s="41"/>
      <c r="K14" s="6">
        <f t="shared" si="2"/>
        <v>1.5392508978963573E-2</v>
      </c>
      <c r="L14" s="41"/>
      <c r="M14" s="6">
        <f t="shared" si="3"/>
        <v>1.503006012024048E-2</v>
      </c>
      <c r="O14" s="6" t="s">
        <v>62</v>
      </c>
      <c r="P14" s="6">
        <v>1</v>
      </c>
      <c r="Q14" s="39"/>
      <c r="R14" s="6">
        <f t="shared" si="5"/>
        <v>5.2038161318300087E-3</v>
      </c>
      <c r="S14" s="39"/>
      <c r="T14" s="6">
        <f t="shared" si="4"/>
        <v>3.0060120240480962E-3</v>
      </c>
      <c r="V14">
        <v>18</v>
      </c>
      <c r="W14" s="6" t="s">
        <v>9</v>
      </c>
      <c r="X14" s="6">
        <v>1.1051821446895844</v>
      </c>
      <c r="Y14" s="6"/>
      <c r="Z14" s="6">
        <v>1.0791583166332666</v>
      </c>
      <c r="AA14" s="6"/>
    </row>
    <row r="15" spans="1:27" x14ac:dyDescent="0.3">
      <c r="A15" s="6" t="s">
        <v>62</v>
      </c>
      <c r="B15" s="6">
        <v>21</v>
      </c>
      <c r="C15" s="39"/>
      <c r="D15" s="6">
        <f t="shared" si="0"/>
        <v>6.8552774755168661E-2</v>
      </c>
      <c r="E15" s="41"/>
      <c r="F15" s="6">
        <f t="shared" si="1"/>
        <v>6.3126252505010014E-2</v>
      </c>
      <c r="H15" s="6" t="s">
        <v>62</v>
      </c>
      <c r="I15" s="6">
        <v>16</v>
      </c>
      <c r="J15" s="41"/>
      <c r="K15" s="6">
        <f t="shared" si="2"/>
        <v>4.9256028732683428E-2</v>
      </c>
      <c r="L15" s="41"/>
      <c r="M15" s="6">
        <f t="shared" si="3"/>
        <v>4.8096192384769539E-2</v>
      </c>
      <c r="O15" s="6" t="s">
        <v>62</v>
      </c>
      <c r="P15" s="6">
        <v>2</v>
      </c>
      <c r="Q15" s="39"/>
      <c r="R15" s="6">
        <f t="shared" si="5"/>
        <v>1.0407632263660017E-2</v>
      </c>
      <c r="S15" s="39"/>
      <c r="T15" s="6">
        <f t="shared" si="4"/>
        <v>6.0120240480961923E-3</v>
      </c>
      <c r="V15">
        <v>18</v>
      </c>
      <c r="W15" s="6" t="s">
        <v>9</v>
      </c>
      <c r="X15" s="6">
        <v>1.07747562852745</v>
      </c>
      <c r="Y15" s="6"/>
      <c r="Z15" s="6">
        <v>1.0521042084168335</v>
      </c>
      <c r="AA15" s="6"/>
    </row>
    <row r="16" spans="1:27" x14ac:dyDescent="0.3">
      <c r="A16" s="6" t="s">
        <v>62</v>
      </c>
      <c r="B16" s="6">
        <v>2</v>
      </c>
      <c r="C16" s="39"/>
      <c r="D16" s="6">
        <f t="shared" si="0"/>
        <v>6.5288356909684441E-3</v>
      </c>
      <c r="E16" s="41"/>
      <c r="F16" s="6">
        <f t="shared" si="1"/>
        <v>6.0120240480961923E-3</v>
      </c>
      <c r="H16" s="6" t="s">
        <v>62</v>
      </c>
      <c r="I16" s="6">
        <v>5</v>
      </c>
      <c r="J16" s="41"/>
      <c r="K16" s="6">
        <f t="shared" si="2"/>
        <v>1.5392508978963573E-2</v>
      </c>
      <c r="L16" s="41"/>
      <c r="M16" s="6">
        <f t="shared" si="3"/>
        <v>1.503006012024048E-2</v>
      </c>
      <c r="O16" s="6" t="s">
        <v>62</v>
      </c>
      <c r="P16" s="6">
        <v>0</v>
      </c>
      <c r="Q16" s="39"/>
      <c r="R16" s="6">
        <f t="shared" si="5"/>
        <v>0</v>
      </c>
      <c r="S16" s="39"/>
      <c r="T16" s="6">
        <f t="shared" si="4"/>
        <v>0</v>
      </c>
      <c r="V16">
        <v>18</v>
      </c>
      <c r="W16" s="6" t="s">
        <v>9</v>
      </c>
      <c r="X16" s="6">
        <v>1.0312981015905593</v>
      </c>
      <c r="Y16" s="6"/>
      <c r="Z16" s="6">
        <v>1.0070140280561122</v>
      </c>
      <c r="AA16" s="6"/>
    </row>
    <row r="17" spans="1:27" x14ac:dyDescent="0.3">
      <c r="A17" s="6" t="s">
        <v>63</v>
      </c>
      <c r="B17" s="6">
        <v>11</v>
      </c>
      <c r="C17" s="39"/>
      <c r="D17" s="6">
        <f t="shared" si="0"/>
        <v>3.5908596300326445E-2</v>
      </c>
      <c r="E17" s="41"/>
      <c r="F17" s="6">
        <f t="shared" si="1"/>
        <v>3.3066132264529056E-2</v>
      </c>
      <c r="H17" s="6" t="s">
        <v>63</v>
      </c>
      <c r="I17" s="6">
        <v>6</v>
      </c>
      <c r="J17" s="41"/>
      <c r="K17" s="6">
        <f t="shared" si="2"/>
        <v>1.8471010774756286E-2</v>
      </c>
      <c r="L17" s="41"/>
      <c r="M17" s="6">
        <f t="shared" si="3"/>
        <v>1.8036072144288578E-2</v>
      </c>
      <c r="O17" s="6" t="s">
        <v>63</v>
      </c>
      <c r="P17" s="6">
        <v>0</v>
      </c>
      <c r="Q17" s="39"/>
      <c r="R17" s="6">
        <f t="shared" si="5"/>
        <v>0</v>
      </c>
      <c r="S17" s="39"/>
      <c r="T17" s="6">
        <f t="shared" si="4"/>
        <v>0</v>
      </c>
      <c r="V17">
        <v>39</v>
      </c>
      <c r="W17" s="6" t="s">
        <v>9</v>
      </c>
      <c r="X17" s="6">
        <v>1.2853425845620121</v>
      </c>
      <c r="Y17" s="6"/>
      <c r="Z17" s="6">
        <v>0.74248496993987967</v>
      </c>
      <c r="AA17" s="6"/>
    </row>
    <row r="18" spans="1:27" x14ac:dyDescent="0.3">
      <c r="A18" s="6" t="s">
        <v>63</v>
      </c>
      <c r="B18" s="6">
        <v>11</v>
      </c>
      <c r="C18" s="39"/>
      <c r="D18" s="6">
        <f t="shared" si="0"/>
        <v>3.5908596300326445E-2</v>
      </c>
      <c r="E18" s="41"/>
      <c r="F18" s="6">
        <f t="shared" si="1"/>
        <v>3.3066132264529056E-2</v>
      </c>
      <c r="H18" s="6" t="s">
        <v>63</v>
      </c>
      <c r="I18" s="6">
        <v>3</v>
      </c>
      <c r="J18" s="41"/>
      <c r="K18" s="6">
        <f t="shared" si="2"/>
        <v>9.2355053873781432E-3</v>
      </c>
      <c r="L18" s="41"/>
      <c r="M18" s="6">
        <f t="shared" si="3"/>
        <v>9.0180360721442889E-3</v>
      </c>
      <c r="O18" s="6" t="s">
        <v>63</v>
      </c>
      <c r="P18" s="6">
        <v>3</v>
      </c>
      <c r="Q18" s="39"/>
      <c r="R18" s="6">
        <f t="shared" si="5"/>
        <v>1.5611448395490026E-2</v>
      </c>
      <c r="S18" s="39"/>
      <c r="T18" s="6">
        <f t="shared" si="4"/>
        <v>9.0180360721442889E-3</v>
      </c>
      <c r="V18">
        <v>39</v>
      </c>
      <c r="W18" s="6" t="s">
        <v>9</v>
      </c>
      <c r="X18" s="6">
        <v>1.5403295750216826</v>
      </c>
      <c r="Y18" s="6"/>
      <c r="Z18" s="6">
        <v>0.88977955911823647</v>
      </c>
      <c r="AA18" s="6"/>
    </row>
    <row r="19" spans="1:27" x14ac:dyDescent="0.3">
      <c r="A19" s="6" t="s">
        <v>63</v>
      </c>
      <c r="B19" s="6">
        <v>7</v>
      </c>
      <c r="C19" s="39"/>
      <c r="D19" s="6">
        <f t="shared" si="0"/>
        <v>2.2850924918389557E-2</v>
      </c>
      <c r="E19" s="41"/>
      <c r="F19" s="6">
        <f t="shared" si="1"/>
        <v>2.1042084168336674E-2</v>
      </c>
      <c r="H19" s="6" t="s">
        <v>63</v>
      </c>
      <c r="I19" s="6">
        <v>4</v>
      </c>
      <c r="J19" s="41"/>
      <c r="K19" s="6">
        <f t="shared" si="2"/>
        <v>1.2314007183170857E-2</v>
      </c>
      <c r="L19" s="41"/>
      <c r="M19" s="6">
        <f t="shared" si="3"/>
        <v>1.2024048096192385E-2</v>
      </c>
      <c r="O19" s="6" t="s">
        <v>63</v>
      </c>
      <c r="P19" s="6">
        <v>2</v>
      </c>
      <c r="Q19" s="39"/>
      <c r="R19" s="6">
        <f t="shared" si="5"/>
        <v>1.0407632263660017E-2</v>
      </c>
      <c r="S19" s="39"/>
      <c r="T19" s="6">
        <f t="shared" si="4"/>
        <v>6.0120240480961923E-3</v>
      </c>
      <c r="V19">
        <v>39</v>
      </c>
      <c r="W19" s="6" t="s">
        <v>9</v>
      </c>
      <c r="X19" s="6">
        <v>1.233304423243712</v>
      </c>
      <c r="Y19" s="6"/>
      <c r="Z19" s="6">
        <v>0.71242484969939879</v>
      </c>
      <c r="AA19" s="6"/>
    </row>
    <row r="20" spans="1:27" x14ac:dyDescent="0.3">
      <c r="A20" s="6" t="s">
        <v>66</v>
      </c>
      <c r="B20" s="6">
        <v>14</v>
      </c>
      <c r="C20" s="39"/>
      <c r="D20" s="6">
        <f t="shared" si="0"/>
        <v>4.5701849836779114E-2</v>
      </c>
      <c r="E20" s="41"/>
      <c r="F20" s="6">
        <f t="shared" si="1"/>
        <v>4.2084168336673347E-2</v>
      </c>
      <c r="H20" s="6" t="s">
        <v>66</v>
      </c>
      <c r="I20" s="6">
        <v>12</v>
      </c>
      <c r="J20" s="41"/>
      <c r="K20" s="6">
        <f t="shared" si="2"/>
        <v>3.6942021549512573E-2</v>
      </c>
      <c r="L20" s="41"/>
      <c r="M20" s="6">
        <f t="shared" si="3"/>
        <v>3.6072144288577156E-2</v>
      </c>
      <c r="O20" s="6" t="s">
        <v>66</v>
      </c>
      <c r="P20" s="6">
        <v>4</v>
      </c>
      <c r="Q20" s="39"/>
      <c r="R20" s="6">
        <f t="shared" si="5"/>
        <v>2.0815264527320035E-2</v>
      </c>
      <c r="S20" s="39"/>
      <c r="T20" s="6">
        <f t="shared" si="4"/>
        <v>1.2024048096192385E-2</v>
      </c>
      <c r="V20">
        <v>39</v>
      </c>
      <c r="W20" s="6" t="s">
        <v>9</v>
      </c>
      <c r="X20" s="6">
        <v>1.2801387684301822</v>
      </c>
      <c r="Y20" s="6"/>
      <c r="Z20" s="6">
        <v>0.73947895791583163</v>
      </c>
      <c r="AA20" s="6"/>
    </row>
    <row r="21" spans="1:27" x14ac:dyDescent="0.3">
      <c r="A21" s="6" t="s">
        <v>66</v>
      </c>
      <c r="B21" s="6">
        <v>33</v>
      </c>
      <c r="C21" s="39"/>
      <c r="D21" s="6">
        <f t="shared" si="0"/>
        <v>0.10772578890097934</v>
      </c>
      <c r="E21" s="41"/>
      <c r="F21" s="6">
        <f t="shared" si="1"/>
        <v>9.9198396793587162E-2</v>
      </c>
      <c r="H21" s="6" t="s">
        <v>66</v>
      </c>
      <c r="I21" s="6">
        <v>17</v>
      </c>
      <c r="J21" s="41"/>
      <c r="K21" s="6">
        <f t="shared" si="2"/>
        <v>5.2334530528476142E-2</v>
      </c>
      <c r="L21" s="41"/>
      <c r="M21" s="6">
        <f t="shared" si="3"/>
        <v>5.1102204408817631E-2</v>
      </c>
      <c r="O21" s="6" t="s">
        <v>66</v>
      </c>
      <c r="P21" s="6">
        <v>7</v>
      </c>
      <c r="Q21" s="39"/>
      <c r="R21" s="6">
        <f t="shared" si="5"/>
        <v>3.6426712922810064E-2</v>
      </c>
      <c r="S21" s="39"/>
      <c r="T21" s="6">
        <f t="shared" si="4"/>
        <v>2.1042084168336674E-2</v>
      </c>
      <c r="V21">
        <v>39</v>
      </c>
      <c r="W21" s="6" t="s">
        <v>9</v>
      </c>
      <c r="X21" s="6">
        <v>1.4466608846487425</v>
      </c>
      <c r="Y21" s="6"/>
      <c r="Z21" s="6">
        <v>0.83567134268537069</v>
      </c>
      <c r="AA21" s="6"/>
    </row>
    <row r="22" spans="1:27" x14ac:dyDescent="0.3">
      <c r="A22" s="6" t="s">
        <v>66</v>
      </c>
      <c r="B22" s="6">
        <v>8</v>
      </c>
      <c r="C22" s="39"/>
      <c r="D22" s="6">
        <f t="shared" si="0"/>
        <v>2.6115342763873776E-2</v>
      </c>
      <c r="E22" s="41"/>
      <c r="F22" s="6">
        <f t="shared" si="1"/>
        <v>2.4048096192384769E-2</v>
      </c>
      <c r="H22" s="6" t="s">
        <v>66</v>
      </c>
      <c r="I22" s="6">
        <v>5</v>
      </c>
      <c r="J22" s="41"/>
      <c r="K22" s="6">
        <f t="shared" si="2"/>
        <v>1.5392508978963573E-2</v>
      </c>
      <c r="L22" s="41"/>
      <c r="M22" s="6">
        <f t="shared" si="3"/>
        <v>1.503006012024048E-2</v>
      </c>
      <c r="O22" s="6" t="s">
        <v>66</v>
      </c>
      <c r="P22" s="6">
        <v>10</v>
      </c>
      <c r="Q22" s="39"/>
      <c r="R22" s="6">
        <f t="shared" si="5"/>
        <v>5.2038161318300087E-2</v>
      </c>
      <c r="S22" s="39"/>
      <c r="T22" s="6">
        <f t="shared" si="4"/>
        <v>3.0060120240480961E-2</v>
      </c>
      <c r="V22">
        <v>39</v>
      </c>
      <c r="W22" s="6" t="s">
        <v>9</v>
      </c>
      <c r="X22" s="6">
        <v>1.3217692974848223</v>
      </c>
      <c r="Y22" s="6"/>
      <c r="Z22" s="6">
        <v>0.76352705410821642</v>
      </c>
      <c r="AA22" s="6"/>
    </row>
    <row r="23" spans="1:27" x14ac:dyDescent="0.3">
      <c r="A23" s="6" t="s">
        <v>64</v>
      </c>
      <c r="B23" s="6">
        <v>35</v>
      </c>
      <c r="C23" s="39"/>
      <c r="D23" s="6">
        <f t="shared" si="0"/>
        <v>0.11425462459194778</v>
      </c>
      <c r="E23" s="41"/>
      <c r="F23" s="6">
        <f t="shared" si="1"/>
        <v>0.10521042084168336</v>
      </c>
      <c r="H23" s="6" t="s">
        <v>64</v>
      </c>
      <c r="I23" s="6">
        <v>11</v>
      </c>
      <c r="J23" s="41"/>
      <c r="K23" s="6">
        <f t="shared" si="2"/>
        <v>3.3863519753719859E-2</v>
      </c>
      <c r="L23" s="41"/>
      <c r="M23" s="6">
        <f t="shared" si="3"/>
        <v>3.3066132264529056E-2</v>
      </c>
      <c r="O23" s="6" t="s">
        <v>64</v>
      </c>
      <c r="P23" s="6">
        <v>18</v>
      </c>
      <c r="Q23" s="39"/>
      <c r="R23" s="6">
        <f t="shared" si="5"/>
        <v>9.3668690372940164E-2</v>
      </c>
      <c r="S23" s="39"/>
      <c r="T23" s="6">
        <f t="shared" si="4"/>
        <v>5.410821643286573E-2</v>
      </c>
      <c r="V23">
        <v>17</v>
      </c>
      <c r="W23" s="6" t="s">
        <v>61</v>
      </c>
      <c r="X23" s="6">
        <v>2.9379760609357999E-2</v>
      </c>
      <c r="Y23" s="6">
        <f>AVERAGE(X23:X31)</f>
        <v>2.1656672223307302E-2</v>
      </c>
      <c r="Z23" s="6">
        <v>2.7054108216432865E-2</v>
      </c>
      <c r="AA23" s="6">
        <f>AVERAGE(Z23:Z31)</f>
        <v>2.004008016032064E-2</v>
      </c>
    </row>
    <row r="24" spans="1:27" x14ac:dyDescent="0.3">
      <c r="A24" s="6" t="s">
        <v>64</v>
      </c>
      <c r="B24" s="6">
        <v>40</v>
      </c>
      <c r="C24" s="39"/>
      <c r="D24" s="6">
        <f t="shared" si="0"/>
        <v>0.13057671381936889</v>
      </c>
      <c r="E24" s="41"/>
      <c r="F24" s="6">
        <f t="shared" si="1"/>
        <v>0.12024048096192384</v>
      </c>
      <c r="H24" s="6" t="s">
        <v>64</v>
      </c>
      <c r="I24" s="6">
        <v>32</v>
      </c>
      <c r="J24" s="41"/>
      <c r="K24" s="6">
        <f t="shared" si="2"/>
        <v>9.8512057465366856E-2</v>
      </c>
      <c r="L24" s="41"/>
      <c r="M24" s="6">
        <f t="shared" si="3"/>
        <v>9.6192384769539077E-2</v>
      </c>
      <c r="O24" s="6" t="s">
        <v>64</v>
      </c>
      <c r="P24" s="6">
        <v>62</v>
      </c>
      <c r="Q24" s="39"/>
      <c r="R24" s="6">
        <f t="shared" si="5"/>
        <v>0.32263660017346057</v>
      </c>
      <c r="S24" s="39"/>
      <c r="T24" s="6">
        <f t="shared" si="4"/>
        <v>0.18637274549098196</v>
      </c>
      <c r="V24">
        <v>17</v>
      </c>
      <c r="W24" s="6" t="s">
        <v>61</v>
      </c>
      <c r="X24" s="6">
        <v>5.5495103373231776E-2</v>
      </c>
      <c r="Y24" s="6"/>
      <c r="Z24" s="6">
        <v>5.1102204408817631E-2</v>
      </c>
      <c r="AA24" s="6"/>
    </row>
    <row r="25" spans="1:27" x14ac:dyDescent="0.3">
      <c r="A25" s="6" t="s">
        <v>64</v>
      </c>
      <c r="B25" s="6">
        <v>33</v>
      </c>
      <c r="C25" s="39"/>
      <c r="D25" s="6">
        <f t="shared" si="0"/>
        <v>0.10772578890097934</v>
      </c>
      <c r="E25" s="41"/>
      <c r="F25" s="6">
        <f t="shared" si="1"/>
        <v>9.9198396793587162E-2</v>
      </c>
      <c r="H25" s="6" t="s">
        <v>64</v>
      </c>
      <c r="I25" s="6">
        <v>18</v>
      </c>
      <c r="J25" s="41"/>
      <c r="K25" s="6">
        <f t="shared" si="2"/>
        <v>5.5413032324268856E-2</v>
      </c>
      <c r="L25" s="41"/>
      <c r="M25" s="6">
        <f t="shared" si="3"/>
        <v>5.410821643286573E-2</v>
      </c>
      <c r="O25" s="6" t="s">
        <v>64</v>
      </c>
      <c r="P25" s="6">
        <v>36</v>
      </c>
      <c r="Q25" s="39"/>
      <c r="R25" s="6">
        <f t="shared" si="5"/>
        <v>0.18733738074588033</v>
      </c>
      <c r="S25" s="39"/>
      <c r="T25" s="6">
        <f t="shared" si="4"/>
        <v>0.10821643286573146</v>
      </c>
      <c r="V25">
        <v>17</v>
      </c>
      <c r="W25" s="6" t="s">
        <v>61</v>
      </c>
      <c r="X25" s="6">
        <v>1.9586507072905334E-2</v>
      </c>
      <c r="Y25" s="6"/>
      <c r="Z25" s="6">
        <v>1.8036072144288578E-2</v>
      </c>
      <c r="AA25" s="6"/>
    </row>
    <row r="26" spans="1:27" x14ac:dyDescent="0.3">
      <c r="A26" s="6" t="s">
        <v>65</v>
      </c>
      <c r="B26" s="6">
        <v>163</v>
      </c>
      <c r="C26" s="39"/>
      <c r="D26" s="6">
        <f t="shared" si="0"/>
        <v>0.53210010881392822</v>
      </c>
      <c r="E26" s="41"/>
      <c r="F26" s="6">
        <f t="shared" si="1"/>
        <v>0.48997995991983967</v>
      </c>
      <c r="H26" s="6" t="s">
        <v>65</v>
      </c>
      <c r="I26" s="6">
        <v>197</v>
      </c>
      <c r="J26" s="41"/>
      <c r="K26" s="6">
        <f t="shared" si="2"/>
        <v>0.60646485377116477</v>
      </c>
      <c r="L26" s="41"/>
      <c r="M26" s="6">
        <f t="shared" si="3"/>
        <v>0.59218436873747493</v>
      </c>
      <c r="O26" s="6" t="s">
        <v>65</v>
      </c>
      <c r="P26" s="6">
        <v>161</v>
      </c>
      <c r="Q26" s="39"/>
      <c r="R26" s="6">
        <f t="shared" si="5"/>
        <v>0.83781439722463147</v>
      </c>
      <c r="S26" s="39"/>
      <c r="T26" s="6">
        <f t="shared" si="4"/>
        <v>0.48396793587174347</v>
      </c>
      <c r="V26">
        <v>18</v>
      </c>
      <c r="W26" s="6" t="s">
        <v>61</v>
      </c>
      <c r="X26" s="6">
        <v>4.3099025141098E-2</v>
      </c>
      <c r="Y26" s="6"/>
      <c r="Z26" s="6">
        <v>4.2084168336673347E-2</v>
      </c>
      <c r="AA26" s="6"/>
    </row>
    <row r="27" spans="1:27" x14ac:dyDescent="0.3">
      <c r="A27" s="6" t="s">
        <v>65</v>
      </c>
      <c r="B27" s="6">
        <v>225</v>
      </c>
      <c r="C27" s="39"/>
      <c r="D27" s="6">
        <f t="shared" si="0"/>
        <v>0.73449401523394997</v>
      </c>
      <c r="E27" s="41"/>
      <c r="F27" s="6">
        <f t="shared" si="1"/>
        <v>0.6763527054108216</v>
      </c>
      <c r="H27" s="6" t="s">
        <v>65</v>
      </c>
      <c r="I27" s="6">
        <v>201</v>
      </c>
      <c r="J27" s="41"/>
      <c r="K27" s="6">
        <f t="shared" si="2"/>
        <v>0.61877886095433554</v>
      </c>
      <c r="L27" s="41"/>
      <c r="M27" s="6">
        <f t="shared" si="3"/>
        <v>0.60420841683366733</v>
      </c>
      <c r="O27" s="6" t="s">
        <v>65</v>
      </c>
      <c r="P27" s="6">
        <v>171</v>
      </c>
      <c r="Q27" s="39"/>
      <c r="R27" s="6">
        <f t="shared" si="5"/>
        <v>0.88985255854293155</v>
      </c>
      <c r="S27" s="39"/>
      <c r="T27" s="6">
        <f t="shared" si="4"/>
        <v>0.51402805611222446</v>
      </c>
      <c r="V27">
        <v>18</v>
      </c>
      <c r="W27" s="6" t="s">
        <v>61</v>
      </c>
      <c r="X27" s="6">
        <v>2.1549512570549E-2</v>
      </c>
      <c r="Y27" s="6"/>
      <c r="Z27" s="6">
        <v>2.1042084168336674E-2</v>
      </c>
      <c r="AA27" s="6"/>
    </row>
    <row r="28" spans="1:27" x14ac:dyDescent="0.3">
      <c r="A28" s="6" t="s">
        <v>65</v>
      </c>
      <c r="B28" s="6">
        <v>211</v>
      </c>
      <c r="C28" s="39"/>
      <c r="D28" s="6">
        <f t="shared" si="0"/>
        <v>0.68879216539717092</v>
      </c>
      <c r="E28" s="41"/>
      <c r="F28" s="6">
        <f t="shared" si="1"/>
        <v>0.63426853707414821</v>
      </c>
      <c r="H28" s="6" t="s">
        <v>65</v>
      </c>
      <c r="I28" s="6">
        <v>240</v>
      </c>
      <c r="J28" s="41"/>
      <c r="K28" s="6">
        <f t="shared" si="2"/>
        <v>0.73884043099025143</v>
      </c>
      <c r="L28" s="41"/>
      <c r="M28" s="6">
        <f t="shared" si="3"/>
        <v>0.72144288577154303</v>
      </c>
      <c r="O28" s="6" t="s">
        <v>65</v>
      </c>
      <c r="P28" s="6">
        <v>113</v>
      </c>
      <c r="Q28" s="39"/>
      <c r="R28" s="6">
        <f t="shared" si="5"/>
        <v>0.58803122289679099</v>
      </c>
      <c r="S28" s="39"/>
      <c r="T28" s="6">
        <f t="shared" si="4"/>
        <v>0.33967935871743488</v>
      </c>
      <c r="V28">
        <v>18</v>
      </c>
      <c r="W28" s="6" t="s">
        <v>61</v>
      </c>
      <c r="X28" s="6">
        <v>1.5392508978963573E-2</v>
      </c>
      <c r="Y28" s="6"/>
      <c r="Z28" s="6">
        <v>1.503006012024048E-2</v>
      </c>
      <c r="AA28" s="6"/>
    </row>
    <row r="29" spans="1:27" x14ac:dyDescent="0.3">
      <c r="A29" s="6" t="s">
        <v>75</v>
      </c>
      <c r="B29" s="6">
        <v>288</v>
      </c>
      <c r="C29" s="39"/>
      <c r="D29" s="6">
        <f t="shared" si="0"/>
        <v>0.94015233949945598</v>
      </c>
      <c r="E29" s="41"/>
      <c r="F29" s="6">
        <f t="shared" si="1"/>
        <v>0.86573146292585168</v>
      </c>
      <c r="H29" s="6" t="s">
        <v>75</v>
      </c>
      <c r="I29" s="6">
        <v>287</v>
      </c>
      <c r="J29" s="41"/>
      <c r="K29" s="6">
        <f t="shared" si="2"/>
        <v>0.88353001539250908</v>
      </c>
      <c r="L29" s="41"/>
      <c r="M29" s="6">
        <f t="shared" si="3"/>
        <v>0.86272545090180353</v>
      </c>
      <c r="O29" s="6" t="s">
        <v>75</v>
      </c>
      <c r="P29" s="6">
        <v>130</v>
      </c>
      <c r="Q29" s="39"/>
      <c r="R29" s="6">
        <f t="shared" ref="R29:R34" si="6">P29/$Q$5</f>
        <v>0.67649609713790115</v>
      </c>
      <c r="S29" s="39"/>
      <c r="T29" s="6">
        <f t="shared" ref="T29:T34" si="7">P29/$E$5</f>
        <v>0.39078156312625251</v>
      </c>
      <c r="V29">
        <v>39</v>
      </c>
      <c r="W29" s="6" t="s">
        <v>61</v>
      </c>
      <c r="X29" s="6">
        <v>0</v>
      </c>
      <c r="Y29" s="6"/>
      <c r="Z29" s="6">
        <v>0</v>
      </c>
      <c r="AA29" s="6"/>
    </row>
    <row r="30" spans="1:27" x14ac:dyDescent="0.3">
      <c r="A30" s="6" t="s">
        <v>75</v>
      </c>
      <c r="B30" s="6">
        <v>330</v>
      </c>
      <c r="C30" s="39"/>
      <c r="D30" s="6">
        <f t="shared" si="0"/>
        <v>1.0772578890097932</v>
      </c>
      <c r="E30" s="41"/>
      <c r="F30" s="6">
        <f t="shared" si="1"/>
        <v>0.99198396793587174</v>
      </c>
      <c r="H30" s="6" t="s">
        <v>75</v>
      </c>
      <c r="I30" s="6">
        <v>328</v>
      </c>
      <c r="J30" s="41"/>
      <c r="K30" s="6">
        <f t="shared" si="2"/>
        <v>1.0097485890200104</v>
      </c>
      <c r="L30" s="41"/>
      <c r="M30" s="6">
        <f t="shared" si="3"/>
        <v>0.98597194388777554</v>
      </c>
      <c r="O30" s="6" t="s">
        <v>75</v>
      </c>
      <c r="P30" s="6">
        <v>262</v>
      </c>
      <c r="Q30" s="39"/>
      <c r="R30" s="6">
        <f t="shared" si="6"/>
        <v>1.3633998265394622</v>
      </c>
      <c r="S30" s="39"/>
      <c r="T30" s="6">
        <f t="shared" si="7"/>
        <v>0.78757515030060121</v>
      </c>
      <c r="V30">
        <v>39</v>
      </c>
      <c r="W30" s="6" t="s">
        <v>61</v>
      </c>
      <c r="X30" s="6">
        <v>5.2038161318300087E-3</v>
      </c>
      <c r="Y30" s="6"/>
      <c r="Z30" s="6">
        <v>3.0060120240480962E-3</v>
      </c>
      <c r="AA30" s="6"/>
    </row>
    <row r="31" spans="1:27" x14ac:dyDescent="0.3">
      <c r="A31" s="6" t="s">
        <v>75</v>
      </c>
      <c r="B31" s="6">
        <v>347</v>
      </c>
      <c r="C31" s="39"/>
      <c r="D31" s="6">
        <f t="shared" si="0"/>
        <v>1.1327529923830251</v>
      </c>
      <c r="E31" s="41"/>
      <c r="F31" s="6">
        <f t="shared" si="1"/>
        <v>1.0430861723446894</v>
      </c>
      <c r="H31" s="6" t="s">
        <v>75</v>
      </c>
      <c r="I31" s="6">
        <v>334</v>
      </c>
      <c r="J31" s="41"/>
      <c r="K31" s="6">
        <f t="shared" si="2"/>
        <v>1.0282195997947665</v>
      </c>
      <c r="L31" s="41"/>
      <c r="M31" s="6">
        <f t="shared" si="3"/>
        <v>1.0040080160320641</v>
      </c>
      <c r="O31" s="6" t="s">
        <v>75</v>
      </c>
      <c r="P31" s="6">
        <v>192</v>
      </c>
      <c r="Q31" s="39"/>
      <c r="R31" s="6">
        <f t="shared" si="6"/>
        <v>0.99913269731136167</v>
      </c>
      <c r="S31" s="39"/>
      <c r="T31" s="6">
        <f t="shared" si="7"/>
        <v>0.57715430861723449</v>
      </c>
      <c r="V31">
        <v>39</v>
      </c>
      <c r="W31" s="6" t="s">
        <v>61</v>
      </c>
      <c r="X31" s="6">
        <v>5.2038161318300087E-3</v>
      </c>
      <c r="Y31" s="6"/>
      <c r="Z31" s="6">
        <v>3.0060120240480962E-3</v>
      </c>
      <c r="AA31" s="6"/>
    </row>
    <row r="32" spans="1:27" x14ac:dyDescent="0.3">
      <c r="A32" s="6" t="s">
        <v>77</v>
      </c>
      <c r="B32" s="6">
        <v>321</v>
      </c>
      <c r="C32" s="39"/>
      <c r="D32" s="6">
        <f t="shared" si="0"/>
        <v>1.0478781284004353</v>
      </c>
      <c r="E32" s="41"/>
      <c r="F32" s="6">
        <f t="shared" si="1"/>
        <v>0.96492985971943879</v>
      </c>
      <c r="H32" s="6" t="s">
        <v>77</v>
      </c>
      <c r="I32" s="6">
        <v>331</v>
      </c>
      <c r="J32" s="41"/>
      <c r="K32" s="6">
        <f t="shared" si="2"/>
        <v>1.0189840944073885</v>
      </c>
      <c r="L32" s="41"/>
      <c r="M32" s="6">
        <f t="shared" si="3"/>
        <v>0.99498997995991978</v>
      </c>
      <c r="O32" s="6" t="s">
        <v>77</v>
      </c>
      <c r="P32" s="6">
        <v>198</v>
      </c>
      <c r="Q32" s="39"/>
      <c r="R32" s="6">
        <f t="shared" si="6"/>
        <v>1.0303555941023417</v>
      </c>
      <c r="S32" s="39"/>
      <c r="T32" s="6">
        <f t="shared" si="7"/>
        <v>0.59519038076152297</v>
      </c>
      <c r="V32">
        <v>17</v>
      </c>
      <c r="W32" s="6" t="s">
        <v>62</v>
      </c>
      <c r="X32" s="6">
        <v>6.5288356909684441E-3</v>
      </c>
      <c r="Y32" s="6">
        <f>AVERAGE(X32:X40)</f>
        <v>1.9695882358134017E-2</v>
      </c>
      <c r="Z32" s="6">
        <v>6.0120240480961923E-3</v>
      </c>
      <c r="AA32" s="6">
        <f>AVERAGE(Z32:Z40)</f>
        <v>1.8036072144288578E-2</v>
      </c>
    </row>
    <row r="33" spans="1:27" x14ac:dyDescent="0.3">
      <c r="A33" s="6" t="s">
        <v>77</v>
      </c>
      <c r="B33" s="6">
        <v>274</v>
      </c>
      <c r="C33" s="39"/>
      <c r="D33" s="6">
        <f t="shared" si="0"/>
        <v>0.89445048966267693</v>
      </c>
      <c r="E33" s="41"/>
      <c r="F33" s="6">
        <f t="shared" si="1"/>
        <v>0.82364729458917829</v>
      </c>
      <c r="H33" s="6" t="s">
        <v>77</v>
      </c>
      <c r="I33" s="6">
        <v>351</v>
      </c>
      <c r="J33" s="41"/>
      <c r="K33" s="6">
        <f t="shared" si="2"/>
        <v>1.0805541303232427</v>
      </c>
      <c r="L33" s="41"/>
      <c r="M33" s="6">
        <f t="shared" si="3"/>
        <v>1.0551102204408818</v>
      </c>
      <c r="O33" s="6" t="s">
        <v>77</v>
      </c>
      <c r="P33" s="6">
        <v>233</v>
      </c>
      <c r="Q33" s="39"/>
      <c r="R33" s="6">
        <f t="shared" si="6"/>
        <v>1.2124891587163922</v>
      </c>
      <c r="S33" s="39"/>
      <c r="T33" s="6">
        <f t="shared" si="7"/>
        <v>0.70040080160320639</v>
      </c>
      <c r="V33">
        <v>17</v>
      </c>
      <c r="W33" s="6" t="s">
        <v>62</v>
      </c>
      <c r="X33" s="6">
        <v>6.8552774755168661E-2</v>
      </c>
      <c r="Y33" s="6"/>
      <c r="Z33" s="6">
        <v>6.3126252505010014E-2</v>
      </c>
      <c r="AA33" s="6"/>
    </row>
    <row r="34" spans="1:27" x14ac:dyDescent="0.3">
      <c r="A34" s="6" t="s">
        <v>77</v>
      </c>
      <c r="B34" s="6">
        <v>278</v>
      </c>
      <c r="C34" s="39"/>
      <c r="D34" s="6">
        <f t="shared" si="0"/>
        <v>0.90750816104461374</v>
      </c>
      <c r="E34" s="41"/>
      <c r="F34" s="6">
        <f t="shared" si="1"/>
        <v>0.83567134268537069</v>
      </c>
      <c r="H34" s="6" t="s">
        <v>77</v>
      </c>
      <c r="I34" s="6">
        <v>318</v>
      </c>
      <c r="J34" s="41"/>
      <c r="K34" s="6">
        <f t="shared" si="2"/>
        <v>0.9789635710620832</v>
      </c>
      <c r="L34" s="41"/>
      <c r="M34" s="6">
        <f t="shared" si="3"/>
        <v>0.95591182364729455</v>
      </c>
      <c r="O34" s="6" t="s">
        <v>77</v>
      </c>
      <c r="P34" s="6">
        <v>138</v>
      </c>
      <c r="Q34" s="39"/>
      <c r="R34" s="6">
        <f t="shared" si="6"/>
        <v>0.7181266261925412</v>
      </c>
      <c r="S34" s="39"/>
      <c r="T34" s="6">
        <f t="shared" si="7"/>
        <v>0.41482965931863724</v>
      </c>
      <c r="V34">
        <v>17</v>
      </c>
      <c r="W34" s="6" t="s">
        <v>62</v>
      </c>
      <c r="X34" s="6">
        <v>6.5288356909684441E-3</v>
      </c>
      <c r="Y34" s="6"/>
      <c r="Z34" s="6">
        <v>6.0120240480961923E-3</v>
      </c>
      <c r="AA34" s="6"/>
    </row>
    <row r="35" spans="1:27" x14ac:dyDescent="0.3">
      <c r="A35" s="6" t="s">
        <v>83</v>
      </c>
      <c r="B35" s="6">
        <v>302</v>
      </c>
      <c r="C35" s="39"/>
      <c r="D35" s="6">
        <f t="shared" si="0"/>
        <v>0.98585418933623514</v>
      </c>
      <c r="E35" s="41"/>
      <c r="F35" s="6">
        <f t="shared" si="1"/>
        <v>0.90781563126252496</v>
      </c>
      <c r="H35" s="6" t="s">
        <v>83</v>
      </c>
      <c r="I35" s="6">
        <v>286</v>
      </c>
      <c r="J35" s="41"/>
      <c r="K35" s="6">
        <f t="shared" si="2"/>
        <v>0.88045151359671636</v>
      </c>
      <c r="L35" s="41"/>
      <c r="M35" s="6">
        <f t="shared" si="3"/>
        <v>0.85971943887775548</v>
      </c>
      <c r="O35" s="6" t="s">
        <v>83</v>
      </c>
      <c r="P35" s="6">
        <v>196</v>
      </c>
      <c r="Q35" s="39"/>
      <c r="R35" s="6">
        <f t="shared" si="5"/>
        <v>1.0199479618386817</v>
      </c>
      <c r="S35" s="39"/>
      <c r="T35" s="6">
        <f t="shared" si="4"/>
        <v>0.58917835671342678</v>
      </c>
      <c r="V35">
        <v>18</v>
      </c>
      <c r="W35" s="6" t="s">
        <v>62</v>
      </c>
      <c r="X35" s="6">
        <v>1.5392508978963573E-2</v>
      </c>
      <c r="Y35" s="6"/>
      <c r="Z35" s="6">
        <v>1.503006012024048E-2</v>
      </c>
      <c r="AA35" s="6"/>
    </row>
    <row r="36" spans="1:27" x14ac:dyDescent="0.3">
      <c r="A36" s="6" t="s">
        <v>83</v>
      </c>
      <c r="B36" s="6">
        <v>303</v>
      </c>
      <c r="C36" s="39"/>
      <c r="D36" s="6">
        <f t="shared" si="0"/>
        <v>0.98911860718171929</v>
      </c>
      <c r="E36" s="41"/>
      <c r="F36" s="6">
        <f t="shared" si="1"/>
        <v>0.91082164328657311</v>
      </c>
      <c r="H36" s="6" t="s">
        <v>83</v>
      </c>
      <c r="I36" s="6">
        <v>286</v>
      </c>
      <c r="J36" s="41"/>
      <c r="K36" s="6">
        <f t="shared" si="2"/>
        <v>0.88045151359671636</v>
      </c>
      <c r="L36" s="41"/>
      <c r="M36" s="6">
        <f t="shared" si="3"/>
        <v>0.85971943887775548</v>
      </c>
      <c r="O36" s="6" t="s">
        <v>83</v>
      </c>
      <c r="P36" s="6">
        <v>137</v>
      </c>
      <c r="Q36" s="39"/>
      <c r="R36" s="6">
        <f t="shared" si="5"/>
        <v>0.71292281006071123</v>
      </c>
      <c r="S36" s="39"/>
      <c r="T36" s="6">
        <f t="shared" si="4"/>
        <v>0.41182364729458915</v>
      </c>
      <c r="V36">
        <v>18</v>
      </c>
      <c r="W36" s="6" t="s">
        <v>62</v>
      </c>
      <c r="X36" s="6">
        <v>4.9256028732683428E-2</v>
      </c>
      <c r="Y36" s="6"/>
      <c r="Z36" s="6">
        <v>4.8096192384769539E-2</v>
      </c>
      <c r="AA36" s="6"/>
    </row>
    <row r="37" spans="1:27" x14ac:dyDescent="0.3">
      <c r="A37" s="6" t="s">
        <v>83</v>
      </c>
      <c r="B37" s="6">
        <v>309</v>
      </c>
      <c r="C37" s="39"/>
      <c r="D37" s="6">
        <f t="shared" si="0"/>
        <v>1.0087051142546246</v>
      </c>
      <c r="E37" s="41"/>
      <c r="F37" s="6">
        <f t="shared" si="1"/>
        <v>0.92885771543086171</v>
      </c>
      <c r="H37" s="6" t="s">
        <v>83</v>
      </c>
      <c r="I37" s="6">
        <v>286</v>
      </c>
      <c r="J37" s="41"/>
      <c r="K37" s="6">
        <f t="shared" si="2"/>
        <v>0.88045151359671636</v>
      </c>
      <c r="L37" s="41"/>
      <c r="M37" s="6">
        <f t="shared" si="3"/>
        <v>0.85971943887775548</v>
      </c>
      <c r="O37" s="6" t="s">
        <v>83</v>
      </c>
      <c r="P37" s="6">
        <v>119</v>
      </c>
      <c r="Q37" s="39"/>
      <c r="R37" s="6">
        <f t="shared" si="5"/>
        <v>0.61925411968777111</v>
      </c>
      <c r="S37" s="39"/>
      <c r="T37" s="6">
        <f t="shared" si="4"/>
        <v>0.35771543086172342</v>
      </c>
      <c r="V37">
        <v>18</v>
      </c>
      <c r="W37" s="6" t="s">
        <v>62</v>
      </c>
      <c r="X37" s="6">
        <v>1.5392508978963573E-2</v>
      </c>
      <c r="Y37" s="6"/>
      <c r="Z37" s="6">
        <v>1.503006012024048E-2</v>
      </c>
      <c r="AA37" s="6"/>
    </row>
    <row r="38" spans="1:27" x14ac:dyDescent="0.3">
      <c r="A38" s="6" t="s">
        <v>84</v>
      </c>
      <c r="B38" s="6">
        <v>258</v>
      </c>
      <c r="C38" s="39"/>
      <c r="D38" s="6">
        <f t="shared" si="0"/>
        <v>0.84221980413492936</v>
      </c>
      <c r="E38" s="41"/>
      <c r="F38" s="6">
        <f t="shared" si="1"/>
        <v>0.77555110220440882</v>
      </c>
      <c r="H38" s="6" t="s">
        <v>84</v>
      </c>
      <c r="I38" s="6">
        <v>287</v>
      </c>
      <c r="J38" s="41"/>
      <c r="K38" s="6">
        <f t="shared" si="2"/>
        <v>0.88353001539250908</v>
      </c>
      <c r="L38" s="41"/>
      <c r="M38" s="6">
        <f t="shared" si="3"/>
        <v>0.86272545090180353</v>
      </c>
      <c r="O38" s="6" t="s">
        <v>84</v>
      </c>
      <c r="P38" s="6">
        <v>203</v>
      </c>
      <c r="Q38" s="39"/>
      <c r="R38" s="6">
        <f t="shared" si="5"/>
        <v>1.0563746747614917</v>
      </c>
      <c r="S38" s="39"/>
      <c r="T38" s="6">
        <f t="shared" si="4"/>
        <v>0.61022044088176353</v>
      </c>
      <c r="V38">
        <v>39</v>
      </c>
      <c r="W38" s="6" t="s">
        <v>62</v>
      </c>
      <c r="X38" s="6">
        <v>5.2038161318300087E-3</v>
      </c>
      <c r="Y38" s="6"/>
      <c r="Z38" s="6">
        <v>3.0060120240480962E-3</v>
      </c>
      <c r="AA38" s="6"/>
    </row>
    <row r="39" spans="1:27" x14ac:dyDescent="0.3">
      <c r="A39" s="6" t="s">
        <v>84</v>
      </c>
      <c r="B39" s="6">
        <v>307</v>
      </c>
      <c r="C39" s="39"/>
      <c r="D39" s="6">
        <f t="shared" si="0"/>
        <v>1.0021762785636563</v>
      </c>
      <c r="E39" s="41"/>
      <c r="F39" s="6">
        <f t="shared" si="1"/>
        <v>0.92284569138276551</v>
      </c>
      <c r="H39" s="6" t="s">
        <v>84</v>
      </c>
      <c r="I39" s="6">
        <v>274</v>
      </c>
      <c r="J39" s="41"/>
      <c r="K39" s="6">
        <f t="shared" si="2"/>
        <v>0.84350949204720371</v>
      </c>
      <c r="L39" s="41"/>
      <c r="M39" s="6">
        <f t="shared" si="3"/>
        <v>0.82364729458917829</v>
      </c>
      <c r="O39" s="6" t="s">
        <v>84</v>
      </c>
      <c r="P39" s="6">
        <v>222</v>
      </c>
      <c r="Q39" s="39"/>
      <c r="R39" s="6">
        <f t="shared" si="5"/>
        <v>1.1552471812662619</v>
      </c>
      <c r="S39" s="39"/>
      <c r="T39" s="6">
        <f t="shared" si="4"/>
        <v>0.66733466933867736</v>
      </c>
      <c r="V39">
        <v>39</v>
      </c>
      <c r="W39" s="6" t="s">
        <v>62</v>
      </c>
      <c r="X39" s="6">
        <v>1.0407632263660017E-2</v>
      </c>
      <c r="Y39" s="6"/>
      <c r="Z39" s="6">
        <v>6.0120240480961923E-3</v>
      </c>
      <c r="AA39" s="6"/>
    </row>
    <row r="40" spans="1:27" x14ac:dyDescent="0.3">
      <c r="A40" s="6" t="s">
        <v>84</v>
      </c>
      <c r="B40" s="6">
        <v>290</v>
      </c>
      <c r="C40" s="39"/>
      <c r="D40" s="6">
        <f t="shared" si="0"/>
        <v>0.94668117519042438</v>
      </c>
      <c r="E40" s="41"/>
      <c r="F40" s="6">
        <f t="shared" si="1"/>
        <v>0.87174348697394788</v>
      </c>
      <c r="H40" s="6" t="s">
        <v>84</v>
      </c>
      <c r="I40" s="6">
        <v>257</v>
      </c>
      <c r="J40" s="41"/>
      <c r="K40" s="6">
        <f t="shared" si="2"/>
        <v>0.79117496151872757</v>
      </c>
      <c r="L40" s="41"/>
      <c r="M40" s="6">
        <f t="shared" si="3"/>
        <v>0.77254509018036066</v>
      </c>
      <c r="O40" s="6" t="s">
        <v>84</v>
      </c>
      <c r="P40" s="6">
        <v>207</v>
      </c>
      <c r="Q40" s="39"/>
      <c r="R40" s="6">
        <f t="shared" si="5"/>
        <v>1.0771899392888118</v>
      </c>
      <c r="S40" s="39"/>
      <c r="T40" s="6">
        <f t="shared" si="4"/>
        <v>0.62224448897795592</v>
      </c>
      <c r="V40">
        <v>39</v>
      </c>
      <c r="W40" s="6" t="s">
        <v>62</v>
      </c>
      <c r="X40" s="6">
        <v>0</v>
      </c>
      <c r="Y40" s="6"/>
      <c r="Z40" s="6">
        <v>0</v>
      </c>
      <c r="AA40" s="6"/>
    </row>
    <row r="41" spans="1:27" x14ac:dyDescent="0.3">
      <c r="A41" s="6" t="s">
        <v>85</v>
      </c>
      <c r="B41" s="6">
        <v>285</v>
      </c>
      <c r="C41" s="39"/>
      <c r="D41" s="6">
        <f t="shared" si="0"/>
        <v>0.93035908596300332</v>
      </c>
      <c r="E41" s="41"/>
      <c r="F41" s="6">
        <f>B41/$E$5</f>
        <v>0.85671342685370733</v>
      </c>
      <c r="H41" s="6" t="s">
        <v>85</v>
      </c>
      <c r="I41" s="6">
        <v>296</v>
      </c>
      <c r="J41" s="41"/>
      <c r="K41" s="6">
        <f t="shared" si="2"/>
        <v>0.91123653155464346</v>
      </c>
      <c r="L41" s="41"/>
      <c r="M41" s="6">
        <f t="shared" si="3"/>
        <v>0.88977955911823647</v>
      </c>
      <c r="O41" s="6" t="s">
        <v>85</v>
      </c>
      <c r="P41" s="6">
        <v>187</v>
      </c>
      <c r="Q41" s="39"/>
      <c r="R41" s="6">
        <f t="shared" si="5"/>
        <v>0.97311361665221163</v>
      </c>
      <c r="S41" s="39"/>
      <c r="T41" s="6">
        <f t="shared" si="4"/>
        <v>0.56212424849699394</v>
      </c>
      <c r="V41">
        <v>17</v>
      </c>
      <c r="W41" s="6" t="s">
        <v>63</v>
      </c>
      <c r="X41" s="6">
        <v>3.5908596300326445E-2</v>
      </c>
      <c r="Y41" s="6">
        <f>AVERAGE(X41:X49)</f>
        <v>1.7856413502610864E-2</v>
      </c>
      <c r="Z41" s="6">
        <v>3.3066132264529056E-2</v>
      </c>
      <c r="AA41" s="6">
        <f>AVERAGE(Z41:Z49)</f>
        <v>1.5698062792251173E-2</v>
      </c>
    </row>
    <row r="42" spans="1:27" x14ac:dyDescent="0.3">
      <c r="A42" s="6" t="s">
        <v>85</v>
      </c>
      <c r="B42" s="6">
        <v>318</v>
      </c>
      <c r="C42" s="39"/>
      <c r="D42" s="6">
        <f t="shared" si="0"/>
        <v>1.0380848748639826</v>
      </c>
      <c r="E42" s="41"/>
      <c r="F42" s="6">
        <f t="shared" si="1"/>
        <v>0.95591182364729455</v>
      </c>
      <c r="H42" s="6" t="s">
        <v>85</v>
      </c>
      <c r="I42" s="6">
        <v>323</v>
      </c>
      <c r="J42" s="41"/>
      <c r="K42" s="6">
        <f t="shared" si="2"/>
        <v>0.9943560800410467</v>
      </c>
      <c r="L42" s="41"/>
      <c r="M42" s="6">
        <f t="shared" si="3"/>
        <v>0.97094188376753499</v>
      </c>
      <c r="O42" s="6" t="s">
        <v>85</v>
      </c>
      <c r="P42" s="6">
        <v>190</v>
      </c>
      <c r="Q42" s="39"/>
      <c r="R42" s="6">
        <f t="shared" si="5"/>
        <v>0.98872506504770175</v>
      </c>
      <c r="S42" s="39"/>
      <c r="T42" s="6">
        <f t="shared" si="4"/>
        <v>0.57114228456913829</v>
      </c>
      <c r="V42">
        <v>17</v>
      </c>
      <c r="W42" s="6" t="s">
        <v>63</v>
      </c>
      <c r="X42" s="6">
        <v>3.5908596300326445E-2</v>
      </c>
      <c r="Y42" s="6"/>
      <c r="Z42" s="6">
        <v>3.3066132264529056E-2</v>
      </c>
      <c r="AA42" s="6"/>
    </row>
    <row r="43" spans="1:27" x14ac:dyDescent="0.3">
      <c r="A43" s="6" t="s">
        <v>85</v>
      </c>
      <c r="B43" s="6">
        <v>291</v>
      </c>
      <c r="C43" s="39"/>
      <c r="D43" s="6">
        <f t="shared" si="0"/>
        <v>0.94994559303590864</v>
      </c>
      <c r="E43" s="41"/>
      <c r="F43" s="6">
        <f t="shared" si="1"/>
        <v>0.87474949899799592</v>
      </c>
      <c r="H43" s="6" t="s">
        <v>85</v>
      </c>
      <c r="I43" s="6">
        <v>282</v>
      </c>
      <c r="J43" s="41"/>
      <c r="K43" s="6">
        <f t="shared" si="2"/>
        <v>0.86813750641354548</v>
      </c>
      <c r="L43" s="41"/>
      <c r="M43" s="6">
        <f t="shared" si="3"/>
        <v>0.84769539078156309</v>
      </c>
      <c r="O43" s="6" t="s">
        <v>85</v>
      </c>
      <c r="P43" s="6">
        <v>59</v>
      </c>
      <c r="Q43" s="39"/>
      <c r="R43" s="6">
        <f t="shared" si="5"/>
        <v>0.30702515177797052</v>
      </c>
      <c r="S43" s="39"/>
      <c r="T43" s="6">
        <f t="shared" si="4"/>
        <v>0.17735470941883766</v>
      </c>
      <c r="V43">
        <v>17</v>
      </c>
      <c r="W43" s="6" t="s">
        <v>63</v>
      </c>
      <c r="X43" s="6">
        <v>2.2850924918389557E-2</v>
      </c>
      <c r="Y43" s="6"/>
      <c r="Z43" s="6">
        <v>2.1042084168336674E-2</v>
      </c>
      <c r="AA43" s="6"/>
    </row>
    <row r="44" spans="1:27" x14ac:dyDescent="0.3">
      <c r="A44" s="6" t="s">
        <v>71</v>
      </c>
      <c r="B44" s="6">
        <v>260</v>
      </c>
      <c r="C44" s="39"/>
      <c r="D44" s="6">
        <f t="shared" si="0"/>
        <v>0.84874863982589777</v>
      </c>
      <c r="E44" s="41"/>
      <c r="F44" s="6">
        <f t="shared" si="1"/>
        <v>0.78156312625250501</v>
      </c>
      <c r="H44" s="6" t="s">
        <v>71</v>
      </c>
      <c r="I44" s="6">
        <v>263</v>
      </c>
      <c r="J44" s="41"/>
      <c r="K44" s="6">
        <f t="shared" si="2"/>
        <v>0.8096459722934839</v>
      </c>
      <c r="L44" s="41"/>
      <c r="M44" s="6">
        <f t="shared" si="3"/>
        <v>0.79058116232464926</v>
      </c>
      <c r="O44" s="6" t="s">
        <v>71</v>
      </c>
      <c r="P44" s="6">
        <v>126</v>
      </c>
      <c r="Q44" s="39"/>
      <c r="R44" s="6">
        <f t="shared" si="5"/>
        <v>0.65568083261058108</v>
      </c>
      <c r="S44" s="39"/>
      <c r="T44" s="6">
        <f t="shared" si="4"/>
        <v>0.37875751503006011</v>
      </c>
      <c r="V44">
        <v>18</v>
      </c>
      <c r="W44" s="6" t="s">
        <v>63</v>
      </c>
      <c r="X44" s="6">
        <v>1.8471010774756286E-2</v>
      </c>
      <c r="Y44" s="6"/>
      <c r="Z44" s="6">
        <v>1.8036072144288578E-2</v>
      </c>
      <c r="AA44" s="6"/>
    </row>
    <row r="45" spans="1:27" x14ac:dyDescent="0.3">
      <c r="A45" s="6" t="s">
        <v>71</v>
      </c>
      <c r="B45" s="6">
        <v>273</v>
      </c>
      <c r="C45" s="39"/>
      <c r="D45" s="6">
        <f t="shared" si="0"/>
        <v>0.89118607181719267</v>
      </c>
      <c r="E45" s="41"/>
      <c r="F45" s="6">
        <f t="shared" si="1"/>
        <v>0.82064128256513025</v>
      </c>
      <c r="H45" s="6" t="s">
        <v>71</v>
      </c>
      <c r="I45" s="6">
        <v>268</v>
      </c>
      <c r="J45" s="41"/>
      <c r="K45" s="6">
        <f t="shared" si="2"/>
        <v>0.8250384812724475</v>
      </c>
      <c r="L45" s="41"/>
      <c r="M45" s="6">
        <f t="shared" si="3"/>
        <v>0.8056112224448897</v>
      </c>
      <c r="O45" s="6" t="s">
        <v>71</v>
      </c>
      <c r="P45" s="6">
        <v>150</v>
      </c>
      <c r="Q45" s="39"/>
      <c r="R45" s="6">
        <f t="shared" si="5"/>
        <v>0.78057241977450131</v>
      </c>
      <c r="S45" s="39"/>
      <c r="T45" s="6">
        <f t="shared" si="4"/>
        <v>0.45090180360721438</v>
      </c>
      <c r="V45">
        <v>18</v>
      </c>
      <c r="W45" s="6" t="s">
        <v>63</v>
      </c>
      <c r="X45" s="6">
        <v>9.2355053873781432E-3</v>
      </c>
      <c r="Y45" s="6"/>
      <c r="Z45" s="6">
        <v>9.0180360721442889E-3</v>
      </c>
      <c r="AA45" s="6"/>
    </row>
    <row r="46" spans="1:27" x14ac:dyDescent="0.3">
      <c r="A46" s="6" t="s">
        <v>71</v>
      </c>
      <c r="B46" s="6">
        <v>246</v>
      </c>
      <c r="C46" s="39"/>
      <c r="D46" s="6">
        <f t="shared" si="0"/>
        <v>0.8030467899891186</v>
      </c>
      <c r="E46" s="41"/>
      <c r="F46" s="6">
        <f t="shared" si="1"/>
        <v>0.73947895791583163</v>
      </c>
      <c r="H46" s="6" t="s">
        <v>71</v>
      </c>
      <c r="I46" s="6">
        <v>301</v>
      </c>
      <c r="J46" s="41"/>
      <c r="K46" s="6">
        <f t="shared" si="2"/>
        <v>0.92662904053360706</v>
      </c>
      <c r="L46" s="41"/>
      <c r="M46" s="6">
        <f t="shared" si="3"/>
        <v>0.90480961923847691</v>
      </c>
      <c r="O46" s="6" t="s">
        <v>71</v>
      </c>
      <c r="P46" s="6">
        <v>57</v>
      </c>
      <c r="Q46" s="39"/>
      <c r="R46" s="6">
        <f t="shared" si="5"/>
        <v>0.29661751951431053</v>
      </c>
      <c r="S46" s="39"/>
      <c r="T46" s="6">
        <f t="shared" si="4"/>
        <v>0.17134268537074146</v>
      </c>
      <c r="V46">
        <v>18</v>
      </c>
      <c r="W46" s="6" t="s">
        <v>63</v>
      </c>
      <c r="X46" s="6">
        <v>1.2314007183170857E-2</v>
      </c>
      <c r="Y46" s="6"/>
      <c r="Z46" s="6">
        <v>1.2024048096192385E-2</v>
      </c>
      <c r="AA46" s="6"/>
    </row>
    <row r="47" spans="1:27" x14ac:dyDescent="0.3">
      <c r="A47" s="6" t="s">
        <v>86</v>
      </c>
      <c r="B47" s="6">
        <v>229</v>
      </c>
      <c r="C47" s="39"/>
      <c r="D47" s="6">
        <f t="shared" si="0"/>
        <v>0.74755168661588689</v>
      </c>
      <c r="E47" s="41"/>
      <c r="F47" s="6">
        <f t="shared" si="1"/>
        <v>0.68837675350701399</v>
      </c>
      <c r="H47" s="6" t="s">
        <v>86</v>
      </c>
      <c r="I47" s="6">
        <v>285</v>
      </c>
      <c r="J47" s="41"/>
      <c r="K47" s="6">
        <f t="shared" si="2"/>
        <v>0.87737301180092364</v>
      </c>
      <c r="L47" s="41"/>
      <c r="M47" s="6">
        <f t="shared" si="3"/>
        <v>0.85671342685370733</v>
      </c>
      <c r="O47" s="6" t="s">
        <v>86</v>
      </c>
      <c r="P47" s="6">
        <v>125</v>
      </c>
      <c r="Q47" s="39"/>
      <c r="R47" s="6">
        <f t="shared" si="5"/>
        <v>0.65047701647875111</v>
      </c>
      <c r="S47" s="39"/>
      <c r="T47" s="6">
        <f t="shared" si="4"/>
        <v>0.37575150300601201</v>
      </c>
      <c r="V47">
        <v>39</v>
      </c>
      <c r="W47" s="6" t="s">
        <v>63</v>
      </c>
      <c r="X47" s="6">
        <v>0</v>
      </c>
      <c r="Y47" s="6"/>
      <c r="Z47" s="6">
        <v>0</v>
      </c>
      <c r="AA47" s="6"/>
    </row>
    <row r="48" spans="1:27" x14ac:dyDescent="0.3">
      <c r="A48" s="6" t="s">
        <v>86</v>
      </c>
      <c r="B48" s="6">
        <v>264</v>
      </c>
      <c r="C48" s="39"/>
      <c r="D48" s="6">
        <f t="shared" si="0"/>
        <v>0.86180631120783469</v>
      </c>
      <c r="E48" s="41"/>
      <c r="F48" s="6">
        <f t="shared" si="1"/>
        <v>0.7935871743486973</v>
      </c>
      <c r="H48" s="6" t="s">
        <v>86</v>
      </c>
      <c r="I48" s="6">
        <v>290</v>
      </c>
      <c r="J48" s="41"/>
      <c r="K48" s="6">
        <f t="shared" si="2"/>
        <v>0.89276552077988713</v>
      </c>
      <c r="L48" s="41"/>
      <c r="M48" s="6">
        <f t="shared" si="3"/>
        <v>0.87174348697394788</v>
      </c>
      <c r="O48" s="6" t="s">
        <v>86</v>
      </c>
      <c r="P48" s="6">
        <v>130</v>
      </c>
      <c r="Q48" s="39"/>
      <c r="R48" s="6">
        <f t="shared" si="5"/>
        <v>0.67649609713790115</v>
      </c>
      <c r="S48" s="39"/>
      <c r="T48" s="6">
        <f t="shared" si="4"/>
        <v>0.39078156312625251</v>
      </c>
      <c r="V48">
        <v>39</v>
      </c>
      <c r="W48" s="6" t="s">
        <v>63</v>
      </c>
      <c r="X48" s="6">
        <v>1.5611448395490026E-2</v>
      </c>
      <c r="Y48" s="6"/>
      <c r="Z48" s="6">
        <v>9.0180360721442889E-3</v>
      </c>
      <c r="AA48" s="6"/>
    </row>
    <row r="49" spans="1:27" x14ac:dyDescent="0.3">
      <c r="A49" s="6" t="s">
        <v>86</v>
      </c>
      <c r="B49" s="6">
        <v>255</v>
      </c>
      <c r="C49" s="39"/>
      <c r="D49" s="6">
        <f t="shared" si="0"/>
        <v>0.8324265505984767</v>
      </c>
      <c r="E49" s="41"/>
      <c r="F49" s="6">
        <f t="shared" si="1"/>
        <v>0.76653306613226446</v>
      </c>
      <c r="H49" s="6" t="s">
        <v>86</v>
      </c>
      <c r="I49" s="6">
        <v>234</v>
      </c>
      <c r="J49" s="41"/>
      <c r="K49" s="6">
        <f t="shared" si="2"/>
        <v>0.72036942021549522</v>
      </c>
      <c r="L49" s="41"/>
      <c r="M49" s="6">
        <f t="shared" si="3"/>
        <v>0.70340681362725443</v>
      </c>
      <c r="O49" s="6" t="s">
        <v>86</v>
      </c>
      <c r="P49" s="6">
        <v>62</v>
      </c>
      <c r="Q49" s="39"/>
      <c r="R49" s="6">
        <f t="shared" si="5"/>
        <v>0.32263660017346057</v>
      </c>
      <c r="S49" s="39"/>
      <c r="T49" s="6">
        <f t="shared" si="4"/>
        <v>0.18637274549098196</v>
      </c>
      <c r="V49">
        <v>39</v>
      </c>
      <c r="W49" s="6" t="s">
        <v>63</v>
      </c>
      <c r="X49" s="6">
        <v>1.0407632263660017E-2</v>
      </c>
      <c r="Y49" s="6"/>
      <c r="Z49" s="6">
        <v>6.0120240480961923E-3</v>
      </c>
      <c r="AA49" s="6"/>
    </row>
    <row r="50" spans="1:27" x14ac:dyDescent="0.3">
      <c r="A50" s="6" t="s">
        <v>72</v>
      </c>
      <c r="B50" s="6">
        <v>258</v>
      </c>
      <c r="C50" s="39"/>
      <c r="D50" s="6">
        <f t="shared" si="0"/>
        <v>0.84221980413492936</v>
      </c>
      <c r="E50" s="41"/>
      <c r="F50" s="6">
        <f t="shared" si="1"/>
        <v>0.77555110220440882</v>
      </c>
      <c r="H50" s="6" t="s">
        <v>72</v>
      </c>
      <c r="I50" s="6">
        <v>302</v>
      </c>
      <c r="J50" s="41"/>
      <c r="K50" s="6">
        <f t="shared" si="2"/>
        <v>0.92970754232939978</v>
      </c>
      <c r="L50" s="41"/>
      <c r="M50" s="6">
        <f t="shared" si="3"/>
        <v>0.90781563126252496</v>
      </c>
      <c r="O50" s="6" t="s">
        <v>72</v>
      </c>
      <c r="P50" s="6">
        <v>148</v>
      </c>
      <c r="Q50" s="39"/>
      <c r="R50" s="6">
        <f t="shared" si="5"/>
        <v>0.77016478751084128</v>
      </c>
      <c r="S50" s="39"/>
      <c r="T50" s="6">
        <f t="shared" si="4"/>
        <v>0.44488977955911824</v>
      </c>
      <c r="V50">
        <v>17</v>
      </c>
      <c r="W50" s="6" t="s">
        <v>66</v>
      </c>
      <c r="X50" s="6">
        <v>4.5701849836779114E-2</v>
      </c>
      <c r="Y50" s="6">
        <f>AVERAGE(X50:X58)</f>
        <v>4.3721353480779407E-2</v>
      </c>
      <c r="Z50" s="6">
        <v>4.2084168336673347E-2</v>
      </c>
      <c r="AA50" s="6">
        <f>AVERAGE(Z50:Z58)</f>
        <v>3.674014696058784E-2</v>
      </c>
    </row>
    <row r="51" spans="1:27" x14ac:dyDescent="0.3">
      <c r="A51" s="6" t="s">
        <v>72</v>
      </c>
      <c r="B51" s="6">
        <v>274</v>
      </c>
      <c r="C51" s="39"/>
      <c r="D51" s="6">
        <f t="shared" si="0"/>
        <v>0.89445048966267693</v>
      </c>
      <c r="E51" s="41"/>
      <c r="F51" s="6">
        <f t="shared" si="1"/>
        <v>0.82364729458917829</v>
      </c>
      <c r="H51" s="6" t="s">
        <v>72</v>
      </c>
      <c r="I51" s="6">
        <v>276</v>
      </c>
      <c r="J51" s="41"/>
      <c r="K51" s="6">
        <f t="shared" si="2"/>
        <v>0.84966649563878915</v>
      </c>
      <c r="L51" s="41"/>
      <c r="M51" s="6">
        <f t="shared" si="3"/>
        <v>0.82965931863727449</v>
      </c>
      <c r="O51" s="6" t="s">
        <v>72</v>
      </c>
      <c r="P51" s="6">
        <v>208</v>
      </c>
      <c r="Q51" s="39"/>
      <c r="R51" s="6">
        <f t="shared" si="5"/>
        <v>1.0823937554206418</v>
      </c>
      <c r="S51" s="39"/>
      <c r="T51" s="6">
        <f t="shared" si="4"/>
        <v>0.62525050100200397</v>
      </c>
      <c r="V51">
        <v>17</v>
      </c>
      <c r="W51" s="6" t="s">
        <v>66</v>
      </c>
      <c r="X51" s="6">
        <v>0.10772578890097934</v>
      </c>
      <c r="Y51" s="6"/>
      <c r="Z51" s="6">
        <v>9.9198396793587162E-2</v>
      </c>
      <c r="AA51" s="6"/>
    </row>
    <row r="52" spans="1:27" x14ac:dyDescent="0.3">
      <c r="A52" s="6" t="s">
        <v>72</v>
      </c>
      <c r="B52" s="6">
        <v>269</v>
      </c>
      <c r="C52" s="40"/>
      <c r="D52" s="6">
        <f t="shared" si="0"/>
        <v>0.87812840043525575</v>
      </c>
      <c r="E52" s="41"/>
      <c r="F52" s="6">
        <f t="shared" si="1"/>
        <v>0.80861723446893785</v>
      </c>
      <c r="H52" s="6" t="s">
        <v>72</v>
      </c>
      <c r="I52" s="6">
        <v>285</v>
      </c>
      <c r="J52" s="41"/>
      <c r="K52" s="6">
        <f t="shared" si="2"/>
        <v>0.87737301180092364</v>
      </c>
      <c r="L52" s="41"/>
      <c r="M52" s="6">
        <f t="shared" si="3"/>
        <v>0.85671342685370733</v>
      </c>
      <c r="O52" s="6" t="s">
        <v>72</v>
      </c>
      <c r="P52" s="6">
        <v>79</v>
      </c>
      <c r="Q52" s="40"/>
      <c r="R52" s="6">
        <f t="shared" si="5"/>
        <v>0.41110147441457068</v>
      </c>
      <c r="S52" s="40"/>
      <c r="T52" s="6">
        <f t="shared" si="4"/>
        <v>0.23747494989979959</v>
      </c>
      <c r="V52">
        <v>17</v>
      </c>
      <c r="W52" s="6" t="s">
        <v>66</v>
      </c>
      <c r="X52" s="6">
        <v>2.6115342763873776E-2</v>
      </c>
      <c r="Y52" s="6"/>
      <c r="Z52" s="6">
        <v>2.4048096192384769E-2</v>
      </c>
      <c r="AA52" s="6"/>
    </row>
    <row r="53" spans="1:27" x14ac:dyDescent="0.3">
      <c r="V53">
        <v>18</v>
      </c>
      <c r="W53" s="6" t="s">
        <v>66</v>
      </c>
      <c r="X53" s="6">
        <v>3.6942021549512573E-2</v>
      </c>
      <c r="Y53" s="6"/>
      <c r="Z53" s="6">
        <v>3.6072144288577156E-2</v>
      </c>
      <c r="AA53" s="6"/>
    </row>
    <row r="54" spans="1:27" x14ac:dyDescent="0.3">
      <c r="V54">
        <v>18</v>
      </c>
      <c r="W54" s="6" t="s">
        <v>66</v>
      </c>
      <c r="X54" s="6">
        <v>5.2334530528476142E-2</v>
      </c>
      <c r="Y54" s="6"/>
      <c r="Z54" s="6">
        <v>5.1102204408817631E-2</v>
      </c>
      <c r="AA54" s="6"/>
    </row>
    <row r="55" spans="1:27" x14ac:dyDescent="0.3">
      <c r="V55">
        <v>18</v>
      </c>
      <c r="W55" s="6" t="s">
        <v>66</v>
      </c>
      <c r="X55" s="6">
        <v>1.5392508978963573E-2</v>
      </c>
      <c r="Y55" s="6"/>
      <c r="Z55" s="6">
        <v>1.503006012024048E-2</v>
      </c>
      <c r="AA55" s="6"/>
    </row>
    <row r="56" spans="1:27" x14ac:dyDescent="0.3">
      <c r="V56">
        <v>39</v>
      </c>
      <c r="W56" s="6" t="s">
        <v>66</v>
      </c>
      <c r="X56" s="6">
        <v>2.0815264527320035E-2</v>
      </c>
      <c r="Y56" s="6"/>
      <c r="Z56" s="6">
        <v>1.2024048096192385E-2</v>
      </c>
      <c r="AA56" s="6"/>
    </row>
    <row r="57" spans="1:27" x14ac:dyDescent="0.3">
      <c r="V57">
        <v>39</v>
      </c>
      <c r="W57" s="6" t="s">
        <v>66</v>
      </c>
      <c r="X57" s="6">
        <v>3.6426712922810064E-2</v>
      </c>
      <c r="Y57" s="6"/>
      <c r="Z57" s="6">
        <v>2.1042084168336674E-2</v>
      </c>
      <c r="AA57" s="6"/>
    </row>
    <row r="58" spans="1:27" x14ac:dyDescent="0.3">
      <c r="V58">
        <v>39</v>
      </c>
      <c r="W58" s="6" t="s">
        <v>66</v>
      </c>
      <c r="X58" s="6">
        <v>5.2038161318300087E-2</v>
      </c>
      <c r="Y58" s="6"/>
      <c r="Z58" s="6">
        <v>3.0060120240480961E-2</v>
      </c>
      <c r="AA58" s="6"/>
    </row>
    <row r="59" spans="1:27" x14ac:dyDescent="0.3">
      <c r="V59">
        <v>17</v>
      </c>
      <c r="W59" s="6" t="s">
        <v>64</v>
      </c>
      <c r="X59" s="6">
        <v>0.11425462459194778</v>
      </c>
      <c r="Y59" s="6">
        <f>AVERAGE(X59:X67)</f>
        <v>0.12710982312754807</v>
      </c>
      <c r="Z59" s="6">
        <v>0.10521042084168336</v>
      </c>
      <c r="AA59" s="6">
        <f>AVERAGE(Z59:Z67)</f>
        <v>9.519038076152303E-2</v>
      </c>
    </row>
    <row r="60" spans="1:27" x14ac:dyDescent="0.3">
      <c r="V60">
        <v>17</v>
      </c>
      <c r="W60" s="6" t="s">
        <v>64</v>
      </c>
      <c r="X60" s="6">
        <v>0.13057671381936889</v>
      </c>
      <c r="Y60" s="6"/>
      <c r="Z60" s="6">
        <v>0.12024048096192384</v>
      </c>
      <c r="AA60" s="6"/>
    </row>
    <row r="61" spans="1:27" x14ac:dyDescent="0.3">
      <c r="V61">
        <v>17</v>
      </c>
      <c r="W61" s="6" t="s">
        <v>64</v>
      </c>
      <c r="X61" s="6">
        <v>0.10772578890097934</v>
      </c>
      <c r="Y61" s="6"/>
      <c r="Z61" s="6">
        <v>9.9198396793587162E-2</v>
      </c>
      <c r="AA61" s="6"/>
    </row>
    <row r="62" spans="1:27" x14ac:dyDescent="0.3">
      <c r="V62">
        <v>18</v>
      </c>
      <c r="W62" s="6" t="s">
        <v>64</v>
      </c>
      <c r="X62" s="6">
        <v>3.3863519753719859E-2</v>
      </c>
      <c r="Y62" s="6"/>
      <c r="Z62" s="6">
        <v>3.3066132264529056E-2</v>
      </c>
      <c r="AA62" s="6"/>
    </row>
    <row r="63" spans="1:27" x14ac:dyDescent="0.3">
      <c r="V63">
        <v>18</v>
      </c>
      <c r="W63" s="6" t="s">
        <v>64</v>
      </c>
      <c r="X63" s="6">
        <v>9.8512057465366856E-2</v>
      </c>
      <c r="Y63" s="6"/>
      <c r="Z63" s="6">
        <v>9.6192384769539077E-2</v>
      </c>
      <c r="AA63" s="6"/>
    </row>
    <row r="64" spans="1:27" x14ac:dyDescent="0.3">
      <c r="V64">
        <v>18</v>
      </c>
      <c r="W64" s="6" t="s">
        <v>64</v>
      </c>
      <c r="X64" s="6">
        <v>5.5413032324268856E-2</v>
      </c>
      <c r="Y64" s="6"/>
      <c r="Z64" s="6">
        <v>5.410821643286573E-2</v>
      </c>
      <c r="AA64" s="6"/>
    </row>
    <row r="65" spans="22:27" x14ac:dyDescent="0.3">
      <c r="V65">
        <v>39</v>
      </c>
      <c r="W65" s="6" t="s">
        <v>64</v>
      </c>
      <c r="X65" s="6">
        <v>9.3668690372940164E-2</v>
      </c>
      <c r="Y65" s="6"/>
      <c r="Z65" s="6">
        <v>5.410821643286573E-2</v>
      </c>
      <c r="AA65" s="6"/>
    </row>
    <row r="66" spans="22:27" x14ac:dyDescent="0.3">
      <c r="V66">
        <v>39</v>
      </c>
      <c r="W66" s="6" t="s">
        <v>64</v>
      </c>
      <c r="X66" s="6">
        <v>0.32263660017346057</v>
      </c>
      <c r="Y66" s="6"/>
      <c r="Z66" s="6">
        <v>0.18637274549098196</v>
      </c>
      <c r="AA66" s="6"/>
    </row>
    <row r="67" spans="22:27" x14ac:dyDescent="0.3">
      <c r="V67">
        <v>39</v>
      </c>
      <c r="W67" s="6" t="s">
        <v>64</v>
      </c>
      <c r="X67" s="6">
        <v>0.18733738074588033</v>
      </c>
      <c r="Y67" s="6"/>
      <c r="Z67" s="6">
        <v>0.10821643286573146</v>
      </c>
      <c r="AA67" s="6"/>
    </row>
    <row r="68" spans="22:27" x14ac:dyDescent="0.3">
      <c r="V68">
        <v>17</v>
      </c>
      <c r="W68" s="6" t="s">
        <v>65</v>
      </c>
      <c r="X68" s="6">
        <v>0.53210010881392822</v>
      </c>
      <c r="Y68" s="6">
        <f>AVERAGE(X68:X76)</f>
        <v>0.6927965126472394</v>
      </c>
      <c r="Z68" s="6">
        <v>0.48997995991983967</v>
      </c>
      <c r="AA68" s="6">
        <f>AVERAGE(Z68:Z76)</f>
        <v>0.56179024716098869</v>
      </c>
    </row>
    <row r="69" spans="22:27" x14ac:dyDescent="0.3">
      <c r="V69">
        <v>17</v>
      </c>
      <c r="W69" s="6" t="s">
        <v>65</v>
      </c>
      <c r="X69" s="6">
        <v>0.73449401523394997</v>
      </c>
      <c r="Y69" s="6"/>
      <c r="Z69" s="6">
        <v>0.6763527054108216</v>
      </c>
      <c r="AA69" s="6"/>
    </row>
    <row r="70" spans="22:27" x14ac:dyDescent="0.3">
      <c r="V70">
        <v>17</v>
      </c>
      <c r="W70" s="6" t="s">
        <v>65</v>
      </c>
      <c r="X70" s="6">
        <v>0.68879216539717092</v>
      </c>
      <c r="Y70" s="6"/>
      <c r="Z70" s="6">
        <v>0.63426853707414821</v>
      </c>
      <c r="AA70" s="6"/>
    </row>
    <row r="71" spans="22:27" x14ac:dyDescent="0.3">
      <c r="V71">
        <v>18</v>
      </c>
      <c r="W71" s="6" t="s">
        <v>65</v>
      </c>
      <c r="X71" s="6">
        <v>0.60646485377116477</v>
      </c>
      <c r="Y71" s="6"/>
      <c r="Z71" s="6">
        <v>0.59218436873747493</v>
      </c>
      <c r="AA71" s="6"/>
    </row>
    <row r="72" spans="22:27" x14ac:dyDescent="0.3">
      <c r="V72">
        <v>18</v>
      </c>
      <c r="W72" s="6" t="s">
        <v>65</v>
      </c>
      <c r="X72" s="6">
        <v>0.61877886095433554</v>
      </c>
      <c r="Y72" s="6"/>
      <c r="Z72" s="6">
        <v>0.60420841683366733</v>
      </c>
      <c r="AA72" s="6"/>
    </row>
    <row r="73" spans="22:27" x14ac:dyDescent="0.3">
      <c r="V73">
        <v>18</v>
      </c>
      <c r="W73" s="6" t="s">
        <v>65</v>
      </c>
      <c r="X73" s="6">
        <v>0.73884043099025143</v>
      </c>
      <c r="Y73" s="6"/>
      <c r="Z73" s="6">
        <v>0.72144288577154303</v>
      </c>
      <c r="AA73" s="6"/>
    </row>
    <row r="74" spans="22:27" x14ac:dyDescent="0.3">
      <c r="V74">
        <v>39</v>
      </c>
      <c r="W74" s="6" t="s">
        <v>65</v>
      </c>
      <c r="X74" s="6">
        <v>0.83781439722463147</v>
      </c>
      <c r="Y74" s="6"/>
      <c r="Z74" s="6">
        <v>0.48396793587174347</v>
      </c>
      <c r="AA74" s="6"/>
    </row>
    <row r="75" spans="22:27" x14ac:dyDescent="0.3">
      <c r="V75">
        <v>39</v>
      </c>
      <c r="W75" s="6" t="s">
        <v>65</v>
      </c>
      <c r="X75" s="6">
        <v>0.88985255854293155</v>
      </c>
      <c r="Y75" s="6"/>
      <c r="Z75" s="6">
        <v>0.51402805611222446</v>
      </c>
      <c r="AA75" s="6"/>
    </row>
    <row r="76" spans="22:27" x14ac:dyDescent="0.3">
      <c r="V76">
        <v>39</v>
      </c>
      <c r="W76" s="6" t="s">
        <v>65</v>
      </c>
      <c r="X76" s="6">
        <v>0.58803122289679099</v>
      </c>
      <c r="Y76" s="6"/>
      <c r="Z76" s="6">
        <v>0.33967935871743488</v>
      </c>
      <c r="AA76" s="6"/>
    </row>
    <row r="77" spans="22:27" x14ac:dyDescent="0.3">
      <c r="V77">
        <v>17</v>
      </c>
      <c r="W77" s="6" t="s">
        <v>75</v>
      </c>
      <c r="X77" s="6">
        <v>0.94015233949945598</v>
      </c>
      <c r="Y77" s="6">
        <f>AVERAGE(X77:X148)</f>
        <v>0.88181275159238515</v>
      </c>
      <c r="Z77" s="6">
        <v>0.86573146292585168</v>
      </c>
      <c r="AA77" s="6">
        <f>AVERAGE(Z77:Z148)</f>
        <v>0.73551269205076819</v>
      </c>
    </row>
    <row r="78" spans="22:27" x14ac:dyDescent="0.3">
      <c r="V78">
        <v>17</v>
      </c>
      <c r="W78" s="6" t="s">
        <v>75</v>
      </c>
      <c r="X78" s="6">
        <v>1.0772578890097932</v>
      </c>
      <c r="Y78" s="6"/>
      <c r="Z78" s="6">
        <v>0.99198396793587174</v>
      </c>
      <c r="AA78" s="6"/>
    </row>
    <row r="79" spans="22:27" x14ac:dyDescent="0.3">
      <c r="V79">
        <v>17</v>
      </c>
      <c r="W79" s="6" t="s">
        <v>75</v>
      </c>
      <c r="X79" s="6">
        <v>1.1327529923830251</v>
      </c>
      <c r="Y79" s="6"/>
      <c r="Z79" s="6">
        <v>1.0430861723446894</v>
      </c>
      <c r="AA79" s="6"/>
    </row>
    <row r="80" spans="22:27" x14ac:dyDescent="0.3">
      <c r="V80">
        <v>17</v>
      </c>
      <c r="W80" s="6" t="s">
        <v>77</v>
      </c>
      <c r="X80" s="6">
        <v>1.0478781284004353</v>
      </c>
      <c r="Y80" s="6"/>
      <c r="Z80" s="6">
        <v>0.96492985971943879</v>
      </c>
      <c r="AA80" s="6"/>
    </row>
    <row r="81" spans="22:27" x14ac:dyDescent="0.3">
      <c r="V81">
        <v>17</v>
      </c>
      <c r="W81" s="6" t="s">
        <v>77</v>
      </c>
      <c r="X81" s="6">
        <v>0.89445048966267693</v>
      </c>
      <c r="Y81" s="6"/>
      <c r="Z81" s="6">
        <v>0.82364729458917829</v>
      </c>
      <c r="AA81" s="6"/>
    </row>
    <row r="82" spans="22:27" x14ac:dyDescent="0.3">
      <c r="V82">
        <v>17</v>
      </c>
      <c r="W82" s="6" t="s">
        <v>77</v>
      </c>
      <c r="X82" s="6">
        <v>0.90750816104461374</v>
      </c>
      <c r="Y82" s="6"/>
      <c r="Z82" s="6">
        <v>0.83567134268537069</v>
      </c>
      <c r="AA82" s="6"/>
    </row>
    <row r="83" spans="22:27" x14ac:dyDescent="0.3">
      <c r="V83">
        <v>17</v>
      </c>
      <c r="W83" s="6" t="s">
        <v>83</v>
      </c>
      <c r="X83" s="6">
        <v>0.98585418933623514</v>
      </c>
      <c r="Y83" s="6"/>
      <c r="Z83" s="6">
        <v>0.90781563126252496</v>
      </c>
      <c r="AA83" s="6"/>
    </row>
    <row r="84" spans="22:27" x14ac:dyDescent="0.3">
      <c r="V84">
        <v>17</v>
      </c>
      <c r="W84" s="6" t="s">
        <v>83</v>
      </c>
      <c r="X84" s="6">
        <v>0.98911860718171929</v>
      </c>
      <c r="Y84" s="6"/>
      <c r="Z84" s="6">
        <v>0.91082164328657311</v>
      </c>
      <c r="AA84" s="6"/>
    </row>
    <row r="85" spans="22:27" x14ac:dyDescent="0.3">
      <c r="V85">
        <v>17</v>
      </c>
      <c r="W85" s="6" t="s">
        <v>83</v>
      </c>
      <c r="X85" s="6">
        <v>1.0087051142546246</v>
      </c>
      <c r="Y85" s="6"/>
      <c r="Z85" s="6">
        <v>0.92885771543086171</v>
      </c>
      <c r="AA85" s="6"/>
    </row>
    <row r="86" spans="22:27" x14ac:dyDescent="0.3">
      <c r="V86">
        <v>17</v>
      </c>
      <c r="W86" s="6" t="s">
        <v>84</v>
      </c>
      <c r="X86" s="6">
        <v>0.84221980413492936</v>
      </c>
      <c r="Y86" s="6"/>
      <c r="Z86" s="6">
        <v>0.77555110220440882</v>
      </c>
      <c r="AA86" s="6"/>
    </row>
    <row r="87" spans="22:27" x14ac:dyDescent="0.3">
      <c r="V87">
        <v>17</v>
      </c>
      <c r="W87" s="6" t="s">
        <v>84</v>
      </c>
      <c r="X87" s="6">
        <v>1.0021762785636563</v>
      </c>
      <c r="Y87" s="6"/>
      <c r="Z87" s="6">
        <v>0.92284569138276551</v>
      </c>
      <c r="AA87" s="6"/>
    </row>
    <row r="88" spans="22:27" x14ac:dyDescent="0.3">
      <c r="V88">
        <v>17</v>
      </c>
      <c r="W88" s="6" t="s">
        <v>84</v>
      </c>
      <c r="X88" s="6">
        <v>0.94668117519042438</v>
      </c>
      <c r="Y88" s="6"/>
      <c r="Z88" s="6">
        <v>0.87174348697394788</v>
      </c>
      <c r="AA88" s="6"/>
    </row>
    <row r="89" spans="22:27" x14ac:dyDescent="0.3">
      <c r="V89">
        <v>17</v>
      </c>
      <c r="W89" s="6" t="s">
        <v>85</v>
      </c>
      <c r="X89" s="6">
        <v>0.93035908596300332</v>
      </c>
      <c r="Y89" s="6"/>
      <c r="Z89" s="6">
        <v>0.85671342685370733</v>
      </c>
      <c r="AA89" s="6"/>
    </row>
    <row r="90" spans="22:27" x14ac:dyDescent="0.3">
      <c r="V90">
        <v>17</v>
      </c>
      <c r="W90" s="6" t="s">
        <v>85</v>
      </c>
      <c r="X90" s="6">
        <v>1.0380848748639826</v>
      </c>
      <c r="Y90" s="6"/>
      <c r="Z90" s="6">
        <v>0.95591182364729455</v>
      </c>
      <c r="AA90" s="6"/>
    </row>
    <row r="91" spans="22:27" x14ac:dyDescent="0.3">
      <c r="V91">
        <v>17</v>
      </c>
      <c r="W91" s="6" t="s">
        <v>85</v>
      </c>
      <c r="X91" s="6">
        <v>0.94994559303590864</v>
      </c>
      <c r="Y91" s="6"/>
      <c r="Z91" s="6">
        <v>0.87474949899799592</v>
      </c>
      <c r="AA91" s="6"/>
    </row>
    <row r="92" spans="22:27" x14ac:dyDescent="0.3">
      <c r="V92">
        <v>17</v>
      </c>
      <c r="W92" s="6" t="s">
        <v>71</v>
      </c>
      <c r="X92" s="6">
        <v>0.84874863982589777</v>
      </c>
      <c r="Y92" s="6"/>
      <c r="Z92" s="6">
        <v>0.78156312625250501</v>
      </c>
      <c r="AA92" s="6"/>
    </row>
    <row r="93" spans="22:27" x14ac:dyDescent="0.3">
      <c r="V93">
        <v>17</v>
      </c>
      <c r="W93" s="6" t="s">
        <v>71</v>
      </c>
      <c r="X93" s="6">
        <v>0.89118607181719267</v>
      </c>
      <c r="Y93" s="6"/>
      <c r="Z93" s="6">
        <v>0.82064128256513025</v>
      </c>
      <c r="AA93" s="6"/>
    </row>
    <row r="94" spans="22:27" x14ac:dyDescent="0.3">
      <c r="V94">
        <v>17</v>
      </c>
      <c r="W94" s="6" t="s">
        <v>71</v>
      </c>
      <c r="X94" s="6">
        <v>0.8030467899891186</v>
      </c>
      <c r="Y94" s="6"/>
      <c r="Z94" s="6">
        <v>0.73947895791583163</v>
      </c>
      <c r="AA94" s="6"/>
    </row>
    <row r="95" spans="22:27" x14ac:dyDescent="0.3">
      <c r="V95">
        <v>17</v>
      </c>
      <c r="W95" s="6" t="s">
        <v>86</v>
      </c>
      <c r="X95" s="6">
        <v>0.74755168661588689</v>
      </c>
      <c r="Y95" s="6"/>
      <c r="Z95" s="6">
        <v>0.68837675350701399</v>
      </c>
      <c r="AA95" s="6"/>
    </row>
    <row r="96" spans="22:27" x14ac:dyDescent="0.3">
      <c r="V96">
        <v>17</v>
      </c>
      <c r="W96" s="6" t="s">
        <v>86</v>
      </c>
      <c r="X96" s="6">
        <v>0.86180631120783469</v>
      </c>
      <c r="Y96" s="6"/>
      <c r="Z96" s="6">
        <v>0.7935871743486973</v>
      </c>
      <c r="AA96" s="6"/>
    </row>
    <row r="97" spans="22:27" x14ac:dyDescent="0.3">
      <c r="V97">
        <v>17</v>
      </c>
      <c r="W97" s="6" t="s">
        <v>86</v>
      </c>
      <c r="X97" s="6">
        <v>0.8324265505984767</v>
      </c>
      <c r="Y97" s="6"/>
      <c r="Z97" s="6">
        <v>0.76653306613226446</v>
      </c>
      <c r="AA97" s="6"/>
    </row>
    <row r="98" spans="22:27" x14ac:dyDescent="0.3">
      <c r="V98">
        <v>17</v>
      </c>
      <c r="W98" s="6" t="s">
        <v>72</v>
      </c>
      <c r="X98" s="6">
        <v>0.84221980413492936</v>
      </c>
      <c r="Y98" s="6"/>
      <c r="Z98" s="6">
        <v>0.77555110220440882</v>
      </c>
      <c r="AA98" s="6"/>
    </row>
    <row r="99" spans="22:27" x14ac:dyDescent="0.3">
      <c r="V99">
        <v>17</v>
      </c>
      <c r="W99" s="6" t="s">
        <v>72</v>
      </c>
      <c r="X99" s="6">
        <v>0.89445048966267693</v>
      </c>
      <c r="Y99" s="6"/>
      <c r="Z99" s="6">
        <v>0.82364729458917829</v>
      </c>
      <c r="AA99" s="6"/>
    </row>
    <row r="100" spans="22:27" x14ac:dyDescent="0.3">
      <c r="V100">
        <v>17</v>
      </c>
      <c r="W100" s="6" t="s">
        <v>72</v>
      </c>
      <c r="X100" s="6">
        <v>0.87812840043525575</v>
      </c>
      <c r="Y100" s="6"/>
      <c r="Z100" s="6">
        <v>0.80861723446893785</v>
      </c>
      <c r="AA100" s="6"/>
    </row>
    <row r="101" spans="22:27" x14ac:dyDescent="0.3">
      <c r="V101">
        <v>18</v>
      </c>
      <c r="W101" s="6" t="s">
        <v>75</v>
      </c>
      <c r="X101" s="6">
        <v>0.88353001539250908</v>
      </c>
      <c r="Y101" s="6"/>
      <c r="Z101" s="6">
        <v>0.86272545090180353</v>
      </c>
      <c r="AA101" s="6"/>
    </row>
    <row r="102" spans="22:27" x14ac:dyDescent="0.3">
      <c r="V102">
        <v>18</v>
      </c>
      <c r="W102" s="6" t="s">
        <v>75</v>
      </c>
      <c r="X102" s="6">
        <v>1.0097485890200104</v>
      </c>
      <c r="Y102" s="6"/>
      <c r="Z102" s="6">
        <v>0.98597194388777554</v>
      </c>
      <c r="AA102" s="6"/>
    </row>
    <row r="103" spans="22:27" x14ac:dyDescent="0.3">
      <c r="V103">
        <v>18</v>
      </c>
      <c r="W103" s="6" t="s">
        <v>75</v>
      </c>
      <c r="X103" s="6">
        <v>1.0282195997947665</v>
      </c>
      <c r="Y103" s="6"/>
      <c r="Z103" s="6">
        <v>1.0040080160320641</v>
      </c>
      <c r="AA103" s="6"/>
    </row>
    <row r="104" spans="22:27" x14ac:dyDescent="0.3">
      <c r="V104">
        <v>18</v>
      </c>
      <c r="W104" s="6" t="s">
        <v>77</v>
      </c>
      <c r="X104" s="6">
        <v>1.0189840944073885</v>
      </c>
      <c r="Y104" s="6"/>
      <c r="Z104" s="6">
        <v>0.99498997995991978</v>
      </c>
      <c r="AA104" s="6"/>
    </row>
    <row r="105" spans="22:27" x14ac:dyDescent="0.3">
      <c r="V105">
        <v>18</v>
      </c>
      <c r="W105" s="6" t="s">
        <v>77</v>
      </c>
      <c r="X105" s="6">
        <v>1.0805541303232427</v>
      </c>
      <c r="Y105" s="6"/>
      <c r="Z105" s="6">
        <v>1.0551102204408818</v>
      </c>
      <c r="AA105" s="6"/>
    </row>
    <row r="106" spans="22:27" x14ac:dyDescent="0.3">
      <c r="V106">
        <v>18</v>
      </c>
      <c r="W106" s="6" t="s">
        <v>77</v>
      </c>
      <c r="X106" s="6">
        <v>0.9789635710620832</v>
      </c>
      <c r="Y106" s="6"/>
      <c r="Z106" s="6">
        <v>0.95591182364729455</v>
      </c>
      <c r="AA106" s="6"/>
    </row>
    <row r="107" spans="22:27" x14ac:dyDescent="0.3">
      <c r="V107">
        <v>18</v>
      </c>
      <c r="W107" s="6" t="s">
        <v>83</v>
      </c>
      <c r="X107" s="6">
        <v>0.88045151359671636</v>
      </c>
      <c r="Y107" s="6"/>
      <c r="Z107" s="6">
        <v>0.85971943887775548</v>
      </c>
      <c r="AA107" s="6"/>
    </row>
    <row r="108" spans="22:27" x14ac:dyDescent="0.3">
      <c r="V108">
        <v>18</v>
      </c>
      <c r="W108" s="6" t="s">
        <v>83</v>
      </c>
      <c r="X108" s="6">
        <v>0.88045151359671636</v>
      </c>
      <c r="Y108" s="6"/>
      <c r="Z108" s="6">
        <v>0.85971943887775548</v>
      </c>
      <c r="AA108" s="6"/>
    </row>
    <row r="109" spans="22:27" x14ac:dyDescent="0.3">
      <c r="V109">
        <v>18</v>
      </c>
      <c r="W109" s="6" t="s">
        <v>83</v>
      </c>
      <c r="X109" s="6">
        <v>0.88045151359671636</v>
      </c>
      <c r="Y109" s="6"/>
      <c r="Z109" s="6">
        <v>0.85971943887775548</v>
      </c>
      <c r="AA109" s="6"/>
    </row>
    <row r="110" spans="22:27" x14ac:dyDescent="0.3">
      <c r="V110">
        <v>18</v>
      </c>
      <c r="W110" s="6" t="s">
        <v>84</v>
      </c>
      <c r="X110" s="6">
        <v>0.88353001539250908</v>
      </c>
      <c r="Y110" s="6"/>
      <c r="Z110" s="6">
        <v>0.86272545090180353</v>
      </c>
      <c r="AA110" s="6"/>
    </row>
    <row r="111" spans="22:27" x14ac:dyDescent="0.3">
      <c r="V111">
        <v>18</v>
      </c>
      <c r="W111" s="6" t="s">
        <v>84</v>
      </c>
      <c r="X111" s="6">
        <v>0.84350949204720371</v>
      </c>
      <c r="Y111" s="6"/>
      <c r="Z111" s="6">
        <v>0.82364729458917829</v>
      </c>
      <c r="AA111" s="6"/>
    </row>
    <row r="112" spans="22:27" x14ac:dyDescent="0.3">
      <c r="V112">
        <v>18</v>
      </c>
      <c r="W112" s="6" t="s">
        <v>84</v>
      </c>
      <c r="X112" s="6">
        <v>0.79117496151872757</v>
      </c>
      <c r="Y112" s="6"/>
      <c r="Z112" s="6">
        <v>0.77254509018036066</v>
      </c>
      <c r="AA112" s="6"/>
    </row>
    <row r="113" spans="22:27" x14ac:dyDescent="0.3">
      <c r="V113">
        <v>18</v>
      </c>
      <c r="W113" s="6" t="s">
        <v>85</v>
      </c>
      <c r="X113" s="6">
        <v>0.91123653155464346</v>
      </c>
      <c r="Y113" s="6"/>
      <c r="Z113" s="6">
        <v>0.88977955911823647</v>
      </c>
      <c r="AA113" s="6"/>
    </row>
    <row r="114" spans="22:27" x14ac:dyDescent="0.3">
      <c r="V114">
        <v>18</v>
      </c>
      <c r="W114" s="6" t="s">
        <v>85</v>
      </c>
      <c r="X114" s="6">
        <v>0.9943560800410467</v>
      </c>
      <c r="Y114" s="6"/>
      <c r="Z114" s="6">
        <v>0.97094188376753499</v>
      </c>
      <c r="AA114" s="6"/>
    </row>
    <row r="115" spans="22:27" x14ac:dyDescent="0.3">
      <c r="V115">
        <v>18</v>
      </c>
      <c r="W115" s="6" t="s">
        <v>85</v>
      </c>
      <c r="X115" s="6">
        <v>0.86813750641354548</v>
      </c>
      <c r="Y115" s="6"/>
      <c r="Z115" s="6">
        <v>0.84769539078156309</v>
      </c>
      <c r="AA115" s="6"/>
    </row>
    <row r="116" spans="22:27" x14ac:dyDescent="0.3">
      <c r="V116">
        <v>18</v>
      </c>
      <c r="W116" s="6" t="s">
        <v>71</v>
      </c>
      <c r="X116" s="6">
        <v>0.8096459722934839</v>
      </c>
      <c r="Y116" s="6"/>
      <c r="Z116" s="6">
        <v>0.79058116232464926</v>
      </c>
      <c r="AA116" s="6"/>
    </row>
    <row r="117" spans="22:27" x14ac:dyDescent="0.3">
      <c r="V117">
        <v>18</v>
      </c>
      <c r="W117" s="6" t="s">
        <v>71</v>
      </c>
      <c r="X117" s="6">
        <v>0.8250384812724475</v>
      </c>
      <c r="Y117" s="6"/>
      <c r="Z117" s="6">
        <v>0.8056112224448897</v>
      </c>
      <c r="AA117" s="6"/>
    </row>
    <row r="118" spans="22:27" x14ac:dyDescent="0.3">
      <c r="V118">
        <v>18</v>
      </c>
      <c r="W118" s="6" t="s">
        <v>71</v>
      </c>
      <c r="X118" s="6">
        <v>0.92662904053360706</v>
      </c>
      <c r="Y118" s="6"/>
      <c r="Z118" s="6">
        <v>0.90480961923847691</v>
      </c>
      <c r="AA118" s="6"/>
    </row>
    <row r="119" spans="22:27" x14ac:dyDescent="0.3">
      <c r="V119">
        <v>18</v>
      </c>
      <c r="W119" s="6" t="s">
        <v>86</v>
      </c>
      <c r="X119" s="6">
        <v>0.87737301180092364</v>
      </c>
      <c r="Y119" s="6"/>
      <c r="Z119" s="6">
        <v>0.85671342685370733</v>
      </c>
      <c r="AA119" s="6"/>
    </row>
    <row r="120" spans="22:27" x14ac:dyDescent="0.3">
      <c r="V120">
        <v>18</v>
      </c>
      <c r="W120" s="6" t="s">
        <v>86</v>
      </c>
      <c r="X120" s="6">
        <v>0.89276552077988713</v>
      </c>
      <c r="Y120" s="6"/>
      <c r="Z120" s="6">
        <v>0.87174348697394788</v>
      </c>
      <c r="AA120" s="6"/>
    </row>
    <row r="121" spans="22:27" x14ac:dyDescent="0.3">
      <c r="V121">
        <v>18</v>
      </c>
      <c r="W121" s="6" t="s">
        <v>86</v>
      </c>
      <c r="X121" s="6">
        <v>0.72036942021549522</v>
      </c>
      <c r="Y121" s="6"/>
      <c r="Z121" s="6">
        <v>0.70340681362725443</v>
      </c>
      <c r="AA121" s="6"/>
    </row>
    <row r="122" spans="22:27" x14ac:dyDescent="0.3">
      <c r="V122">
        <v>18</v>
      </c>
      <c r="W122" s="6" t="s">
        <v>72</v>
      </c>
      <c r="X122" s="6">
        <v>0.92970754232939978</v>
      </c>
      <c r="Y122" s="6"/>
      <c r="Z122" s="6">
        <v>0.90781563126252496</v>
      </c>
      <c r="AA122" s="6"/>
    </row>
    <row r="123" spans="22:27" x14ac:dyDescent="0.3">
      <c r="V123">
        <v>18</v>
      </c>
      <c r="W123" s="6" t="s">
        <v>72</v>
      </c>
      <c r="X123" s="6">
        <v>0.84966649563878915</v>
      </c>
      <c r="Y123" s="6"/>
      <c r="Z123" s="6">
        <v>0.82965931863727449</v>
      </c>
      <c r="AA123" s="6"/>
    </row>
    <row r="124" spans="22:27" x14ac:dyDescent="0.3">
      <c r="V124">
        <v>18</v>
      </c>
      <c r="W124" s="6" t="s">
        <v>72</v>
      </c>
      <c r="X124" s="6">
        <v>0.87737301180092364</v>
      </c>
      <c r="Y124" s="6"/>
      <c r="Z124" s="6">
        <v>0.85671342685370733</v>
      </c>
      <c r="AA124" s="6"/>
    </row>
    <row r="125" spans="22:27" x14ac:dyDescent="0.3">
      <c r="V125">
        <v>39</v>
      </c>
      <c r="W125" s="6" t="s">
        <v>75</v>
      </c>
      <c r="X125" s="6">
        <v>0.67649609713790115</v>
      </c>
      <c r="Y125" s="6"/>
      <c r="Z125" s="6">
        <v>0.39078156312625251</v>
      </c>
      <c r="AA125" s="6"/>
    </row>
    <row r="126" spans="22:27" x14ac:dyDescent="0.3">
      <c r="V126">
        <v>39</v>
      </c>
      <c r="W126" s="6" t="s">
        <v>75</v>
      </c>
      <c r="X126" s="6">
        <v>1.3633998265394622</v>
      </c>
      <c r="Y126" s="6"/>
      <c r="Z126" s="6">
        <v>0.78757515030060121</v>
      </c>
      <c r="AA126" s="6"/>
    </row>
    <row r="127" spans="22:27" x14ac:dyDescent="0.3">
      <c r="V127">
        <v>39</v>
      </c>
      <c r="W127" s="6" t="s">
        <v>75</v>
      </c>
      <c r="X127" s="6">
        <v>0.99913269731136167</v>
      </c>
      <c r="Y127" s="6"/>
      <c r="Z127" s="6">
        <v>0.57715430861723449</v>
      </c>
      <c r="AA127" s="6"/>
    </row>
    <row r="128" spans="22:27" x14ac:dyDescent="0.3">
      <c r="V128">
        <v>39</v>
      </c>
      <c r="W128" s="6" t="s">
        <v>77</v>
      </c>
      <c r="X128" s="6">
        <v>1.0303555941023417</v>
      </c>
      <c r="Y128" s="6"/>
      <c r="Z128" s="6">
        <v>0.59519038076152297</v>
      </c>
      <c r="AA128" s="6"/>
    </row>
    <row r="129" spans="22:27" x14ac:dyDescent="0.3">
      <c r="V129">
        <v>39</v>
      </c>
      <c r="W129" s="6" t="s">
        <v>77</v>
      </c>
      <c r="X129" s="6">
        <v>1.2124891587163922</v>
      </c>
      <c r="Y129" s="6"/>
      <c r="Z129" s="6">
        <v>0.70040080160320639</v>
      </c>
      <c r="AA129" s="6"/>
    </row>
    <row r="130" spans="22:27" x14ac:dyDescent="0.3">
      <c r="V130">
        <v>39</v>
      </c>
      <c r="W130" s="6" t="s">
        <v>77</v>
      </c>
      <c r="X130" s="6">
        <v>0.7181266261925412</v>
      </c>
      <c r="Y130" s="6"/>
      <c r="Z130" s="6">
        <v>0.41482965931863724</v>
      </c>
      <c r="AA130" s="6"/>
    </row>
    <row r="131" spans="22:27" x14ac:dyDescent="0.3">
      <c r="V131">
        <v>39</v>
      </c>
      <c r="W131" s="6" t="s">
        <v>83</v>
      </c>
      <c r="X131" s="6">
        <v>1.0199479618386817</v>
      </c>
      <c r="Y131" s="6"/>
      <c r="Z131" s="6">
        <v>0.58917835671342678</v>
      </c>
      <c r="AA131" s="6"/>
    </row>
    <row r="132" spans="22:27" x14ac:dyDescent="0.3">
      <c r="V132">
        <v>39</v>
      </c>
      <c r="W132" s="6" t="s">
        <v>83</v>
      </c>
      <c r="X132" s="6">
        <v>0.71292281006071123</v>
      </c>
      <c r="Y132" s="6"/>
      <c r="Z132" s="6">
        <v>0.41182364729458915</v>
      </c>
      <c r="AA132" s="6"/>
    </row>
    <row r="133" spans="22:27" x14ac:dyDescent="0.3">
      <c r="V133">
        <v>39</v>
      </c>
      <c r="W133" s="6" t="s">
        <v>83</v>
      </c>
      <c r="X133" s="6">
        <v>0.61925411968777111</v>
      </c>
      <c r="Y133" s="6"/>
      <c r="Z133" s="6">
        <v>0.35771543086172342</v>
      </c>
      <c r="AA133" s="6"/>
    </row>
    <row r="134" spans="22:27" x14ac:dyDescent="0.3">
      <c r="V134">
        <v>39</v>
      </c>
      <c r="W134" s="6" t="s">
        <v>84</v>
      </c>
      <c r="X134" s="6">
        <v>1.0563746747614917</v>
      </c>
      <c r="Y134" s="6"/>
      <c r="Z134" s="6">
        <v>0.61022044088176353</v>
      </c>
      <c r="AA134" s="6"/>
    </row>
    <row r="135" spans="22:27" x14ac:dyDescent="0.3">
      <c r="V135">
        <v>39</v>
      </c>
      <c r="W135" s="6" t="s">
        <v>84</v>
      </c>
      <c r="X135" s="6">
        <v>1.1552471812662619</v>
      </c>
      <c r="Y135" s="6"/>
      <c r="Z135" s="6">
        <v>0.66733466933867736</v>
      </c>
      <c r="AA135" s="6"/>
    </row>
    <row r="136" spans="22:27" x14ac:dyDescent="0.3">
      <c r="V136">
        <v>39</v>
      </c>
      <c r="W136" s="6" t="s">
        <v>84</v>
      </c>
      <c r="X136" s="6">
        <v>1.0771899392888118</v>
      </c>
      <c r="Y136" s="6"/>
      <c r="Z136" s="6">
        <v>0.62224448897795592</v>
      </c>
      <c r="AA136" s="6"/>
    </row>
    <row r="137" spans="22:27" x14ac:dyDescent="0.3">
      <c r="V137">
        <v>39</v>
      </c>
      <c r="W137" s="6" t="s">
        <v>85</v>
      </c>
      <c r="X137" s="6">
        <v>0.97311361665221163</v>
      </c>
      <c r="Y137" s="6"/>
      <c r="Z137" s="6">
        <v>0.56212424849699394</v>
      </c>
      <c r="AA137" s="6"/>
    </row>
    <row r="138" spans="22:27" x14ac:dyDescent="0.3">
      <c r="V138">
        <v>39</v>
      </c>
      <c r="W138" s="6" t="s">
        <v>85</v>
      </c>
      <c r="X138" s="6">
        <v>0.98872506504770175</v>
      </c>
      <c r="Y138" s="6"/>
      <c r="Z138" s="6">
        <v>0.57114228456913829</v>
      </c>
      <c r="AA138" s="6"/>
    </row>
    <row r="139" spans="22:27" x14ac:dyDescent="0.3">
      <c r="V139">
        <v>39</v>
      </c>
      <c r="W139" s="6" t="s">
        <v>85</v>
      </c>
      <c r="X139" s="6">
        <v>0.30702515177797052</v>
      </c>
      <c r="Y139" s="6"/>
      <c r="Z139" s="6">
        <v>0.17735470941883766</v>
      </c>
      <c r="AA139" s="6"/>
    </row>
    <row r="140" spans="22:27" x14ac:dyDescent="0.3">
      <c r="V140">
        <v>39</v>
      </c>
      <c r="W140" s="6" t="s">
        <v>71</v>
      </c>
      <c r="X140" s="6">
        <v>0.65568083261058108</v>
      </c>
      <c r="Y140" s="6"/>
      <c r="Z140" s="6">
        <v>0.37875751503006011</v>
      </c>
      <c r="AA140" s="6"/>
    </row>
    <row r="141" spans="22:27" x14ac:dyDescent="0.3">
      <c r="V141">
        <v>39</v>
      </c>
      <c r="W141" s="6" t="s">
        <v>71</v>
      </c>
      <c r="X141" s="6">
        <v>0.78057241977450131</v>
      </c>
      <c r="Y141" s="6"/>
      <c r="Z141" s="6">
        <v>0.45090180360721438</v>
      </c>
      <c r="AA141" s="6"/>
    </row>
    <row r="142" spans="22:27" x14ac:dyDescent="0.3">
      <c r="V142">
        <v>39</v>
      </c>
      <c r="W142" s="6" t="s">
        <v>71</v>
      </c>
      <c r="X142" s="6">
        <v>0.29661751951431053</v>
      </c>
      <c r="Y142" s="6"/>
      <c r="Z142" s="6">
        <v>0.17134268537074146</v>
      </c>
      <c r="AA142" s="6"/>
    </row>
    <row r="143" spans="22:27" x14ac:dyDescent="0.3">
      <c r="V143">
        <v>39</v>
      </c>
      <c r="W143" s="6" t="s">
        <v>86</v>
      </c>
      <c r="X143" s="6">
        <v>0.65047701647875111</v>
      </c>
      <c r="Y143" s="6"/>
      <c r="Z143" s="6">
        <v>0.37575150300601201</v>
      </c>
      <c r="AA143" s="6"/>
    </row>
    <row r="144" spans="22:27" x14ac:dyDescent="0.3">
      <c r="V144">
        <v>39</v>
      </c>
      <c r="W144" s="6" t="s">
        <v>86</v>
      </c>
      <c r="X144" s="6">
        <v>0.67649609713790115</v>
      </c>
      <c r="Y144" s="6"/>
      <c r="Z144" s="6">
        <v>0.39078156312625251</v>
      </c>
      <c r="AA144" s="6"/>
    </row>
    <row r="145" spans="22:27" x14ac:dyDescent="0.3">
      <c r="V145">
        <v>39</v>
      </c>
      <c r="W145" s="6" t="s">
        <v>86</v>
      </c>
      <c r="X145" s="6">
        <v>0.32263660017346057</v>
      </c>
      <c r="Y145" s="6"/>
      <c r="Z145" s="6">
        <v>0.18637274549098196</v>
      </c>
      <c r="AA145" s="6"/>
    </row>
    <row r="146" spans="22:27" x14ac:dyDescent="0.3">
      <c r="V146">
        <v>39</v>
      </c>
      <c r="W146" s="6" t="s">
        <v>72</v>
      </c>
      <c r="X146" s="6">
        <v>0.77016478751084128</v>
      </c>
      <c r="Y146" s="6"/>
      <c r="Z146" s="6">
        <v>0.44488977955911824</v>
      </c>
      <c r="AA146" s="6"/>
    </row>
    <row r="147" spans="22:27" x14ac:dyDescent="0.3">
      <c r="V147">
        <v>39</v>
      </c>
      <c r="W147" s="6" t="s">
        <v>72</v>
      </c>
      <c r="X147" s="6">
        <v>1.0823937554206418</v>
      </c>
      <c r="Y147" s="6"/>
      <c r="Z147" s="6">
        <v>0.62525050100200397</v>
      </c>
      <c r="AA147" s="6"/>
    </row>
    <row r="148" spans="22:27" x14ac:dyDescent="0.3">
      <c r="V148">
        <v>39</v>
      </c>
      <c r="W148" s="6" t="s">
        <v>72</v>
      </c>
      <c r="X148" s="6">
        <v>0.41110147441457068</v>
      </c>
      <c r="Y148" s="6"/>
      <c r="Z148" s="6">
        <v>0.23747494989979959</v>
      </c>
      <c r="AA148" s="6"/>
    </row>
  </sheetData>
  <mergeCells count="10">
    <mergeCell ref="S6:S52"/>
    <mergeCell ref="A2:D2"/>
    <mergeCell ref="C6:C52"/>
    <mergeCell ref="E6:E52"/>
    <mergeCell ref="J6:J52"/>
    <mergeCell ref="L6:L52"/>
    <mergeCell ref="Q6:Q52"/>
    <mergeCell ref="A3:F3"/>
    <mergeCell ref="H3:M3"/>
    <mergeCell ref="O3: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963-9039-4E2F-A2D7-0C1106497215}">
  <dimension ref="A1:AA129"/>
  <sheetViews>
    <sheetView zoomScale="70" zoomScaleNormal="70" workbookViewId="0">
      <selection activeCell="F2" sqref="F2"/>
    </sheetView>
  </sheetViews>
  <sheetFormatPr defaultRowHeight="14.4" x14ac:dyDescent="0.3"/>
  <cols>
    <col min="2" max="2" width="6.33203125" bestFit="1" customWidth="1"/>
    <col min="3" max="3" width="11.44140625" bestFit="1" customWidth="1"/>
    <col min="4" max="4" width="14.5546875" bestFit="1" customWidth="1"/>
    <col min="5" max="7" width="14.5546875" customWidth="1"/>
    <col min="9" max="9" width="6.33203125" bestFit="1" customWidth="1"/>
    <col min="10" max="10" width="12" bestFit="1" customWidth="1"/>
    <col min="11" max="11" width="14.5546875" bestFit="1" customWidth="1"/>
    <col min="12" max="14" width="14.5546875" customWidth="1"/>
    <col min="16" max="16" width="6.33203125" bestFit="1" customWidth="1"/>
    <col min="17" max="17" width="12" bestFit="1" customWidth="1"/>
    <col min="18" max="18" width="14" bestFit="1" customWidth="1"/>
    <col min="19" max="19" width="12" bestFit="1" customWidth="1"/>
    <col min="20" max="20" width="14.5546875" bestFit="1" customWidth="1"/>
  </cols>
  <sheetData>
    <row r="1" spans="1:27" ht="15" thickBot="1" x14ac:dyDescent="0.35"/>
    <row r="2" spans="1:27" ht="15" thickBot="1" x14ac:dyDescent="0.35">
      <c r="A2" s="34" t="s">
        <v>17</v>
      </c>
      <c r="B2" s="35"/>
      <c r="C2" s="35"/>
      <c r="D2" s="36"/>
      <c r="E2" s="9"/>
      <c r="F2" s="9" t="s">
        <v>174</v>
      </c>
      <c r="G2" s="9"/>
    </row>
    <row r="3" spans="1:27" ht="15" thickBot="1" x14ac:dyDescent="0.35">
      <c r="A3" s="42" t="s">
        <v>92</v>
      </c>
      <c r="B3" s="42"/>
      <c r="C3" s="42"/>
      <c r="D3" s="42"/>
      <c r="E3" s="42"/>
      <c r="F3" s="42"/>
      <c r="G3" s="1"/>
      <c r="H3" s="42" t="s">
        <v>93</v>
      </c>
      <c r="I3" s="42"/>
      <c r="J3" s="42"/>
      <c r="K3" s="42"/>
      <c r="L3" s="42"/>
      <c r="M3" s="42"/>
      <c r="N3" s="1"/>
      <c r="O3" s="42" t="s">
        <v>94</v>
      </c>
      <c r="P3" s="42"/>
      <c r="Q3" s="42"/>
      <c r="R3" s="42"/>
      <c r="S3" s="42"/>
      <c r="T3" s="42"/>
      <c r="V3" s="1" t="s">
        <v>21</v>
      </c>
      <c r="W3" s="17" t="s">
        <v>1</v>
      </c>
      <c r="X3" s="18" t="s">
        <v>19</v>
      </c>
      <c r="Y3" s="2" t="s">
        <v>18</v>
      </c>
      <c r="Z3" s="18" t="s">
        <v>6</v>
      </c>
      <c r="AA3" s="2" t="s">
        <v>20</v>
      </c>
    </row>
    <row r="4" spans="1:27" ht="15" thickBot="1" x14ac:dyDescent="0.35">
      <c r="A4" s="10" t="s">
        <v>1</v>
      </c>
      <c r="B4" s="2" t="s">
        <v>2</v>
      </c>
      <c r="C4" s="2" t="s">
        <v>18</v>
      </c>
      <c r="D4" s="3" t="s">
        <v>19</v>
      </c>
      <c r="E4" s="2" t="s">
        <v>5</v>
      </c>
      <c r="F4" s="3" t="s">
        <v>6</v>
      </c>
      <c r="G4" s="1"/>
      <c r="H4" s="11" t="s">
        <v>1</v>
      </c>
      <c r="I4" s="2" t="s">
        <v>2</v>
      </c>
      <c r="J4" s="2" t="s">
        <v>18</v>
      </c>
      <c r="K4" s="3" t="s">
        <v>19</v>
      </c>
      <c r="L4" s="2" t="s">
        <v>5</v>
      </c>
      <c r="M4" s="3" t="s">
        <v>6</v>
      </c>
      <c r="N4" s="1"/>
      <c r="O4" s="11" t="s">
        <v>1</v>
      </c>
      <c r="P4" s="2" t="s">
        <v>2</v>
      </c>
      <c r="Q4" s="2" t="s">
        <v>18</v>
      </c>
      <c r="R4" s="13" t="s">
        <v>19</v>
      </c>
      <c r="S4" s="2" t="s">
        <v>20</v>
      </c>
      <c r="T4" s="2" t="s">
        <v>12</v>
      </c>
      <c r="V4">
        <v>33</v>
      </c>
      <c r="W4" s="6" t="s">
        <v>9</v>
      </c>
      <c r="X4" s="6">
        <v>1.394904458598726</v>
      </c>
      <c r="Y4" s="6">
        <f>AVERAGE(X4:X21)</f>
        <v>1.5304106736619061</v>
      </c>
      <c r="Z4" s="6">
        <v>1.0154559505409584</v>
      </c>
      <c r="AA4" s="6">
        <f>AVERAGE(Z4:Z21)</f>
        <v>1</v>
      </c>
    </row>
    <row r="5" spans="1:27" x14ac:dyDescent="0.3">
      <c r="A5" s="5" t="s">
        <v>9</v>
      </c>
      <c r="B5" s="5">
        <v>438</v>
      </c>
      <c r="C5" s="5">
        <f>AVERAGE(B29:B34)</f>
        <v>314</v>
      </c>
      <c r="D5" s="5">
        <f>B5/$C$5</f>
        <v>1.394904458598726</v>
      </c>
      <c r="E5" s="5">
        <f>AVERAGE(B5:B10)</f>
        <v>431.33333333333331</v>
      </c>
      <c r="F5" s="5">
        <f t="shared" ref="F5:F52" si="0">B5/$E$5</f>
        <v>1.0154559505409584</v>
      </c>
      <c r="H5" s="5" t="s">
        <v>9</v>
      </c>
      <c r="I5" s="5">
        <v>367</v>
      </c>
      <c r="J5" s="5">
        <f>AVERAGE(I29:I34)</f>
        <v>271.66666666666669</v>
      </c>
      <c r="K5" s="5">
        <f t="shared" ref="K5:K52" si="1">I5/$J$5</f>
        <v>1.350920245398773</v>
      </c>
      <c r="L5" s="5">
        <f>AVERAGE(I5:I10)</f>
        <v>351.83333333333331</v>
      </c>
      <c r="M5" s="5">
        <f>I5/$L$5</f>
        <v>1.0431075319753671</v>
      </c>
      <c r="O5" s="5" t="s">
        <v>9</v>
      </c>
      <c r="P5" s="5">
        <v>410</v>
      </c>
      <c r="Q5" s="5">
        <f>AVERAGE(P29:P34)</f>
        <v>189.16666666666666</v>
      </c>
      <c r="R5" s="14">
        <f>P5/$Q$5</f>
        <v>2.1674008810572687</v>
      </c>
      <c r="S5" s="5">
        <f>AVERAGE(P5:P10)</f>
        <v>363.66666666666669</v>
      </c>
      <c r="T5" s="5">
        <f>P5/$S$5</f>
        <v>1.1274060494958753</v>
      </c>
      <c r="V5">
        <v>33</v>
      </c>
      <c r="W5" s="6" t="s">
        <v>9</v>
      </c>
      <c r="X5" s="6">
        <v>1.394904458598726</v>
      </c>
      <c r="Y5" s="6"/>
      <c r="Z5" s="6">
        <v>1.0154559505409584</v>
      </c>
      <c r="AA5" s="6"/>
    </row>
    <row r="6" spans="1:27" x14ac:dyDescent="0.3">
      <c r="A6" s="5" t="s">
        <v>9</v>
      </c>
      <c r="B6" s="6">
        <v>438</v>
      </c>
      <c r="C6" s="38"/>
      <c r="D6" s="5">
        <f t="shared" ref="D6:D52" si="2">B6/$C$5</f>
        <v>1.394904458598726</v>
      </c>
      <c r="E6" s="38"/>
      <c r="F6" s="6">
        <f>B6/$E$5</f>
        <v>1.0154559505409584</v>
      </c>
      <c r="H6" s="5" t="s">
        <v>9</v>
      </c>
      <c r="I6" s="6">
        <v>344</v>
      </c>
      <c r="J6" s="38"/>
      <c r="K6" s="5">
        <f t="shared" si="1"/>
        <v>1.2662576687116565</v>
      </c>
      <c r="L6" s="38"/>
      <c r="M6" s="5">
        <f t="shared" ref="M6:M52" si="3">I6/$L$5</f>
        <v>0.97773567029843678</v>
      </c>
      <c r="O6" s="5" t="s">
        <v>9</v>
      </c>
      <c r="P6" s="6">
        <v>385</v>
      </c>
      <c r="Q6" s="38"/>
      <c r="R6" s="14">
        <f t="shared" ref="R6:R34" si="4">P6/$Q$5</f>
        <v>2.035242290748899</v>
      </c>
      <c r="S6" s="38"/>
      <c r="T6" s="5">
        <f t="shared" ref="T6:T34" si="5">P6/$S$5</f>
        <v>1.0586617781851513</v>
      </c>
      <c r="V6">
        <v>33</v>
      </c>
      <c r="W6" s="6" t="s">
        <v>9</v>
      </c>
      <c r="X6" s="6">
        <v>1.2675159235668789</v>
      </c>
      <c r="Y6" s="6"/>
      <c r="Z6" s="6">
        <v>0.92272024729520874</v>
      </c>
      <c r="AA6" s="6"/>
    </row>
    <row r="7" spans="1:27" x14ac:dyDescent="0.3">
      <c r="A7" s="5" t="s">
        <v>9</v>
      </c>
      <c r="B7" s="6">
        <v>398</v>
      </c>
      <c r="C7" s="39"/>
      <c r="D7" s="5">
        <f t="shared" si="2"/>
        <v>1.2675159235668789</v>
      </c>
      <c r="E7" s="39"/>
      <c r="F7" s="6">
        <f t="shared" si="0"/>
        <v>0.92272024729520874</v>
      </c>
      <c r="H7" s="5" t="s">
        <v>9</v>
      </c>
      <c r="I7" s="6">
        <v>370</v>
      </c>
      <c r="J7" s="39"/>
      <c r="K7" s="5">
        <f t="shared" si="1"/>
        <v>1.361963190184049</v>
      </c>
      <c r="L7" s="39"/>
      <c r="M7" s="5">
        <f t="shared" si="3"/>
        <v>1.0516342965419234</v>
      </c>
      <c r="O7" s="5" t="s">
        <v>9</v>
      </c>
      <c r="P7" s="6">
        <v>353</v>
      </c>
      <c r="Q7" s="39"/>
      <c r="R7" s="14">
        <f t="shared" si="4"/>
        <v>1.8660792951541851</v>
      </c>
      <c r="S7" s="39"/>
      <c r="T7" s="5">
        <f t="shared" si="5"/>
        <v>0.97066911090742436</v>
      </c>
      <c r="V7">
        <v>33</v>
      </c>
      <c r="W7" s="6" t="s">
        <v>9</v>
      </c>
      <c r="X7" s="6">
        <v>1.4872611464968153</v>
      </c>
      <c r="Y7" s="6"/>
      <c r="Z7" s="6">
        <v>1.0826893353941267</v>
      </c>
      <c r="AA7" s="6"/>
    </row>
    <row r="8" spans="1:27" x14ac:dyDescent="0.3">
      <c r="A8" s="5" t="s">
        <v>9</v>
      </c>
      <c r="B8" s="6">
        <v>467</v>
      </c>
      <c r="C8" s="39"/>
      <c r="D8" s="5">
        <f t="shared" si="2"/>
        <v>1.4872611464968153</v>
      </c>
      <c r="E8" s="39"/>
      <c r="F8" s="6">
        <f t="shared" si="0"/>
        <v>1.0826893353941267</v>
      </c>
      <c r="H8" s="5" t="s">
        <v>9</v>
      </c>
      <c r="I8" s="6">
        <v>364</v>
      </c>
      <c r="J8" s="39"/>
      <c r="K8" s="5">
        <f t="shared" si="1"/>
        <v>1.3398773006134967</v>
      </c>
      <c r="L8" s="39"/>
      <c r="M8" s="5">
        <f t="shared" si="3"/>
        <v>1.034580767408811</v>
      </c>
      <c r="O8" s="5" t="s">
        <v>9</v>
      </c>
      <c r="P8" s="6">
        <v>312</v>
      </c>
      <c r="Q8" s="39"/>
      <c r="R8" s="14">
        <f t="shared" si="4"/>
        <v>1.6493392070484583</v>
      </c>
      <c r="S8" s="39"/>
      <c r="T8" s="5">
        <f t="shared" si="5"/>
        <v>0.85792850595783676</v>
      </c>
      <c r="V8">
        <v>33</v>
      </c>
      <c r="W8" s="6" t="s">
        <v>9</v>
      </c>
      <c r="X8" s="6">
        <v>1.375796178343949</v>
      </c>
      <c r="Y8" s="6"/>
      <c r="Z8" s="6">
        <v>1.0015455950540959</v>
      </c>
      <c r="AA8" s="6"/>
    </row>
    <row r="9" spans="1:27" x14ac:dyDescent="0.3">
      <c r="A9" s="5" t="s">
        <v>9</v>
      </c>
      <c r="B9" s="6">
        <v>432</v>
      </c>
      <c r="C9" s="39"/>
      <c r="D9" s="5">
        <f t="shared" si="2"/>
        <v>1.375796178343949</v>
      </c>
      <c r="E9" s="39"/>
      <c r="F9" s="6">
        <f t="shared" si="0"/>
        <v>1.0015455950540959</v>
      </c>
      <c r="H9" s="5" t="s">
        <v>9</v>
      </c>
      <c r="I9" s="6">
        <v>311</v>
      </c>
      <c r="J9" s="39"/>
      <c r="K9" s="5">
        <f t="shared" si="1"/>
        <v>1.1447852760736195</v>
      </c>
      <c r="L9" s="39"/>
      <c r="M9" s="5">
        <f t="shared" si="3"/>
        <v>0.88394126006631935</v>
      </c>
      <c r="O9" s="5" t="s">
        <v>9</v>
      </c>
      <c r="P9" s="6">
        <v>372</v>
      </c>
      <c r="Q9" s="39"/>
      <c r="R9" s="14">
        <f t="shared" si="4"/>
        <v>1.9665198237885464</v>
      </c>
      <c r="S9" s="39"/>
      <c r="T9" s="5">
        <f>P9/$S$5</f>
        <v>1.0229147571035746</v>
      </c>
      <c r="V9">
        <v>33</v>
      </c>
      <c r="W9" s="6" t="s">
        <v>9</v>
      </c>
      <c r="X9" s="6">
        <v>1.3216560509554141</v>
      </c>
      <c r="Y9" s="6"/>
      <c r="Z9" s="6">
        <v>0.96213292117465232</v>
      </c>
      <c r="AA9" s="6"/>
    </row>
    <row r="10" spans="1:27" x14ac:dyDescent="0.3">
      <c r="A10" s="5" t="s">
        <v>9</v>
      </c>
      <c r="B10" s="6">
        <v>415</v>
      </c>
      <c r="C10" s="39"/>
      <c r="D10" s="5">
        <f t="shared" ref="D10:D28" si="6">B10/$C$5</f>
        <v>1.3216560509554141</v>
      </c>
      <c r="E10" s="39"/>
      <c r="F10" s="6">
        <f t="shared" si="0"/>
        <v>0.96213292117465232</v>
      </c>
      <c r="H10" s="5" t="s">
        <v>9</v>
      </c>
      <c r="I10" s="6">
        <v>355</v>
      </c>
      <c r="J10" s="39"/>
      <c r="K10" s="5">
        <f t="shared" si="1"/>
        <v>1.3067484662576687</v>
      </c>
      <c r="L10" s="39"/>
      <c r="M10" s="5">
        <f t="shared" si="3"/>
        <v>1.0090004737091427</v>
      </c>
      <c r="O10" s="5" t="s">
        <v>9</v>
      </c>
      <c r="P10" s="6">
        <v>350</v>
      </c>
      <c r="Q10" s="39"/>
      <c r="R10" s="14">
        <f t="shared" si="4"/>
        <v>1.8502202643171808</v>
      </c>
      <c r="S10" s="39"/>
      <c r="T10" s="5">
        <f t="shared" si="5"/>
        <v>0.96241979835013747</v>
      </c>
      <c r="V10">
        <v>36</v>
      </c>
      <c r="W10" s="6" t="s">
        <v>9</v>
      </c>
      <c r="X10" s="6">
        <v>1.350920245398773</v>
      </c>
      <c r="Y10" s="6"/>
      <c r="Z10" s="6">
        <v>1.0431075319753671</v>
      </c>
      <c r="AA10" s="6"/>
    </row>
    <row r="11" spans="1:27" x14ac:dyDescent="0.3">
      <c r="A11" s="6" t="s">
        <v>61</v>
      </c>
      <c r="B11" s="6">
        <v>1</v>
      </c>
      <c r="C11" s="39"/>
      <c r="D11" s="5">
        <f t="shared" si="6"/>
        <v>3.1847133757961785E-3</v>
      </c>
      <c r="E11" s="39"/>
      <c r="F11" s="6">
        <f t="shared" ref="F11:F29" si="7">B11/$E$5</f>
        <v>2.3183925811437406E-3</v>
      </c>
      <c r="H11" s="6" t="s">
        <v>61</v>
      </c>
      <c r="I11" s="6">
        <v>0</v>
      </c>
      <c r="J11" s="39"/>
      <c r="K11" s="5">
        <f t="shared" ref="K11:K28" si="8">I11/$J$5</f>
        <v>0</v>
      </c>
      <c r="L11" s="39"/>
      <c r="M11" s="5">
        <f t="shared" ref="M11:M28" si="9">I11/$L$5</f>
        <v>0</v>
      </c>
      <c r="O11" s="6" t="s">
        <v>61</v>
      </c>
      <c r="P11" s="6">
        <v>0</v>
      </c>
      <c r="Q11" s="39"/>
      <c r="R11" s="14">
        <f t="shared" ref="R11:R28" si="10">P11/$Q$5</f>
        <v>0</v>
      </c>
      <c r="S11" s="39"/>
      <c r="T11" s="5">
        <f t="shared" ref="T11:T28" si="11">P11/$S$5</f>
        <v>0</v>
      </c>
      <c r="V11">
        <v>36</v>
      </c>
      <c r="W11" s="6" t="s">
        <v>9</v>
      </c>
      <c r="X11" s="6">
        <v>1.2662576687116565</v>
      </c>
      <c r="Y11" s="6"/>
      <c r="Z11" s="6">
        <v>0.97773567029843678</v>
      </c>
      <c r="AA11" s="6"/>
    </row>
    <row r="12" spans="1:27" x14ac:dyDescent="0.3">
      <c r="A12" s="6" t="s">
        <v>61</v>
      </c>
      <c r="B12" s="6">
        <v>1</v>
      </c>
      <c r="C12" s="39"/>
      <c r="D12" s="5">
        <f t="shared" si="6"/>
        <v>3.1847133757961785E-3</v>
      </c>
      <c r="E12" s="39"/>
      <c r="F12" s="6">
        <f t="shared" si="7"/>
        <v>2.3183925811437406E-3</v>
      </c>
      <c r="H12" s="6" t="s">
        <v>61</v>
      </c>
      <c r="I12" s="6">
        <v>0</v>
      </c>
      <c r="J12" s="39"/>
      <c r="K12" s="5">
        <f t="shared" si="8"/>
        <v>0</v>
      </c>
      <c r="L12" s="39"/>
      <c r="M12" s="5">
        <f t="shared" si="9"/>
        <v>0</v>
      </c>
      <c r="O12" s="6" t="s">
        <v>61</v>
      </c>
      <c r="P12" s="6">
        <v>1</v>
      </c>
      <c r="Q12" s="39"/>
      <c r="R12" s="14">
        <f t="shared" si="10"/>
        <v>5.2863436123348024E-3</v>
      </c>
      <c r="S12" s="39"/>
      <c r="T12" s="5">
        <f t="shared" si="11"/>
        <v>2.7497708524289641E-3</v>
      </c>
      <c r="V12">
        <v>36</v>
      </c>
      <c r="W12" s="6" t="s">
        <v>9</v>
      </c>
      <c r="X12" s="6">
        <v>1.361963190184049</v>
      </c>
      <c r="Y12" s="6"/>
      <c r="Z12" s="6">
        <v>1.0516342965419234</v>
      </c>
      <c r="AA12" s="6"/>
    </row>
    <row r="13" spans="1:27" x14ac:dyDescent="0.3">
      <c r="A13" s="6" t="s">
        <v>61</v>
      </c>
      <c r="B13" s="6">
        <v>1</v>
      </c>
      <c r="C13" s="39"/>
      <c r="D13" s="5">
        <f t="shared" si="6"/>
        <v>3.1847133757961785E-3</v>
      </c>
      <c r="E13" s="39"/>
      <c r="F13" s="6">
        <f t="shared" si="7"/>
        <v>2.3183925811437406E-3</v>
      </c>
      <c r="H13" s="6" t="s">
        <v>61</v>
      </c>
      <c r="I13" s="6">
        <v>1</v>
      </c>
      <c r="J13" s="39"/>
      <c r="K13" s="5">
        <f t="shared" si="8"/>
        <v>3.6809815950920241E-3</v>
      </c>
      <c r="L13" s="39"/>
      <c r="M13" s="5">
        <f t="shared" si="9"/>
        <v>2.8422548555187117E-3</v>
      </c>
      <c r="O13" s="6" t="s">
        <v>61</v>
      </c>
      <c r="P13" s="6">
        <v>2</v>
      </c>
      <c r="Q13" s="39"/>
      <c r="R13" s="14">
        <f t="shared" si="10"/>
        <v>1.0572687224669605E-2</v>
      </c>
      <c r="S13" s="39"/>
      <c r="T13" s="5">
        <f t="shared" si="11"/>
        <v>5.4995417048579283E-3</v>
      </c>
      <c r="V13">
        <v>36</v>
      </c>
      <c r="W13" s="6" t="s">
        <v>9</v>
      </c>
      <c r="X13" s="6">
        <v>1.3398773006134967</v>
      </c>
      <c r="Y13" s="6"/>
      <c r="Z13" s="6">
        <v>1.034580767408811</v>
      </c>
      <c r="AA13" s="6"/>
    </row>
    <row r="14" spans="1:27" x14ac:dyDescent="0.3">
      <c r="A14" s="6" t="s">
        <v>62</v>
      </c>
      <c r="B14" s="6">
        <v>4</v>
      </c>
      <c r="C14" s="39"/>
      <c r="D14" s="5">
        <f t="shared" si="6"/>
        <v>1.2738853503184714E-2</v>
      </c>
      <c r="E14" s="39"/>
      <c r="F14" s="6">
        <f t="shared" si="7"/>
        <v>9.2735703245749625E-3</v>
      </c>
      <c r="H14" s="6" t="s">
        <v>62</v>
      </c>
      <c r="I14" s="6">
        <v>0</v>
      </c>
      <c r="J14" s="39"/>
      <c r="K14" s="5">
        <f t="shared" si="8"/>
        <v>0</v>
      </c>
      <c r="L14" s="39"/>
      <c r="M14" s="5">
        <f t="shared" si="9"/>
        <v>0</v>
      </c>
      <c r="O14" s="6" t="s">
        <v>62</v>
      </c>
      <c r="P14" s="6">
        <v>5</v>
      </c>
      <c r="Q14" s="39"/>
      <c r="R14" s="14">
        <f t="shared" si="10"/>
        <v>2.643171806167401E-2</v>
      </c>
      <c r="S14" s="39"/>
      <c r="T14" s="5">
        <f t="shared" si="11"/>
        <v>1.3748854262144821E-2</v>
      </c>
      <c r="V14">
        <v>36</v>
      </c>
      <c r="W14" s="6" t="s">
        <v>9</v>
      </c>
      <c r="X14" s="6">
        <v>1.1447852760736195</v>
      </c>
      <c r="Y14" s="6"/>
      <c r="Z14" s="6">
        <v>0.88394126006631935</v>
      </c>
      <c r="AA14" s="6"/>
    </row>
    <row r="15" spans="1:27" x14ac:dyDescent="0.3">
      <c r="A15" s="6" t="s">
        <v>62</v>
      </c>
      <c r="B15" s="6">
        <v>3</v>
      </c>
      <c r="C15" s="39"/>
      <c r="D15" s="5">
        <f t="shared" si="6"/>
        <v>9.5541401273885346E-3</v>
      </c>
      <c r="E15" s="39"/>
      <c r="F15" s="6">
        <f t="shared" si="7"/>
        <v>6.955177743431221E-3</v>
      </c>
      <c r="H15" s="6" t="s">
        <v>62</v>
      </c>
      <c r="I15" s="6">
        <v>1</v>
      </c>
      <c r="J15" s="39"/>
      <c r="K15" s="5">
        <f t="shared" si="8"/>
        <v>3.6809815950920241E-3</v>
      </c>
      <c r="L15" s="39"/>
      <c r="M15" s="5">
        <f t="shared" si="9"/>
        <v>2.8422548555187117E-3</v>
      </c>
      <c r="O15" s="6" t="s">
        <v>62</v>
      </c>
      <c r="P15" s="6">
        <v>10</v>
      </c>
      <c r="Q15" s="39"/>
      <c r="R15" s="14">
        <f t="shared" si="10"/>
        <v>5.2863436123348019E-2</v>
      </c>
      <c r="S15" s="39"/>
      <c r="T15" s="5">
        <f t="shared" si="11"/>
        <v>2.7497708524289642E-2</v>
      </c>
      <c r="V15">
        <v>36</v>
      </c>
      <c r="W15" s="6" t="s">
        <v>9</v>
      </c>
      <c r="X15" s="6">
        <v>1.3067484662576687</v>
      </c>
      <c r="Y15" s="6"/>
      <c r="Z15" s="6">
        <v>1.0090004737091427</v>
      </c>
      <c r="AA15" s="6"/>
    </row>
    <row r="16" spans="1:27" x14ac:dyDescent="0.3">
      <c r="A16" s="6" t="s">
        <v>62</v>
      </c>
      <c r="B16" s="6">
        <v>4</v>
      </c>
      <c r="C16" s="39"/>
      <c r="D16" s="5">
        <f t="shared" si="6"/>
        <v>1.2738853503184714E-2</v>
      </c>
      <c r="E16" s="39"/>
      <c r="F16" s="6">
        <f t="shared" si="7"/>
        <v>9.2735703245749625E-3</v>
      </c>
      <c r="H16" s="6" t="s">
        <v>62</v>
      </c>
      <c r="I16" s="6">
        <v>1</v>
      </c>
      <c r="J16" s="39"/>
      <c r="K16" s="5">
        <f t="shared" si="8"/>
        <v>3.6809815950920241E-3</v>
      </c>
      <c r="L16" s="39"/>
      <c r="M16" s="5">
        <f t="shared" si="9"/>
        <v>2.8422548555187117E-3</v>
      </c>
      <c r="O16" s="6" t="s">
        <v>62</v>
      </c>
      <c r="P16" s="6">
        <v>3</v>
      </c>
      <c r="Q16" s="39"/>
      <c r="R16" s="14">
        <f t="shared" si="10"/>
        <v>1.5859030837004406E-2</v>
      </c>
      <c r="S16" s="39"/>
      <c r="T16" s="5">
        <f t="shared" si="11"/>
        <v>8.2493125572868919E-3</v>
      </c>
      <c r="V16">
        <v>38</v>
      </c>
      <c r="W16" s="6" t="s">
        <v>9</v>
      </c>
      <c r="X16" s="6">
        <v>2.1674008810572687</v>
      </c>
      <c r="Y16" s="6"/>
      <c r="Z16" s="6">
        <v>1.1274060494958753</v>
      </c>
      <c r="AA16" s="6"/>
    </row>
    <row r="17" spans="1:27" x14ac:dyDescent="0.3">
      <c r="A17" s="6" t="s">
        <v>63</v>
      </c>
      <c r="B17" s="6">
        <v>50</v>
      </c>
      <c r="C17" s="39"/>
      <c r="D17" s="5">
        <f t="shared" si="6"/>
        <v>0.15923566878980891</v>
      </c>
      <c r="E17" s="39"/>
      <c r="F17" s="6">
        <f t="shared" si="7"/>
        <v>0.11591962905718702</v>
      </c>
      <c r="H17" s="6" t="s">
        <v>63</v>
      </c>
      <c r="I17" s="6">
        <v>51</v>
      </c>
      <c r="J17" s="39"/>
      <c r="K17" s="5">
        <f t="shared" si="8"/>
        <v>0.18773006134969325</v>
      </c>
      <c r="L17" s="39"/>
      <c r="M17" s="5">
        <f t="shared" si="9"/>
        <v>0.14495499763145431</v>
      </c>
      <c r="O17" s="6" t="s">
        <v>63</v>
      </c>
      <c r="P17" s="6">
        <v>40</v>
      </c>
      <c r="Q17" s="39"/>
      <c r="R17" s="14">
        <f t="shared" si="10"/>
        <v>0.21145374449339208</v>
      </c>
      <c r="S17" s="39"/>
      <c r="T17" s="5">
        <f t="shared" si="11"/>
        <v>0.10999083409715857</v>
      </c>
      <c r="V17">
        <v>38</v>
      </c>
      <c r="W17" s="6" t="s">
        <v>9</v>
      </c>
      <c r="X17" s="6">
        <v>2.035242290748899</v>
      </c>
      <c r="Y17" s="6"/>
      <c r="Z17" s="6">
        <v>1.0586617781851513</v>
      </c>
      <c r="AA17" s="6"/>
    </row>
    <row r="18" spans="1:27" x14ac:dyDescent="0.3">
      <c r="A18" s="6" t="s">
        <v>63</v>
      </c>
      <c r="B18" s="6">
        <v>45</v>
      </c>
      <c r="C18" s="39"/>
      <c r="D18" s="5">
        <f t="shared" si="6"/>
        <v>0.14331210191082802</v>
      </c>
      <c r="E18" s="39"/>
      <c r="F18" s="6">
        <f t="shared" si="7"/>
        <v>0.10432766615146832</v>
      </c>
      <c r="H18" s="6" t="s">
        <v>63</v>
      </c>
      <c r="I18" s="6">
        <v>126</v>
      </c>
      <c r="J18" s="39"/>
      <c r="K18" s="5">
        <f t="shared" si="8"/>
        <v>0.46380368098159508</v>
      </c>
      <c r="L18" s="39"/>
      <c r="M18" s="5">
        <f t="shared" si="9"/>
        <v>0.35812411179535769</v>
      </c>
      <c r="O18" s="6" t="s">
        <v>63</v>
      </c>
      <c r="P18" s="6">
        <v>30</v>
      </c>
      <c r="Q18" s="39"/>
      <c r="R18" s="14">
        <f t="shared" si="10"/>
        <v>0.15859030837004406</v>
      </c>
      <c r="S18" s="39"/>
      <c r="T18" s="5">
        <f t="shared" si="11"/>
        <v>8.2493125572868919E-2</v>
      </c>
      <c r="V18">
        <v>38</v>
      </c>
      <c r="W18" s="6" t="s">
        <v>9</v>
      </c>
      <c r="X18" s="6">
        <v>1.8660792951541851</v>
      </c>
      <c r="Y18" s="6"/>
      <c r="Z18" s="6">
        <v>0.97066911090742436</v>
      </c>
      <c r="AA18" s="6"/>
    </row>
    <row r="19" spans="1:27" x14ac:dyDescent="0.3">
      <c r="A19" s="6" t="s">
        <v>63</v>
      </c>
      <c r="B19" s="6">
        <v>72</v>
      </c>
      <c r="C19" s="39"/>
      <c r="D19" s="5">
        <f t="shared" si="6"/>
        <v>0.22929936305732485</v>
      </c>
      <c r="E19" s="39"/>
      <c r="F19" s="6">
        <f t="shared" si="7"/>
        <v>0.16692426584234932</v>
      </c>
      <c r="H19" s="6" t="s">
        <v>63</v>
      </c>
      <c r="I19" s="6">
        <v>88</v>
      </c>
      <c r="J19" s="39"/>
      <c r="K19" s="5">
        <f t="shared" si="8"/>
        <v>0.32392638036809812</v>
      </c>
      <c r="L19" s="39"/>
      <c r="M19" s="5">
        <f t="shared" si="9"/>
        <v>0.25011842728564665</v>
      </c>
      <c r="O19" s="6" t="s">
        <v>63</v>
      </c>
      <c r="P19" s="6">
        <v>61</v>
      </c>
      <c r="Q19" s="39"/>
      <c r="R19" s="14">
        <f t="shared" si="10"/>
        <v>0.32246696035242295</v>
      </c>
      <c r="S19" s="39"/>
      <c r="T19" s="5">
        <f t="shared" si="11"/>
        <v>0.16773602199816681</v>
      </c>
      <c r="V19">
        <v>38</v>
      </c>
      <c r="W19" s="6" t="s">
        <v>9</v>
      </c>
      <c r="X19" s="6">
        <v>1.6493392070484583</v>
      </c>
      <c r="Y19" s="6"/>
      <c r="Z19" s="6">
        <v>0.85792850595783676</v>
      </c>
      <c r="AA19" s="6"/>
    </row>
    <row r="20" spans="1:27" x14ac:dyDescent="0.3">
      <c r="A20" s="6" t="s">
        <v>64</v>
      </c>
      <c r="B20" s="6">
        <v>144</v>
      </c>
      <c r="C20" s="39"/>
      <c r="D20" s="5">
        <f t="shared" si="6"/>
        <v>0.45859872611464969</v>
      </c>
      <c r="E20" s="39"/>
      <c r="F20" s="6">
        <f t="shared" si="7"/>
        <v>0.33384853168469864</v>
      </c>
      <c r="H20" s="6" t="s">
        <v>64</v>
      </c>
      <c r="I20" s="6">
        <v>176</v>
      </c>
      <c r="J20" s="39"/>
      <c r="K20" s="5">
        <f t="shared" si="8"/>
        <v>0.64785276073619624</v>
      </c>
      <c r="L20" s="39"/>
      <c r="M20" s="5">
        <f t="shared" si="9"/>
        <v>0.5002368545712933</v>
      </c>
      <c r="O20" s="6" t="s">
        <v>64</v>
      </c>
      <c r="P20" s="6">
        <v>76</v>
      </c>
      <c r="Q20" s="39"/>
      <c r="R20" s="14">
        <f t="shared" si="10"/>
        <v>0.40176211453744498</v>
      </c>
      <c r="S20" s="39"/>
      <c r="T20" s="5">
        <f t="shared" si="11"/>
        <v>0.20898258478460127</v>
      </c>
      <c r="V20">
        <v>38</v>
      </c>
      <c r="W20" s="6" t="s">
        <v>9</v>
      </c>
      <c r="X20" s="6">
        <v>1.9665198237885464</v>
      </c>
      <c r="Y20" s="6"/>
      <c r="Z20" s="6">
        <v>1.0229147571035746</v>
      </c>
      <c r="AA20" s="6"/>
    </row>
    <row r="21" spans="1:27" x14ac:dyDescent="0.3">
      <c r="A21" s="6" t="s">
        <v>64</v>
      </c>
      <c r="B21" s="6">
        <v>235</v>
      </c>
      <c r="C21" s="39"/>
      <c r="D21" s="5">
        <f t="shared" si="6"/>
        <v>0.74840764331210186</v>
      </c>
      <c r="E21" s="39"/>
      <c r="F21" s="6">
        <f t="shared" si="7"/>
        <v>0.54482225656877903</v>
      </c>
      <c r="H21" s="6" t="s">
        <v>64</v>
      </c>
      <c r="I21" s="6">
        <v>207</v>
      </c>
      <c r="J21" s="39"/>
      <c r="K21" s="5">
        <f t="shared" si="8"/>
        <v>0.76196319018404901</v>
      </c>
      <c r="L21" s="39"/>
      <c r="M21" s="5">
        <f t="shared" si="9"/>
        <v>0.58834675509237333</v>
      </c>
      <c r="O21" s="6" t="s">
        <v>64</v>
      </c>
      <c r="P21" s="6">
        <v>133</v>
      </c>
      <c r="Q21" s="39"/>
      <c r="R21" s="14">
        <f t="shared" si="10"/>
        <v>0.7030837004405287</v>
      </c>
      <c r="S21" s="39"/>
      <c r="T21" s="5">
        <f t="shared" si="11"/>
        <v>0.36571952337305225</v>
      </c>
      <c r="V21">
        <v>38</v>
      </c>
      <c r="W21" s="6" t="s">
        <v>9</v>
      </c>
      <c r="X21" s="6">
        <v>1.8502202643171808</v>
      </c>
      <c r="Y21" s="6"/>
      <c r="Z21" s="6">
        <v>0.96241979835013747</v>
      </c>
      <c r="AA21" s="6"/>
    </row>
    <row r="22" spans="1:27" x14ac:dyDescent="0.3">
      <c r="A22" s="6" t="s">
        <v>64</v>
      </c>
      <c r="B22" s="6">
        <v>220</v>
      </c>
      <c r="C22" s="39"/>
      <c r="D22" s="5">
        <f t="shared" si="6"/>
        <v>0.70063694267515919</v>
      </c>
      <c r="E22" s="39"/>
      <c r="F22" s="6">
        <f t="shared" si="7"/>
        <v>0.51004636785162294</v>
      </c>
      <c r="H22" s="6" t="s">
        <v>64</v>
      </c>
      <c r="I22" s="6">
        <v>273</v>
      </c>
      <c r="J22" s="39"/>
      <c r="K22" s="5">
        <f t="shared" si="8"/>
        <v>1.0049079754601227</v>
      </c>
      <c r="L22" s="39"/>
      <c r="M22" s="5">
        <f t="shared" si="9"/>
        <v>0.7759355755566083</v>
      </c>
      <c r="O22" s="6" t="s">
        <v>64</v>
      </c>
      <c r="P22" s="6">
        <v>38</v>
      </c>
      <c r="Q22" s="39"/>
      <c r="R22" s="14">
        <f t="shared" si="10"/>
        <v>0.20088105726872249</v>
      </c>
      <c r="S22" s="39"/>
      <c r="T22" s="5">
        <f t="shared" si="11"/>
        <v>0.10449129239230064</v>
      </c>
      <c r="V22">
        <v>33</v>
      </c>
      <c r="W22" s="6" t="s">
        <v>61</v>
      </c>
      <c r="X22" s="6">
        <v>3.1847133757961785E-3</v>
      </c>
      <c r="Y22" s="6">
        <f>AVERAGE(X22:X30)</f>
        <v>3.2326836177205523E-3</v>
      </c>
      <c r="Z22" s="6">
        <v>2.3183925811437406E-3</v>
      </c>
      <c r="AA22" s="6">
        <f>AVERAGE(Z22:Z30)</f>
        <v>2.005193906248536E-3</v>
      </c>
    </row>
    <row r="23" spans="1:27" x14ac:dyDescent="0.3">
      <c r="A23" s="6" t="s">
        <v>65</v>
      </c>
      <c r="B23" s="6">
        <v>213</v>
      </c>
      <c r="C23" s="39"/>
      <c r="D23" s="5">
        <f t="shared" si="6"/>
        <v>0.67834394904458595</v>
      </c>
      <c r="E23" s="39"/>
      <c r="F23" s="6">
        <f t="shared" si="7"/>
        <v>0.49381761978361671</v>
      </c>
      <c r="H23" s="6" t="s">
        <v>65</v>
      </c>
      <c r="I23" s="6">
        <v>230</v>
      </c>
      <c r="J23" s="39"/>
      <c r="K23" s="5">
        <f t="shared" si="8"/>
        <v>0.84662576687116553</v>
      </c>
      <c r="L23" s="39"/>
      <c r="M23" s="5">
        <f t="shared" si="9"/>
        <v>0.65371861676930365</v>
      </c>
      <c r="O23" s="6" t="s">
        <v>65</v>
      </c>
      <c r="P23" s="6">
        <v>217</v>
      </c>
      <c r="Q23" s="39"/>
      <c r="R23" s="14">
        <f t="shared" si="10"/>
        <v>1.147136563876652</v>
      </c>
      <c r="S23" s="39"/>
      <c r="T23" s="5">
        <f t="shared" si="11"/>
        <v>0.59670027497708522</v>
      </c>
      <c r="V23">
        <v>33</v>
      </c>
      <c r="W23" s="6" t="s">
        <v>61</v>
      </c>
      <c r="X23" s="6">
        <v>3.1847133757961785E-3</v>
      </c>
      <c r="Y23" s="6"/>
      <c r="Z23" s="6">
        <v>2.3183925811437406E-3</v>
      </c>
      <c r="AA23" s="6"/>
    </row>
    <row r="24" spans="1:27" x14ac:dyDescent="0.3">
      <c r="A24" s="6" t="s">
        <v>65</v>
      </c>
      <c r="B24" s="6">
        <v>211</v>
      </c>
      <c r="C24" s="39"/>
      <c r="D24" s="5">
        <f t="shared" si="6"/>
        <v>0.67197452229299359</v>
      </c>
      <c r="E24" s="39"/>
      <c r="F24" s="6">
        <f t="shared" si="7"/>
        <v>0.48918083462132922</v>
      </c>
      <c r="H24" s="6" t="s">
        <v>65</v>
      </c>
      <c r="I24" s="6">
        <v>281</v>
      </c>
      <c r="J24" s="39"/>
      <c r="K24" s="5">
        <f t="shared" si="8"/>
        <v>1.0343558282208589</v>
      </c>
      <c r="L24" s="39"/>
      <c r="M24" s="5">
        <f t="shared" si="9"/>
        <v>0.79867361440075801</v>
      </c>
      <c r="O24" s="6" t="s">
        <v>65</v>
      </c>
      <c r="P24" s="6">
        <v>173</v>
      </c>
      <c r="Q24" s="39"/>
      <c r="R24" s="14">
        <f t="shared" si="10"/>
        <v>0.91453744493392075</v>
      </c>
      <c r="S24" s="39"/>
      <c r="T24" s="5">
        <f t="shared" si="11"/>
        <v>0.47571035747021079</v>
      </c>
      <c r="V24">
        <v>33</v>
      </c>
      <c r="W24" s="6" t="s">
        <v>61</v>
      </c>
      <c r="X24" s="6">
        <v>3.1847133757961785E-3</v>
      </c>
      <c r="Y24" s="6"/>
      <c r="Z24" s="6">
        <v>2.3183925811437406E-3</v>
      </c>
      <c r="AA24" s="6"/>
    </row>
    <row r="25" spans="1:27" x14ac:dyDescent="0.3">
      <c r="A25" s="6" t="s">
        <v>65</v>
      </c>
      <c r="B25" s="6">
        <v>229</v>
      </c>
      <c r="C25" s="39"/>
      <c r="D25" s="5">
        <f t="shared" si="6"/>
        <v>0.72929936305732479</v>
      </c>
      <c r="E25" s="39"/>
      <c r="F25" s="6">
        <f t="shared" si="7"/>
        <v>0.53091190108191655</v>
      </c>
      <c r="H25" s="6" t="s">
        <v>65</v>
      </c>
      <c r="I25" s="6">
        <v>292</v>
      </c>
      <c r="J25" s="39"/>
      <c r="K25" s="5">
        <f t="shared" si="8"/>
        <v>1.0748466257668712</v>
      </c>
      <c r="L25" s="39"/>
      <c r="M25" s="5">
        <f t="shared" si="9"/>
        <v>0.82993841781146382</v>
      </c>
      <c r="O25" s="6" t="s">
        <v>65</v>
      </c>
      <c r="P25" s="6">
        <v>261</v>
      </c>
      <c r="Q25" s="39"/>
      <c r="R25" s="14">
        <f t="shared" si="10"/>
        <v>1.3797356828193834</v>
      </c>
      <c r="S25" s="39"/>
      <c r="T25" s="5">
        <f t="shared" si="11"/>
        <v>0.7176901924839596</v>
      </c>
      <c r="V25">
        <v>36</v>
      </c>
      <c r="W25" s="6" t="s">
        <v>61</v>
      </c>
      <c r="X25" s="6">
        <v>0</v>
      </c>
      <c r="Y25" s="6"/>
      <c r="Z25" s="6">
        <v>0</v>
      </c>
      <c r="AA25" s="6"/>
    </row>
    <row r="26" spans="1:27" x14ac:dyDescent="0.3">
      <c r="A26" s="6" t="s">
        <v>87</v>
      </c>
      <c r="B26" s="6">
        <v>177</v>
      </c>
      <c r="C26" s="39"/>
      <c r="D26" s="5">
        <f t="shared" si="6"/>
        <v>0.56369426751592355</v>
      </c>
      <c r="E26" s="39"/>
      <c r="F26" s="6">
        <f t="shared" si="7"/>
        <v>0.41035548686244205</v>
      </c>
      <c r="H26" s="6" t="s">
        <v>87</v>
      </c>
      <c r="I26" s="6">
        <v>151</v>
      </c>
      <c r="J26" s="39"/>
      <c r="K26" s="5">
        <f t="shared" si="8"/>
        <v>0.55582822085889572</v>
      </c>
      <c r="L26" s="39"/>
      <c r="M26" s="5">
        <f t="shared" si="9"/>
        <v>0.42918048318332547</v>
      </c>
      <c r="O26" s="6" t="s">
        <v>87</v>
      </c>
      <c r="P26" s="6">
        <v>162</v>
      </c>
      <c r="Q26" s="39"/>
      <c r="R26" s="14">
        <f t="shared" si="10"/>
        <v>0.85638766519823795</v>
      </c>
      <c r="S26" s="39"/>
      <c r="T26" s="5">
        <f t="shared" si="11"/>
        <v>0.44546287809349217</v>
      </c>
      <c r="V26">
        <v>36</v>
      </c>
      <c r="W26" s="6" t="s">
        <v>61</v>
      </c>
      <c r="X26" s="6">
        <v>0</v>
      </c>
      <c r="Y26" s="6"/>
      <c r="Z26" s="6">
        <v>0</v>
      </c>
      <c r="AA26" s="6"/>
    </row>
    <row r="27" spans="1:27" x14ac:dyDescent="0.3">
      <c r="A27" s="6" t="s">
        <v>87</v>
      </c>
      <c r="B27" s="6">
        <v>240</v>
      </c>
      <c r="C27" s="39"/>
      <c r="D27" s="5">
        <f t="shared" si="6"/>
        <v>0.76433121019108285</v>
      </c>
      <c r="E27" s="39"/>
      <c r="F27" s="6">
        <f t="shared" si="7"/>
        <v>0.55641421947449765</v>
      </c>
      <c r="H27" s="6" t="s">
        <v>87</v>
      </c>
      <c r="I27" s="6">
        <v>274</v>
      </c>
      <c r="J27" s="39"/>
      <c r="K27" s="5">
        <f t="shared" si="8"/>
        <v>1.0085889570552147</v>
      </c>
      <c r="L27" s="39"/>
      <c r="M27" s="5">
        <f t="shared" si="9"/>
        <v>0.778777830412127</v>
      </c>
      <c r="O27" s="6" t="s">
        <v>87</v>
      </c>
      <c r="P27" s="6">
        <v>184</v>
      </c>
      <c r="Q27" s="39"/>
      <c r="R27" s="14">
        <f t="shared" si="10"/>
        <v>0.97268722466960356</v>
      </c>
      <c r="S27" s="39"/>
      <c r="T27" s="5">
        <f t="shared" si="11"/>
        <v>0.50595783684692941</v>
      </c>
      <c r="V27">
        <v>36</v>
      </c>
      <c r="W27" s="6" t="s">
        <v>61</v>
      </c>
      <c r="X27" s="6">
        <v>3.6809815950920241E-3</v>
      </c>
      <c r="Y27" s="6"/>
      <c r="Z27" s="6">
        <v>2.8422548555187117E-3</v>
      </c>
      <c r="AA27" s="6"/>
    </row>
    <row r="28" spans="1:27" x14ac:dyDescent="0.3">
      <c r="A28" s="6" t="s">
        <v>87</v>
      </c>
      <c r="B28" s="6">
        <v>285</v>
      </c>
      <c r="C28" s="39"/>
      <c r="D28" s="5">
        <f t="shared" si="6"/>
        <v>0.90764331210191085</v>
      </c>
      <c r="E28" s="39"/>
      <c r="F28" s="6">
        <f t="shared" si="7"/>
        <v>0.66074188562596603</v>
      </c>
      <c r="H28" s="6" t="s">
        <v>87</v>
      </c>
      <c r="I28" s="6">
        <v>229</v>
      </c>
      <c r="J28" s="39"/>
      <c r="K28" s="5">
        <f t="shared" si="8"/>
        <v>0.84294478527607353</v>
      </c>
      <c r="L28" s="39"/>
      <c r="M28" s="5">
        <f t="shared" si="9"/>
        <v>0.65087636191378495</v>
      </c>
      <c r="O28" s="6" t="s">
        <v>87</v>
      </c>
      <c r="P28" s="6">
        <v>73</v>
      </c>
      <c r="Q28" s="39"/>
      <c r="R28" s="14">
        <f t="shared" si="10"/>
        <v>0.38590308370044057</v>
      </c>
      <c r="S28" s="39"/>
      <c r="T28" s="5">
        <f t="shared" si="11"/>
        <v>0.20073327222731438</v>
      </c>
      <c r="V28">
        <v>38</v>
      </c>
      <c r="W28" s="6" t="s">
        <v>61</v>
      </c>
      <c r="X28" s="6">
        <v>0</v>
      </c>
      <c r="Y28" s="6"/>
      <c r="Z28" s="6">
        <v>0</v>
      </c>
      <c r="AA28" s="6"/>
    </row>
    <row r="29" spans="1:27" x14ac:dyDescent="0.3">
      <c r="A29" s="6" t="s">
        <v>75</v>
      </c>
      <c r="B29" s="6">
        <v>192</v>
      </c>
      <c r="C29" s="39"/>
      <c r="D29" s="5">
        <f t="shared" si="2"/>
        <v>0.61146496815286622</v>
      </c>
      <c r="E29" s="39"/>
      <c r="F29" s="6">
        <f t="shared" si="7"/>
        <v>0.44513137557959814</v>
      </c>
      <c r="H29" s="6" t="s">
        <v>75</v>
      </c>
      <c r="I29" s="6">
        <v>202</v>
      </c>
      <c r="J29" s="39"/>
      <c r="K29" s="5">
        <f t="shared" si="1"/>
        <v>0.74355828220858888</v>
      </c>
      <c r="L29" s="39"/>
      <c r="M29" s="5">
        <f t="shared" si="3"/>
        <v>0.57413548081477972</v>
      </c>
      <c r="O29" s="6" t="s">
        <v>83</v>
      </c>
      <c r="P29" s="6">
        <v>178</v>
      </c>
      <c r="Q29" s="39"/>
      <c r="R29" s="14">
        <f t="shared" si="4"/>
        <v>0.94096916299559474</v>
      </c>
      <c r="S29" s="39"/>
      <c r="T29" s="5">
        <f t="shared" si="5"/>
        <v>0.48945921173235563</v>
      </c>
      <c r="V29">
        <v>38</v>
      </c>
      <c r="W29" s="6" t="s">
        <v>61</v>
      </c>
      <c r="X29" s="6">
        <v>5.2863436123348024E-3</v>
      </c>
      <c r="Y29" s="6"/>
      <c r="Z29" s="6">
        <v>2.7497708524289641E-3</v>
      </c>
      <c r="AA29" s="6"/>
    </row>
    <row r="30" spans="1:27" x14ac:dyDescent="0.3">
      <c r="A30" s="6" t="s">
        <v>75</v>
      </c>
      <c r="B30" s="6">
        <v>237</v>
      </c>
      <c r="C30" s="39"/>
      <c r="D30" s="5">
        <f t="shared" si="2"/>
        <v>0.75477707006369432</v>
      </c>
      <c r="E30" s="39"/>
      <c r="F30" s="6">
        <f t="shared" si="0"/>
        <v>0.54945904173106652</v>
      </c>
      <c r="H30" s="6" t="s">
        <v>75</v>
      </c>
      <c r="I30" s="6">
        <v>330</v>
      </c>
      <c r="J30" s="39"/>
      <c r="K30" s="5">
        <f t="shared" si="1"/>
        <v>1.214723926380368</v>
      </c>
      <c r="L30" s="39"/>
      <c r="M30" s="5">
        <f t="shared" si="3"/>
        <v>0.93794410232117487</v>
      </c>
      <c r="O30" s="6" t="s">
        <v>83</v>
      </c>
      <c r="P30" s="6">
        <v>229</v>
      </c>
      <c r="Q30" s="39"/>
      <c r="R30" s="14">
        <f t="shared" si="4"/>
        <v>1.2105726872246696</v>
      </c>
      <c r="S30" s="39"/>
      <c r="T30" s="5">
        <f t="shared" si="5"/>
        <v>0.62969752520623279</v>
      </c>
      <c r="V30">
        <v>38</v>
      </c>
      <c r="W30" s="6" t="s">
        <v>61</v>
      </c>
      <c r="X30" s="6">
        <v>1.0572687224669605E-2</v>
      </c>
      <c r="Y30" s="6"/>
      <c r="Z30" s="6">
        <v>5.4995417048579283E-3</v>
      </c>
      <c r="AA30" s="6"/>
    </row>
    <row r="31" spans="1:27" x14ac:dyDescent="0.3">
      <c r="A31" s="6" t="s">
        <v>75</v>
      </c>
      <c r="B31" s="6">
        <v>326</v>
      </c>
      <c r="C31" s="39"/>
      <c r="D31" s="5">
        <f t="shared" si="2"/>
        <v>1.0382165605095541</v>
      </c>
      <c r="E31" s="39"/>
      <c r="F31" s="6">
        <f t="shared" si="0"/>
        <v>0.75579598145285942</v>
      </c>
      <c r="H31" s="6" t="s">
        <v>75</v>
      </c>
      <c r="I31" s="6">
        <v>295</v>
      </c>
      <c r="J31" s="39"/>
      <c r="K31" s="5">
        <f t="shared" si="1"/>
        <v>1.0858895705521472</v>
      </c>
      <c r="L31" s="39"/>
      <c r="M31" s="5">
        <f t="shared" si="3"/>
        <v>0.83846518237801992</v>
      </c>
      <c r="O31" s="6" t="s">
        <v>83</v>
      </c>
      <c r="P31" s="6">
        <v>247</v>
      </c>
      <c r="Q31" s="39"/>
      <c r="R31" s="14">
        <f>P31/$Q$5</f>
        <v>1.3057268722466961</v>
      </c>
      <c r="S31" s="39"/>
      <c r="T31" s="5">
        <f t="shared" si="5"/>
        <v>0.67919340054995414</v>
      </c>
      <c r="V31">
        <v>33</v>
      </c>
      <c r="W31" s="6" t="s">
        <v>62</v>
      </c>
      <c r="X31" s="6">
        <v>1.2738853503184714E-2</v>
      </c>
      <c r="Y31" s="6">
        <f>AVERAGE(X31:X39)</f>
        <v>1.5283110593996495E-2</v>
      </c>
      <c r="Z31" s="6">
        <v>9.2735703245749625E-3</v>
      </c>
      <c r="AA31" s="6">
        <f>AVERAGE(Z31:Z39)</f>
        <v>8.9647448274822131E-3</v>
      </c>
    </row>
    <row r="32" spans="1:27" x14ac:dyDescent="0.3">
      <c r="A32" s="6" t="s">
        <v>75</v>
      </c>
      <c r="B32" s="6">
        <v>319</v>
      </c>
      <c r="C32" s="39"/>
      <c r="D32" s="5">
        <f t="shared" si="2"/>
        <v>1.015923566878981</v>
      </c>
      <c r="E32" s="39"/>
      <c r="F32" s="6">
        <f t="shared" si="0"/>
        <v>0.7395672333848532</v>
      </c>
      <c r="H32" s="6" t="s">
        <v>75</v>
      </c>
      <c r="I32" s="6">
        <v>224</v>
      </c>
      <c r="J32" s="39"/>
      <c r="K32" s="5">
        <f t="shared" si="1"/>
        <v>0.8245398773006134</v>
      </c>
      <c r="L32" s="39"/>
      <c r="M32" s="5">
        <f t="shared" si="3"/>
        <v>0.63666508763619145</v>
      </c>
      <c r="O32" s="6" t="s">
        <v>75</v>
      </c>
      <c r="P32" s="6">
        <v>186</v>
      </c>
      <c r="Q32" s="39"/>
      <c r="R32" s="14">
        <f t="shared" si="4"/>
        <v>0.9832599118942732</v>
      </c>
      <c r="S32" s="39"/>
      <c r="T32" s="5">
        <f t="shared" si="5"/>
        <v>0.5114573785517873</v>
      </c>
      <c r="V32">
        <v>33</v>
      </c>
      <c r="W32" s="6" t="s">
        <v>62</v>
      </c>
      <c r="X32" s="6">
        <v>9.5541401273885346E-3</v>
      </c>
      <c r="Y32" s="6"/>
      <c r="Z32" s="6">
        <v>6.955177743431221E-3</v>
      </c>
      <c r="AA32" s="6"/>
    </row>
    <row r="33" spans="1:27" x14ac:dyDescent="0.3">
      <c r="A33" s="6" t="s">
        <v>75</v>
      </c>
      <c r="B33" s="6">
        <v>376</v>
      </c>
      <c r="C33" s="39"/>
      <c r="D33" s="5">
        <f t="shared" si="2"/>
        <v>1.197452229299363</v>
      </c>
      <c r="E33" s="39"/>
      <c r="F33" s="6">
        <f t="shared" si="0"/>
        <v>0.87171561051004642</v>
      </c>
      <c r="H33" s="6" t="s">
        <v>75</v>
      </c>
      <c r="I33" s="6">
        <v>273</v>
      </c>
      <c r="J33" s="39"/>
      <c r="K33" s="5">
        <f t="shared" si="1"/>
        <v>1.0049079754601227</v>
      </c>
      <c r="L33" s="39"/>
      <c r="M33" s="5">
        <f t="shared" si="3"/>
        <v>0.7759355755566083</v>
      </c>
      <c r="O33" s="6" t="s">
        <v>75</v>
      </c>
      <c r="P33" s="6">
        <v>205</v>
      </c>
      <c r="Q33" s="39"/>
      <c r="R33" s="14">
        <f t="shared" si="4"/>
        <v>1.0837004405286343</v>
      </c>
      <c r="S33" s="39"/>
      <c r="T33" s="5">
        <f t="shared" si="5"/>
        <v>0.56370302474793765</v>
      </c>
      <c r="V33">
        <v>33</v>
      </c>
      <c r="W33" s="6" t="s">
        <v>62</v>
      </c>
      <c r="X33" s="6">
        <v>1.2738853503184714E-2</v>
      </c>
      <c r="Y33" s="6"/>
      <c r="Z33" s="6">
        <v>9.2735703245749625E-3</v>
      </c>
      <c r="AA33" s="6"/>
    </row>
    <row r="34" spans="1:27" x14ac:dyDescent="0.3">
      <c r="A34" s="6" t="s">
        <v>75</v>
      </c>
      <c r="B34" s="6">
        <v>434</v>
      </c>
      <c r="C34" s="39"/>
      <c r="D34" s="5">
        <f t="shared" si="2"/>
        <v>1.3821656050955413</v>
      </c>
      <c r="E34" s="39"/>
      <c r="F34" s="6">
        <f t="shared" si="0"/>
        <v>1.0061823802163834</v>
      </c>
      <c r="H34" s="6" t="s">
        <v>75</v>
      </c>
      <c r="I34" s="6">
        <v>306</v>
      </c>
      <c r="J34" s="39"/>
      <c r="K34" s="5">
        <f t="shared" si="1"/>
        <v>1.1263803680981594</v>
      </c>
      <c r="L34" s="39"/>
      <c r="M34" s="5">
        <f t="shared" si="3"/>
        <v>0.86972998578872573</v>
      </c>
      <c r="O34" s="6" t="s">
        <v>75</v>
      </c>
      <c r="P34" s="6">
        <v>90</v>
      </c>
      <c r="Q34" s="40"/>
      <c r="R34" s="14">
        <f t="shared" si="4"/>
        <v>0.47577092511013219</v>
      </c>
      <c r="S34" s="40"/>
      <c r="T34" s="5">
        <f t="shared" si="5"/>
        <v>0.24747937671860676</v>
      </c>
      <c r="V34">
        <v>36</v>
      </c>
      <c r="W34" s="6" t="s">
        <v>62</v>
      </c>
      <c r="X34" s="6">
        <v>0</v>
      </c>
      <c r="Y34" s="6"/>
      <c r="Z34" s="6">
        <v>0</v>
      </c>
      <c r="AA34" s="6"/>
    </row>
    <row r="35" spans="1:27" x14ac:dyDescent="0.3">
      <c r="A35" s="6" t="s">
        <v>83</v>
      </c>
      <c r="B35" s="6">
        <v>350</v>
      </c>
      <c r="C35" s="39"/>
      <c r="D35" s="5">
        <f t="shared" si="2"/>
        <v>1.1146496815286624</v>
      </c>
      <c r="E35" s="39"/>
      <c r="F35" s="6">
        <f t="shared" si="0"/>
        <v>0.81143740340030912</v>
      </c>
      <c r="H35" s="6" t="s">
        <v>83</v>
      </c>
      <c r="I35" s="6">
        <v>232</v>
      </c>
      <c r="J35" s="39"/>
      <c r="K35" s="5">
        <f t="shared" si="1"/>
        <v>0.85398773006134965</v>
      </c>
      <c r="L35" s="39"/>
      <c r="M35" s="5">
        <f t="shared" si="3"/>
        <v>0.65940312648034105</v>
      </c>
      <c r="V35">
        <v>36</v>
      </c>
      <c r="W35" s="6" t="s">
        <v>62</v>
      </c>
      <c r="X35" s="6">
        <v>3.6809815950920241E-3</v>
      </c>
      <c r="Y35" s="6"/>
      <c r="Z35" s="6">
        <v>2.8422548555187117E-3</v>
      </c>
      <c r="AA35" s="6"/>
    </row>
    <row r="36" spans="1:27" x14ac:dyDescent="0.3">
      <c r="A36" s="6" t="s">
        <v>83</v>
      </c>
      <c r="B36" s="6">
        <v>386</v>
      </c>
      <c r="C36" s="39"/>
      <c r="D36" s="5">
        <f t="shared" si="2"/>
        <v>1.2292993630573248</v>
      </c>
      <c r="E36" s="39"/>
      <c r="F36" s="6">
        <f>B36/$E$5</f>
        <v>0.89489953632148378</v>
      </c>
      <c r="H36" s="6" t="s">
        <v>83</v>
      </c>
      <c r="I36" s="6">
        <v>327</v>
      </c>
      <c r="J36" s="39"/>
      <c r="K36" s="5">
        <f t="shared" si="1"/>
        <v>1.203680981595092</v>
      </c>
      <c r="L36" s="39"/>
      <c r="M36" s="5">
        <f>I36/$L$5</f>
        <v>0.92941733775461877</v>
      </c>
      <c r="V36">
        <v>36</v>
      </c>
      <c r="W36" s="6" t="s">
        <v>62</v>
      </c>
      <c r="X36" s="6">
        <v>3.6809815950920241E-3</v>
      </c>
      <c r="Y36" s="6"/>
      <c r="Z36" s="6">
        <v>2.8422548555187117E-3</v>
      </c>
      <c r="AA36" s="6"/>
    </row>
    <row r="37" spans="1:27" x14ac:dyDescent="0.3">
      <c r="A37" s="6" t="s">
        <v>83</v>
      </c>
      <c r="B37" s="6">
        <v>421</v>
      </c>
      <c r="C37" s="39"/>
      <c r="D37" s="5">
        <f>B37/$C$5</f>
        <v>1.3407643312101911</v>
      </c>
      <c r="E37" s="39"/>
      <c r="F37" s="6">
        <f t="shared" si="0"/>
        <v>0.97604327666151469</v>
      </c>
      <c r="H37" s="6" t="s">
        <v>83</v>
      </c>
      <c r="I37" s="6">
        <v>215</v>
      </c>
      <c r="J37" s="39"/>
      <c r="K37" s="5">
        <f t="shared" si="1"/>
        <v>0.79141104294478526</v>
      </c>
      <c r="L37" s="39"/>
      <c r="M37" s="5">
        <f t="shared" si="3"/>
        <v>0.61108479393652304</v>
      </c>
      <c r="V37">
        <v>38</v>
      </c>
      <c r="W37" s="6" t="s">
        <v>62</v>
      </c>
      <c r="X37" s="6">
        <v>2.643171806167401E-2</v>
      </c>
      <c r="Y37" s="6"/>
      <c r="Z37" s="6">
        <v>1.3748854262144821E-2</v>
      </c>
      <c r="AA37" s="6"/>
    </row>
    <row r="38" spans="1:27" x14ac:dyDescent="0.3">
      <c r="A38" s="6" t="s">
        <v>84</v>
      </c>
      <c r="B38" s="6">
        <v>321</v>
      </c>
      <c r="C38" s="39"/>
      <c r="D38" s="5">
        <f t="shared" si="2"/>
        <v>1.0222929936305734</v>
      </c>
      <c r="E38" s="39"/>
      <c r="F38" s="6">
        <f t="shared" si="0"/>
        <v>0.74420401854714069</v>
      </c>
      <c r="H38" s="6" t="s">
        <v>84</v>
      </c>
      <c r="I38" s="6">
        <v>268</v>
      </c>
      <c r="J38" s="39"/>
      <c r="K38" s="5">
        <f t="shared" si="1"/>
        <v>0.98650306748466254</v>
      </c>
      <c r="L38" s="39"/>
      <c r="M38" s="5">
        <f t="shared" si="3"/>
        <v>0.76172430127901469</v>
      </c>
      <c r="V38">
        <v>38</v>
      </c>
      <c r="W38" s="6" t="s">
        <v>62</v>
      </c>
      <c r="X38" s="6">
        <v>5.2863436123348019E-2</v>
      </c>
      <c r="Y38" s="6"/>
      <c r="Z38" s="6">
        <v>2.7497708524289642E-2</v>
      </c>
      <c r="AA38" s="6"/>
    </row>
    <row r="39" spans="1:27" x14ac:dyDescent="0.3">
      <c r="A39" s="6" t="s">
        <v>84</v>
      </c>
      <c r="B39" s="6">
        <v>345</v>
      </c>
      <c r="C39" s="39"/>
      <c r="D39" s="5">
        <f t="shared" si="2"/>
        <v>1.0987261146496816</v>
      </c>
      <c r="E39" s="39"/>
      <c r="F39" s="6">
        <f t="shared" si="0"/>
        <v>0.7998454404945905</v>
      </c>
      <c r="H39" s="6" t="s">
        <v>84</v>
      </c>
      <c r="I39" s="6">
        <v>249</v>
      </c>
      <c r="J39" s="39"/>
      <c r="K39" s="5">
        <f t="shared" si="1"/>
        <v>0.91656441717791404</v>
      </c>
      <c r="L39" s="39"/>
      <c r="M39" s="5">
        <f t="shared" si="3"/>
        <v>0.70772145902415917</v>
      </c>
      <c r="V39">
        <v>38</v>
      </c>
      <c r="W39" s="6" t="s">
        <v>62</v>
      </c>
      <c r="X39" s="6">
        <v>1.5859030837004406E-2</v>
      </c>
      <c r="Y39" s="6"/>
      <c r="Z39" s="6">
        <v>8.2493125572868919E-3</v>
      </c>
      <c r="AA39" s="6"/>
    </row>
    <row r="40" spans="1:27" x14ac:dyDescent="0.3">
      <c r="A40" s="6" t="s">
        <v>84</v>
      </c>
      <c r="B40" s="6">
        <v>389</v>
      </c>
      <c r="C40" s="39"/>
      <c r="D40" s="5">
        <f t="shared" si="2"/>
        <v>1.2388535031847134</v>
      </c>
      <c r="E40" s="39"/>
      <c r="F40" s="6">
        <f t="shared" si="0"/>
        <v>0.90185471406491502</v>
      </c>
      <c r="H40" s="6" t="s">
        <v>84</v>
      </c>
      <c r="I40" s="6">
        <v>183</v>
      </c>
      <c r="J40" s="39"/>
      <c r="K40" s="5">
        <f t="shared" si="1"/>
        <v>0.67361963190184049</v>
      </c>
      <c r="L40" s="39"/>
      <c r="M40" s="5">
        <f t="shared" si="3"/>
        <v>0.5201326385599242</v>
      </c>
      <c r="V40">
        <v>33</v>
      </c>
      <c r="W40" s="6" t="s">
        <v>63</v>
      </c>
      <c r="X40" s="6">
        <v>0.15923566878980891</v>
      </c>
      <c r="Y40" s="6">
        <f>AVERAGE(X40:X48)</f>
        <v>0.24442425218591193</v>
      </c>
      <c r="Z40" s="6">
        <v>0.11591962905718702</v>
      </c>
      <c r="AA40" s="6">
        <f>AVERAGE(Z40:Z48)</f>
        <v>0.16673211993685083</v>
      </c>
    </row>
    <row r="41" spans="1:27" x14ac:dyDescent="0.3">
      <c r="A41" s="6" t="s">
        <v>85</v>
      </c>
      <c r="B41" s="6">
        <v>232</v>
      </c>
      <c r="C41" s="39"/>
      <c r="D41" s="5">
        <f t="shared" si="2"/>
        <v>0.73885350318471332</v>
      </c>
      <c r="E41" s="39"/>
      <c r="F41" s="6">
        <f t="shared" si="0"/>
        <v>0.53786707882534779</v>
      </c>
      <c r="H41" s="6" t="s">
        <v>85</v>
      </c>
      <c r="I41" s="6">
        <v>285</v>
      </c>
      <c r="J41" s="39"/>
      <c r="K41" s="5">
        <f t="shared" si="1"/>
        <v>1.0490797546012269</v>
      </c>
      <c r="L41" s="39"/>
      <c r="M41" s="5">
        <f t="shared" si="3"/>
        <v>0.81004263382283281</v>
      </c>
      <c r="V41">
        <v>33</v>
      </c>
      <c r="W41" s="6" t="s">
        <v>63</v>
      </c>
      <c r="X41" s="6">
        <v>0.14331210191082802</v>
      </c>
      <c r="Y41" s="6"/>
      <c r="Z41" s="6">
        <v>0.10432766615146832</v>
      </c>
      <c r="AA41" s="6"/>
    </row>
    <row r="42" spans="1:27" x14ac:dyDescent="0.3">
      <c r="A42" s="6" t="s">
        <v>85</v>
      </c>
      <c r="B42" s="6">
        <v>385</v>
      </c>
      <c r="C42" s="39"/>
      <c r="D42" s="5">
        <f>B42/$C$5</f>
        <v>1.2261146496815287</v>
      </c>
      <c r="E42" s="39"/>
      <c r="F42" s="6">
        <f t="shared" si="0"/>
        <v>0.89258114374034003</v>
      </c>
      <c r="H42" s="6" t="s">
        <v>85</v>
      </c>
      <c r="I42" s="6">
        <v>204</v>
      </c>
      <c r="J42" s="39"/>
      <c r="K42" s="5">
        <f t="shared" si="1"/>
        <v>0.750920245398773</v>
      </c>
      <c r="L42" s="39"/>
      <c r="M42" s="5">
        <f t="shared" si="3"/>
        <v>0.57981999052581723</v>
      </c>
      <c r="V42">
        <v>33</v>
      </c>
      <c r="W42" s="6" t="s">
        <v>63</v>
      </c>
      <c r="X42" s="6">
        <v>0.22929936305732485</v>
      </c>
      <c r="Y42" s="6"/>
      <c r="Z42" s="6">
        <v>0.16692426584234932</v>
      </c>
      <c r="AA42" s="6"/>
    </row>
    <row r="43" spans="1:27" x14ac:dyDescent="0.3">
      <c r="A43" s="6" t="s">
        <v>85</v>
      </c>
      <c r="B43" s="6">
        <v>392</v>
      </c>
      <c r="C43" s="39"/>
      <c r="D43" s="5">
        <f t="shared" si="2"/>
        <v>1.2484076433121019</v>
      </c>
      <c r="E43" s="39"/>
      <c r="F43" s="6">
        <f t="shared" si="0"/>
        <v>0.90880989180834626</v>
      </c>
      <c r="H43" s="6" t="s">
        <v>85</v>
      </c>
      <c r="I43" s="6">
        <v>213</v>
      </c>
      <c r="J43" s="39"/>
      <c r="K43" s="5">
        <f t="shared" si="1"/>
        <v>0.78404907975460114</v>
      </c>
      <c r="L43" s="39"/>
      <c r="M43" s="5">
        <f t="shared" si="3"/>
        <v>0.60540028422548553</v>
      </c>
      <c r="V43">
        <v>36</v>
      </c>
      <c r="W43" s="6" t="s">
        <v>63</v>
      </c>
      <c r="X43" s="6">
        <v>0.18773006134969325</v>
      </c>
      <c r="Y43" s="6"/>
      <c r="Z43" s="6">
        <v>0.14495499763145431</v>
      </c>
      <c r="AA43" s="6"/>
    </row>
    <row r="44" spans="1:27" x14ac:dyDescent="0.3">
      <c r="A44" s="6" t="s">
        <v>86</v>
      </c>
      <c r="B44" s="6">
        <v>259</v>
      </c>
      <c r="C44" s="39"/>
      <c r="D44" s="5">
        <f t="shared" si="2"/>
        <v>0.82484076433121023</v>
      </c>
      <c r="E44" s="39"/>
      <c r="F44" s="6">
        <f t="shared" si="0"/>
        <v>0.60046367851622873</v>
      </c>
      <c r="H44" s="6" t="s">
        <v>86</v>
      </c>
      <c r="I44" s="6">
        <v>154</v>
      </c>
      <c r="J44" s="39"/>
      <c r="K44" s="5">
        <f t="shared" si="1"/>
        <v>0.56687116564417173</v>
      </c>
      <c r="L44" s="39"/>
      <c r="M44" s="5">
        <f t="shared" si="3"/>
        <v>0.43770724774988162</v>
      </c>
      <c r="V44">
        <v>36</v>
      </c>
      <c r="W44" s="6" t="s">
        <v>63</v>
      </c>
      <c r="X44" s="6">
        <v>0.46380368098159508</v>
      </c>
      <c r="Y44" s="6"/>
      <c r="Z44" s="6">
        <v>0.35812411179535769</v>
      </c>
      <c r="AA44" s="6"/>
    </row>
    <row r="45" spans="1:27" x14ac:dyDescent="0.3">
      <c r="A45" s="6" t="s">
        <v>86</v>
      </c>
      <c r="B45" s="6">
        <v>383</v>
      </c>
      <c r="C45" s="39"/>
      <c r="D45" s="5">
        <f t="shared" si="2"/>
        <v>1.2197452229299364</v>
      </c>
      <c r="E45" s="39"/>
      <c r="F45" s="6">
        <f t="shared" si="0"/>
        <v>0.88794435857805254</v>
      </c>
      <c r="H45" s="6" t="s">
        <v>86</v>
      </c>
      <c r="I45" s="6">
        <v>191</v>
      </c>
      <c r="J45" s="39"/>
      <c r="K45" s="5">
        <f t="shared" si="1"/>
        <v>0.70306748466257662</v>
      </c>
      <c r="L45" s="39"/>
      <c r="M45" s="5">
        <f t="shared" si="3"/>
        <v>0.54287067740407391</v>
      </c>
      <c r="V45">
        <v>36</v>
      </c>
      <c r="W45" s="6" t="s">
        <v>63</v>
      </c>
      <c r="X45" s="6">
        <v>0.32392638036809812</v>
      </c>
      <c r="Y45" s="6"/>
      <c r="Z45" s="6">
        <v>0.25011842728564665</v>
      </c>
      <c r="AA45" s="6"/>
    </row>
    <row r="46" spans="1:27" x14ac:dyDescent="0.3">
      <c r="A46" s="6" t="s">
        <v>86</v>
      </c>
      <c r="B46" s="6">
        <v>402</v>
      </c>
      <c r="C46" s="39"/>
      <c r="D46" s="5">
        <f t="shared" si="2"/>
        <v>1.2802547770700636</v>
      </c>
      <c r="E46" s="39"/>
      <c r="F46" s="6">
        <f t="shared" si="0"/>
        <v>0.93199381761978362</v>
      </c>
      <c r="H46" s="6" t="s">
        <v>86</v>
      </c>
      <c r="I46" s="6">
        <v>164</v>
      </c>
      <c r="J46" s="39"/>
      <c r="K46" s="5">
        <f t="shared" si="1"/>
        <v>0.60368098159509198</v>
      </c>
      <c r="L46" s="39"/>
      <c r="M46" s="5">
        <f t="shared" si="3"/>
        <v>0.46612979630506873</v>
      </c>
      <c r="V46">
        <v>38</v>
      </c>
      <c r="W46" s="6" t="s">
        <v>63</v>
      </c>
      <c r="X46" s="6">
        <v>0.21145374449339208</v>
      </c>
      <c r="Y46" s="6"/>
      <c r="Z46" s="6">
        <v>0.10999083409715857</v>
      </c>
      <c r="AA46" s="6"/>
    </row>
    <row r="47" spans="1:27" x14ac:dyDescent="0.3">
      <c r="A47" s="6" t="s">
        <v>72</v>
      </c>
      <c r="B47" s="6">
        <v>272</v>
      </c>
      <c r="C47" s="39"/>
      <c r="D47" s="5">
        <f t="shared" si="2"/>
        <v>0.86624203821656054</v>
      </c>
      <c r="E47" s="39"/>
      <c r="F47" s="6">
        <f t="shared" si="0"/>
        <v>0.63060278207109743</v>
      </c>
      <c r="H47" s="6" t="s">
        <v>72</v>
      </c>
      <c r="I47" s="6">
        <v>203</v>
      </c>
      <c r="J47" s="39"/>
      <c r="K47" s="5">
        <f t="shared" si="1"/>
        <v>0.74723926380368089</v>
      </c>
      <c r="L47" s="39"/>
      <c r="M47" s="5">
        <f t="shared" si="3"/>
        <v>0.57697773567029842</v>
      </c>
      <c r="V47">
        <v>38</v>
      </c>
      <c r="W47" s="6" t="s">
        <v>63</v>
      </c>
      <c r="X47" s="6">
        <v>0.15859030837004406</v>
      </c>
      <c r="Y47" s="6"/>
      <c r="Z47" s="6">
        <v>8.2493125572868919E-2</v>
      </c>
      <c r="AA47" s="6"/>
    </row>
    <row r="48" spans="1:27" x14ac:dyDescent="0.3">
      <c r="A48" s="6" t="s">
        <v>72</v>
      </c>
      <c r="B48" s="6">
        <v>329</v>
      </c>
      <c r="C48" s="39"/>
      <c r="D48" s="5">
        <f t="shared" si="2"/>
        <v>1.0477707006369428</v>
      </c>
      <c r="E48" s="39"/>
      <c r="F48" s="6">
        <f t="shared" si="0"/>
        <v>0.76275115919629055</v>
      </c>
      <c r="H48" s="6" t="s">
        <v>72</v>
      </c>
      <c r="I48" s="6">
        <v>241</v>
      </c>
      <c r="J48" s="39"/>
      <c r="K48" s="5">
        <f t="shared" si="1"/>
        <v>0.8871165644171779</v>
      </c>
      <c r="L48" s="39"/>
      <c r="M48" s="5">
        <f t="shared" si="3"/>
        <v>0.68498342018000946</v>
      </c>
      <c r="V48">
        <v>38</v>
      </c>
      <c r="W48" s="6" t="s">
        <v>63</v>
      </c>
      <c r="X48" s="6">
        <v>0.32246696035242295</v>
      </c>
      <c r="Y48" s="6"/>
      <c r="Z48" s="6">
        <v>0.16773602199816681</v>
      </c>
      <c r="AA48" s="6"/>
    </row>
    <row r="49" spans="1:27" x14ac:dyDescent="0.3">
      <c r="A49" s="6" t="s">
        <v>72</v>
      </c>
      <c r="B49" s="6">
        <v>316</v>
      </c>
      <c r="C49" s="39"/>
      <c r="D49" s="5">
        <f t="shared" si="2"/>
        <v>1.0063694267515924</v>
      </c>
      <c r="E49" s="39"/>
      <c r="F49" s="6">
        <f t="shared" si="0"/>
        <v>0.73261205564142196</v>
      </c>
      <c r="H49" s="6" t="s">
        <v>72</v>
      </c>
      <c r="I49" s="6">
        <v>161</v>
      </c>
      <c r="J49" s="39"/>
      <c r="K49" s="5">
        <f t="shared" si="1"/>
        <v>0.59263803680981586</v>
      </c>
      <c r="L49" s="39"/>
      <c r="M49" s="5">
        <f t="shared" si="3"/>
        <v>0.45760303173851258</v>
      </c>
      <c r="V49">
        <v>33</v>
      </c>
      <c r="W49" s="6" t="s">
        <v>64</v>
      </c>
      <c r="X49" s="6">
        <v>0.45859872611464969</v>
      </c>
      <c r="Y49" s="6">
        <f>AVERAGE(X49:X57)</f>
        <v>0.62534379008099727</v>
      </c>
      <c r="Z49" s="6">
        <v>0.33384853168469864</v>
      </c>
      <c r="AA49" s="6">
        <f>AVERAGE(Z49:Z57)</f>
        <v>0.43693663798614774</v>
      </c>
    </row>
    <row r="50" spans="1:27" x14ac:dyDescent="0.3">
      <c r="A50" s="6" t="s">
        <v>88</v>
      </c>
      <c r="B50" s="6">
        <v>228</v>
      </c>
      <c r="C50" s="39"/>
      <c r="D50" s="5">
        <f t="shared" si="2"/>
        <v>0.72611464968152861</v>
      </c>
      <c r="E50" s="39"/>
      <c r="F50" s="6">
        <f t="shared" si="0"/>
        <v>0.5285935085007728</v>
      </c>
      <c r="H50" s="6" t="s">
        <v>88</v>
      </c>
      <c r="I50" s="6">
        <v>197</v>
      </c>
      <c r="J50" s="39"/>
      <c r="K50" s="5">
        <f t="shared" si="1"/>
        <v>0.72515337423312876</v>
      </c>
      <c r="L50" s="39"/>
      <c r="M50" s="5">
        <f t="shared" si="3"/>
        <v>0.55992420653718622</v>
      </c>
      <c r="V50">
        <v>33</v>
      </c>
      <c r="W50" s="6" t="s">
        <v>64</v>
      </c>
      <c r="X50" s="6">
        <v>0.74840764331210186</v>
      </c>
      <c r="Y50" s="6"/>
      <c r="Z50" s="6">
        <v>0.54482225656877903</v>
      </c>
      <c r="AA50" s="6"/>
    </row>
    <row r="51" spans="1:27" x14ac:dyDescent="0.3">
      <c r="A51" s="6" t="s">
        <v>88</v>
      </c>
      <c r="B51" s="6">
        <v>226</v>
      </c>
      <c r="C51" s="39"/>
      <c r="D51" s="5">
        <f t="shared" si="2"/>
        <v>0.71974522292993626</v>
      </c>
      <c r="E51" s="39"/>
      <c r="F51" s="6">
        <f t="shared" si="0"/>
        <v>0.52395672333848531</v>
      </c>
      <c r="H51" s="6" t="s">
        <v>88</v>
      </c>
      <c r="I51" s="6">
        <v>234</v>
      </c>
      <c r="J51" s="39"/>
      <c r="K51" s="5">
        <f>I51/$J$5</f>
        <v>0.86134969325153365</v>
      </c>
      <c r="L51" s="39"/>
      <c r="M51" s="5">
        <f t="shared" si="3"/>
        <v>0.66508763619137856</v>
      </c>
      <c r="V51">
        <v>33</v>
      </c>
      <c r="W51" s="6" t="s">
        <v>64</v>
      </c>
      <c r="X51" s="6">
        <v>0.70063694267515919</v>
      </c>
      <c r="Y51" s="6"/>
      <c r="Z51" s="6">
        <v>0.51004636785162294</v>
      </c>
      <c r="AA51" s="6"/>
    </row>
    <row r="52" spans="1:27" x14ac:dyDescent="0.3">
      <c r="A52" s="6" t="s">
        <v>88</v>
      </c>
      <c r="B52" s="6">
        <v>287</v>
      </c>
      <c r="C52" s="40"/>
      <c r="D52" s="5">
        <f t="shared" si="2"/>
        <v>0.9140127388535032</v>
      </c>
      <c r="E52" s="40"/>
      <c r="F52" s="6">
        <f t="shared" si="0"/>
        <v>0.66537867078825352</v>
      </c>
      <c r="H52" s="6" t="s">
        <v>88</v>
      </c>
      <c r="I52" s="6">
        <v>179</v>
      </c>
      <c r="J52" s="40"/>
      <c r="K52" s="5">
        <f t="shared" si="1"/>
        <v>0.65889570552147236</v>
      </c>
      <c r="L52" s="40"/>
      <c r="M52" s="5">
        <f t="shared" si="3"/>
        <v>0.5087636191378494</v>
      </c>
      <c r="V52">
        <v>36</v>
      </c>
      <c r="W52" s="6" t="s">
        <v>64</v>
      </c>
      <c r="X52" s="6">
        <v>0.64785276073619624</v>
      </c>
      <c r="Y52" s="6"/>
      <c r="Z52" s="6">
        <v>0.5002368545712933</v>
      </c>
      <c r="AA52" s="6"/>
    </row>
    <row r="53" spans="1:27" x14ac:dyDescent="0.3">
      <c r="V53">
        <v>36</v>
      </c>
      <c r="W53" s="6" t="s">
        <v>64</v>
      </c>
      <c r="X53" s="6">
        <v>0.76196319018404901</v>
      </c>
      <c r="Y53" s="6"/>
      <c r="Z53" s="6">
        <v>0.58834675509237333</v>
      </c>
      <c r="AA53" s="6"/>
    </row>
    <row r="54" spans="1:27" x14ac:dyDescent="0.3">
      <c r="V54">
        <v>36</v>
      </c>
      <c r="W54" s="6" t="s">
        <v>64</v>
      </c>
      <c r="X54" s="6">
        <v>1.0049079754601227</v>
      </c>
      <c r="Y54" s="6"/>
      <c r="Z54" s="6">
        <v>0.7759355755566083</v>
      </c>
      <c r="AA54" s="6"/>
    </row>
    <row r="55" spans="1:27" x14ac:dyDescent="0.3">
      <c r="V55">
        <v>38</v>
      </c>
      <c r="W55" s="6" t="s">
        <v>64</v>
      </c>
      <c r="X55" s="6">
        <v>0.40176211453744498</v>
      </c>
      <c r="Y55" s="6"/>
      <c r="Z55" s="6">
        <v>0.20898258478460127</v>
      </c>
      <c r="AA55" s="6"/>
    </row>
    <row r="56" spans="1:27" x14ac:dyDescent="0.3">
      <c r="V56">
        <v>38</v>
      </c>
      <c r="W56" s="6" t="s">
        <v>64</v>
      </c>
      <c r="X56" s="6">
        <v>0.7030837004405287</v>
      </c>
      <c r="Y56" s="6"/>
      <c r="Z56" s="6">
        <v>0.36571952337305225</v>
      </c>
      <c r="AA56" s="6"/>
    </row>
    <row r="57" spans="1:27" x14ac:dyDescent="0.3">
      <c r="V57">
        <v>38</v>
      </c>
      <c r="W57" s="6" t="s">
        <v>64</v>
      </c>
      <c r="X57" s="6">
        <v>0.20088105726872249</v>
      </c>
      <c r="Y57" s="6"/>
      <c r="Z57" s="6">
        <v>0.10449129239230064</v>
      </c>
      <c r="AA57" s="6"/>
    </row>
    <row r="58" spans="1:27" x14ac:dyDescent="0.3">
      <c r="V58">
        <v>33</v>
      </c>
      <c r="W58" s="6" t="s">
        <v>65</v>
      </c>
      <c r="X58" s="6">
        <v>0.67834394904458595</v>
      </c>
      <c r="Y58" s="6">
        <f>AVERAGE(X58:X66)</f>
        <v>0.94187286076486187</v>
      </c>
      <c r="Z58" s="6">
        <v>0.49381761978361671</v>
      </c>
      <c r="AA58" s="6">
        <f>AVERAGE(Z58:Z66)</f>
        <v>0.62070464771107148</v>
      </c>
    </row>
    <row r="59" spans="1:27" x14ac:dyDescent="0.3">
      <c r="V59">
        <v>33</v>
      </c>
      <c r="W59" s="6" t="s">
        <v>65</v>
      </c>
      <c r="X59" s="6">
        <v>0.67197452229299359</v>
      </c>
      <c r="Y59" s="6"/>
      <c r="Z59" s="6">
        <v>0.48918083462132922</v>
      </c>
      <c r="AA59" s="6"/>
    </row>
    <row r="60" spans="1:27" x14ac:dyDescent="0.3">
      <c r="V60">
        <v>33</v>
      </c>
      <c r="W60" s="6" t="s">
        <v>65</v>
      </c>
      <c r="X60" s="6">
        <v>0.72929936305732479</v>
      </c>
      <c r="Y60" s="6"/>
      <c r="Z60" s="6">
        <v>0.53091190108191655</v>
      </c>
      <c r="AA60" s="6"/>
    </row>
    <row r="61" spans="1:27" x14ac:dyDescent="0.3">
      <c r="V61">
        <v>36</v>
      </c>
      <c r="W61" s="6" t="s">
        <v>65</v>
      </c>
      <c r="X61" s="6">
        <v>0.84662576687116553</v>
      </c>
      <c r="Y61" s="6"/>
      <c r="Z61" s="6">
        <v>0.65371861676930365</v>
      </c>
      <c r="AA61" s="6"/>
    </row>
    <row r="62" spans="1:27" x14ac:dyDescent="0.3">
      <c r="V62">
        <v>36</v>
      </c>
      <c r="W62" s="6" t="s">
        <v>65</v>
      </c>
      <c r="X62" s="6">
        <v>1.0343558282208589</v>
      </c>
      <c r="Y62" s="6"/>
      <c r="Z62" s="6">
        <v>0.79867361440075801</v>
      </c>
      <c r="AA62" s="6"/>
    </row>
    <row r="63" spans="1:27" x14ac:dyDescent="0.3">
      <c r="V63">
        <v>36</v>
      </c>
      <c r="W63" s="6" t="s">
        <v>65</v>
      </c>
      <c r="X63" s="6">
        <v>1.0748466257668712</v>
      </c>
      <c r="Y63" s="6"/>
      <c r="Z63" s="6">
        <v>0.82993841781146382</v>
      </c>
      <c r="AA63" s="6"/>
    </row>
    <row r="64" spans="1:27" x14ac:dyDescent="0.3">
      <c r="V64">
        <v>38</v>
      </c>
      <c r="W64" s="6" t="s">
        <v>65</v>
      </c>
      <c r="X64" s="6">
        <v>1.147136563876652</v>
      </c>
      <c r="Y64" s="6"/>
      <c r="Z64" s="6">
        <v>0.59670027497708522</v>
      </c>
      <c r="AA64" s="6"/>
    </row>
    <row r="65" spans="22:27" x14ac:dyDescent="0.3">
      <c r="V65">
        <v>38</v>
      </c>
      <c r="W65" s="6" t="s">
        <v>65</v>
      </c>
      <c r="X65" s="6">
        <v>0.91453744493392075</v>
      </c>
      <c r="Y65" s="6"/>
      <c r="Z65" s="6">
        <v>0.47571035747021079</v>
      </c>
      <c r="AA65" s="6"/>
    </row>
    <row r="66" spans="22:27" x14ac:dyDescent="0.3">
      <c r="V66">
        <v>38</v>
      </c>
      <c r="W66" s="6" t="s">
        <v>65</v>
      </c>
      <c r="X66" s="6">
        <v>1.3797356828193834</v>
      </c>
      <c r="Y66" s="6"/>
      <c r="Z66" s="6">
        <v>0.7176901924839596</v>
      </c>
      <c r="AA66" s="6"/>
    </row>
    <row r="67" spans="22:27" x14ac:dyDescent="0.3">
      <c r="V67">
        <v>33</v>
      </c>
      <c r="W67" s="6" t="s">
        <v>87</v>
      </c>
      <c r="X67" s="6">
        <v>0.56369426751592355</v>
      </c>
      <c r="Y67" s="6">
        <f>AVERAGE(X67:X75)</f>
        <v>0.76200096961859798</v>
      </c>
      <c r="Z67" s="6">
        <v>0.41035548686244205</v>
      </c>
      <c r="AA67" s="6">
        <f>AVERAGE(Z67:Z75)</f>
        <v>0.51538891718220869</v>
      </c>
    </row>
    <row r="68" spans="22:27" x14ac:dyDescent="0.3">
      <c r="V68">
        <v>33</v>
      </c>
      <c r="W68" s="6" t="s">
        <v>87</v>
      </c>
      <c r="X68" s="6">
        <v>0.76433121019108285</v>
      </c>
      <c r="Y68" s="6"/>
      <c r="Z68" s="6">
        <v>0.55641421947449765</v>
      </c>
      <c r="AA68" s="6"/>
    </row>
    <row r="69" spans="22:27" x14ac:dyDescent="0.3">
      <c r="V69">
        <v>33</v>
      </c>
      <c r="W69" s="6" t="s">
        <v>87</v>
      </c>
      <c r="X69" s="6">
        <v>0.90764331210191085</v>
      </c>
      <c r="Y69" s="6"/>
      <c r="Z69" s="6">
        <v>0.66074188562596603</v>
      </c>
      <c r="AA69" s="6"/>
    </row>
    <row r="70" spans="22:27" x14ac:dyDescent="0.3">
      <c r="V70">
        <v>36</v>
      </c>
      <c r="W70" s="6" t="s">
        <v>87</v>
      </c>
      <c r="X70" s="6">
        <v>0.55582822085889572</v>
      </c>
      <c r="Y70" s="6"/>
      <c r="Z70" s="6">
        <v>0.42918048318332547</v>
      </c>
      <c r="AA70" s="6"/>
    </row>
    <row r="71" spans="22:27" x14ac:dyDescent="0.3">
      <c r="V71">
        <v>36</v>
      </c>
      <c r="W71" s="6" t="s">
        <v>87</v>
      </c>
      <c r="X71" s="6">
        <v>1.0085889570552147</v>
      </c>
      <c r="Y71" s="6"/>
      <c r="Z71" s="6">
        <v>0.778777830412127</v>
      </c>
      <c r="AA71" s="6"/>
    </row>
    <row r="72" spans="22:27" x14ac:dyDescent="0.3">
      <c r="V72">
        <v>36</v>
      </c>
      <c r="W72" s="6" t="s">
        <v>87</v>
      </c>
      <c r="X72" s="6">
        <v>0.84294478527607353</v>
      </c>
      <c r="Y72" s="6"/>
      <c r="Z72" s="6">
        <v>0.65087636191378495</v>
      </c>
      <c r="AA72" s="6"/>
    </row>
    <row r="73" spans="22:27" x14ac:dyDescent="0.3">
      <c r="V73">
        <v>38</v>
      </c>
      <c r="W73" s="6" t="s">
        <v>87</v>
      </c>
      <c r="X73" s="6">
        <v>0.85638766519823795</v>
      </c>
      <c r="Y73" s="6"/>
      <c r="Z73" s="6">
        <v>0.44546287809349217</v>
      </c>
      <c r="AA73" s="6"/>
    </row>
    <row r="74" spans="22:27" x14ac:dyDescent="0.3">
      <c r="V74">
        <v>38</v>
      </c>
      <c r="W74" s="6" t="s">
        <v>87</v>
      </c>
      <c r="X74" s="6">
        <v>0.97268722466960356</v>
      </c>
      <c r="Y74" s="6"/>
      <c r="Z74" s="6">
        <v>0.50595783684692941</v>
      </c>
      <c r="AA74" s="6"/>
    </row>
    <row r="75" spans="22:27" x14ac:dyDescent="0.3">
      <c r="V75">
        <v>38</v>
      </c>
      <c r="W75" s="6" t="s">
        <v>87</v>
      </c>
      <c r="X75" s="6">
        <v>0.38590308370044057</v>
      </c>
      <c r="Y75" s="6"/>
      <c r="Z75" s="6">
        <v>0.20073327222731438</v>
      </c>
      <c r="AA75" s="6"/>
    </row>
    <row r="76" spans="22:27" x14ac:dyDescent="0.3">
      <c r="V76">
        <v>33</v>
      </c>
      <c r="W76" s="6" t="s">
        <v>75</v>
      </c>
      <c r="X76" s="6">
        <v>0.61146496815286622</v>
      </c>
      <c r="Y76" s="6">
        <f>AVERAGE(X76:X84)</f>
        <v>1.0760792639773531</v>
      </c>
      <c r="Z76" s="6">
        <v>0.44513137557959814</v>
      </c>
      <c r="AA76" s="6">
        <f>AVERAGE(Z76:Z84)</f>
        <v>0.78335909325090169</v>
      </c>
    </row>
    <row r="77" spans="22:27" x14ac:dyDescent="0.3">
      <c r="V77">
        <v>33</v>
      </c>
      <c r="W77" s="6" t="s">
        <v>75</v>
      </c>
      <c r="X77" s="6">
        <v>0.75477707006369432</v>
      </c>
      <c r="Y77" s="6"/>
      <c r="Z77" s="6">
        <v>0.54945904173106652</v>
      </c>
      <c r="AA77" s="6"/>
    </row>
    <row r="78" spans="22:27" x14ac:dyDescent="0.3">
      <c r="V78">
        <v>33</v>
      </c>
      <c r="W78" s="6" t="s">
        <v>75</v>
      </c>
      <c r="X78" s="6">
        <v>1.0382165605095541</v>
      </c>
      <c r="Y78" s="6"/>
      <c r="Z78" s="6">
        <v>0.75579598145285942</v>
      </c>
      <c r="AA78" s="6"/>
    </row>
    <row r="79" spans="22:27" x14ac:dyDescent="0.3">
      <c r="V79">
        <v>33</v>
      </c>
      <c r="W79" s="6" t="s">
        <v>75</v>
      </c>
      <c r="X79" s="6">
        <v>1.015923566878981</v>
      </c>
      <c r="Y79" s="6"/>
      <c r="Z79" s="6">
        <v>0.7395672333848532</v>
      </c>
      <c r="AA79" s="6"/>
    </row>
    <row r="80" spans="22:27" x14ac:dyDescent="0.3">
      <c r="V80">
        <v>33</v>
      </c>
      <c r="W80" s="6" t="s">
        <v>75</v>
      </c>
      <c r="X80" s="6">
        <v>1.197452229299363</v>
      </c>
      <c r="Y80" s="6"/>
      <c r="Z80" s="6">
        <v>0.87171561051004642</v>
      </c>
      <c r="AA80" s="6"/>
    </row>
    <row r="81" spans="22:27" x14ac:dyDescent="0.3">
      <c r="V81">
        <v>33</v>
      </c>
      <c r="W81" s="6" t="s">
        <v>75</v>
      </c>
      <c r="X81" s="6">
        <v>1.3821656050955413</v>
      </c>
      <c r="Y81" s="6"/>
      <c r="Z81" s="6">
        <v>1.0061823802163834</v>
      </c>
      <c r="AA81" s="6"/>
    </row>
    <row r="82" spans="22:27" x14ac:dyDescent="0.3">
      <c r="V82">
        <v>33</v>
      </c>
      <c r="W82" s="6" t="s">
        <v>83</v>
      </c>
      <c r="X82" s="6">
        <v>1.1146496815286624</v>
      </c>
      <c r="Y82" s="6"/>
      <c r="Z82" s="6">
        <v>0.81143740340030912</v>
      </c>
      <c r="AA82" s="6"/>
    </row>
    <row r="83" spans="22:27" x14ac:dyDescent="0.3">
      <c r="V83">
        <v>33</v>
      </c>
      <c r="W83" s="6" t="s">
        <v>83</v>
      </c>
      <c r="X83" s="6">
        <v>1.2292993630573248</v>
      </c>
      <c r="Y83" s="6"/>
      <c r="Z83" s="6">
        <v>0.89489953632148378</v>
      </c>
      <c r="AA83" s="6"/>
    </row>
    <row r="84" spans="22:27" x14ac:dyDescent="0.3">
      <c r="V84">
        <v>33</v>
      </c>
      <c r="W84" s="6" t="s">
        <v>83</v>
      </c>
      <c r="X84" s="6">
        <v>1.3407643312101911</v>
      </c>
      <c r="Y84" s="6"/>
      <c r="Z84" s="6">
        <v>0.97604327666151469</v>
      </c>
      <c r="AA84" s="6"/>
    </row>
    <row r="85" spans="22:27" x14ac:dyDescent="0.3">
      <c r="V85">
        <v>33</v>
      </c>
      <c r="W85" s="6" t="s">
        <v>84</v>
      </c>
      <c r="X85" s="6">
        <v>1.0222929936305734</v>
      </c>
      <c r="Y85" s="6"/>
      <c r="Z85" s="6">
        <v>0.74420401854714069</v>
      </c>
      <c r="AA85" s="6"/>
    </row>
    <row r="86" spans="22:27" x14ac:dyDescent="0.3">
      <c r="V86">
        <v>33</v>
      </c>
      <c r="W86" s="6" t="s">
        <v>84</v>
      </c>
      <c r="X86" s="6">
        <v>1.0987261146496816</v>
      </c>
      <c r="Y86" s="6"/>
      <c r="Z86" s="6">
        <v>0.7998454404945905</v>
      </c>
      <c r="AA86" s="6"/>
    </row>
    <row r="87" spans="22:27" x14ac:dyDescent="0.3">
      <c r="V87">
        <v>33</v>
      </c>
      <c r="W87" s="6" t="s">
        <v>84</v>
      </c>
      <c r="X87" s="6">
        <v>1.2388535031847134</v>
      </c>
      <c r="Y87" s="6"/>
      <c r="Z87" s="6">
        <v>0.90185471406491502</v>
      </c>
      <c r="AA87" s="6"/>
    </row>
    <row r="88" spans="22:27" x14ac:dyDescent="0.3">
      <c r="V88">
        <v>33</v>
      </c>
      <c r="W88" s="6" t="s">
        <v>85</v>
      </c>
      <c r="X88" s="6">
        <v>0.73885350318471332</v>
      </c>
      <c r="Y88" s="6"/>
      <c r="Z88" s="6">
        <v>0.53786707882534779</v>
      </c>
      <c r="AA88" s="6"/>
    </row>
    <row r="89" spans="22:27" x14ac:dyDescent="0.3">
      <c r="V89">
        <v>33</v>
      </c>
      <c r="W89" s="6" t="s">
        <v>85</v>
      </c>
      <c r="X89" s="6">
        <v>1.2261146496815287</v>
      </c>
      <c r="Y89" s="6"/>
      <c r="Z89" s="6">
        <v>0.89258114374034003</v>
      </c>
      <c r="AA89" s="6"/>
    </row>
    <row r="90" spans="22:27" x14ac:dyDescent="0.3">
      <c r="V90">
        <v>33</v>
      </c>
      <c r="W90" s="6" t="s">
        <v>85</v>
      </c>
      <c r="X90" s="6">
        <v>1.2484076433121019</v>
      </c>
      <c r="Y90" s="6"/>
      <c r="Z90" s="6">
        <v>0.90880989180834626</v>
      </c>
      <c r="AA90" s="6"/>
    </row>
    <row r="91" spans="22:27" x14ac:dyDescent="0.3">
      <c r="V91">
        <v>33</v>
      </c>
      <c r="W91" s="6" t="s">
        <v>86</v>
      </c>
      <c r="X91" s="6">
        <v>0.82484076433121023</v>
      </c>
      <c r="Y91" s="6"/>
      <c r="Z91" s="6">
        <v>0.60046367851622873</v>
      </c>
      <c r="AA91" s="6"/>
    </row>
    <row r="92" spans="22:27" x14ac:dyDescent="0.3">
      <c r="V92">
        <v>33</v>
      </c>
      <c r="W92" s="6" t="s">
        <v>86</v>
      </c>
      <c r="X92" s="6">
        <v>1.2197452229299364</v>
      </c>
      <c r="Y92" s="6"/>
      <c r="Z92" s="6">
        <v>0.88794435857805254</v>
      </c>
      <c r="AA92" s="6"/>
    </row>
    <row r="93" spans="22:27" x14ac:dyDescent="0.3">
      <c r="V93">
        <v>33</v>
      </c>
      <c r="W93" s="6" t="s">
        <v>86</v>
      </c>
      <c r="X93" s="6">
        <v>1.2802547770700636</v>
      </c>
      <c r="Y93" s="6"/>
      <c r="Z93" s="6">
        <v>0.93199381761978362</v>
      </c>
      <c r="AA93" s="6"/>
    </row>
    <row r="94" spans="22:27" x14ac:dyDescent="0.3">
      <c r="V94">
        <v>33</v>
      </c>
      <c r="W94" s="6" t="s">
        <v>72</v>
      </c>
      <c r="X94" s="6">
        <v>0.86624203821656054</v>
      </c>
      <c r="Y94" s="6"/>
      <c r="Z94" s="6">
        <v>0.63060278207109743</v>
      </c>
      <c r="AA94" s="6"/>
    </row>
    <row r="95" spans="22:27" x14ac:dyDescent="0.3">
      <c r="V95">
        <v>33</v>
      </c>
      <c r="W95" s="6" t="s">
        <v>72</v>
      </c>
      <c r="X95" s="6">
        <v>1.0477707006369428</v>
      </c>
      <c r="Y95" s="6"/>
      <c r="Z95" s="6">
        <v>0.76275115919629055</v>
      </c>
      <c r="AA95" s="6"/>
    </row>
    <row r="96" spans="22:27" x14ac:dyDescent="0.3">
      <c r="V96">
        <v>33</v>
      </c>
      <c r="W96" s="6" t="s">
        <v>72</v>
      </c>
      <c r="X96" s="6">
        <v>1.0063694267515924</v>
      </c>
      <c r="Y96" s="6"/>
      <c r="Z96" s="6">
        <v>0.73261205564142196</v>
      </c>
      <c r="AA96" s="6"/>
    </row>
    <row r="97" spans="22:27" x14ac:dyDescent="0.3">
      <c r="V97">
        <v>33</v>
      </c>
      <c r="W97" s="6" t="s">
        <v>88</v>
      </c>
      <c r="X97" s="6">
        <v>0.72611464968152861</v>
      </c>
      <c r="Y97" s="6"/>
      <c r="Z97" s="6">
        <v>0.5285935085007728</v>
      </c>
      <c r="AA97" s="6"/>
    </row>
    <row r="98" spans="22:27" x14ac:dyDescent="0.3">
      <c r="V98">
        <v>33</v>
      </c>
      <c r="W98" s="6" t="s">
        <v>88</v>
      </c>
      <c r="X98" s="6">
        <v>0.71974522292993626</v>
      </c>
      <c r="Y98" s="6"/>
      <c r="Z98" s="6">
        <v>0.52395672333848531</v>
      </c>
      <c r="AA98" s="6"/>
    </row>
    <row r="99" spans="22:27" x14ac:dyDescent="0.3">
      <c r="V99">
        <v>33</v>
      </c>
      <c r="W99" s="6" t="s">
        <v>88</v>
      </c>
      <c r="X99" s="6">
        <v>0.9140127388535032</v>
      </c>
      <c r="Y99" s="6"/>
      <c r="Z99" s="6">
        <v>0.66537867078825352</v>
      </c>
      <c r="AA99" s="6"/>
    </row>
    <row r="100" spans="22:27" x14ac:dyDescent="0.3">
      <c r="V100">
        <v>36</v>
      </c>
      <c r="W100" s="6" t="s">
        <v>75</v>
      </c>
      <c r="X100" s="6">
        <v>0.74355828220858888</v>
      </c>
      <c r="Y100" s="6"/>
      <c r="Z100" s="6">
        <v>0.57413548081477972</v>
      </c>
      <c r="AA100" s="6"/>
    </row>
    <row r="101" spans="22:27" x14ac:dyDescent="0.3">
      <c r="V101">
        <v>36</v>
      </c>
      <c r="W101" s="6" t="s">
        <v>75</v>
      </c>
      <c r="X101" s="6">
        <v>1.214723926380368</v>
      </c>
      <c r="Y101" s="6"/>
      <c r="Z101" s="6">
        <v>0.93794410232117487</v>
      </c>
      <c r="AA101" s="6"/>
    </row>
    <row r="102" spans="22:27" x14ac:dyDescent="0.3">
      <c r="V102">
        <v>36</v>
      </c>
      <c r="W102" s="6" t="s">
        <v>75</v>
      </c>
      <c r="X102" s="6">
        <v>1.0858895705521472</v>
      </c>
      <c r="Y102" s="6"/>
      <c r="Z102" s="6">
        <v>0.83846518237801992</v>
      </c>
      <c r="AA102" s="6"/>
    </row>
    <row r="103" spans="22:27" x14ac:dyDescent="0.3">
      <c r="V103">
        <v>36</v>
      </c>
      <c r="W103" s="6" t="s">
        <v>75</v>
      </c>
      <c r="X103" s="6">
        <v>0.8245398773006134</v>
      </c>
      <c r="Y103" s="6"/>
      <c r="Z103" s="6">
        <v>0.63666508763619145</v>
      </c>
      <c r="AA103" s="6"/>
    </row>
    <row r="104" spans="22:27" x14ac:dyDescent="0.3">
      <c r="V104">
        <v>36</v>
      </c>
      <c r="W104" s="6" t="s">
        <v>75</v>
      </c>
      <c r="X104" s="6">
        <v>1.0049079754601227</v>
      </c>
      <c r="Y104" s="6"/>
      <c r="Z104" s="6">
        <v>0.7759355755566083</v>
      </c>
      <c r="AA104" s="6"/>
    </row>
    <row r="105" spans="22:27" x14ac:dyDescent="0.3">
      <c r="V105">
        <v>36</v>
      </c>
      <c r="W105" s="6" t="s">
        <v>75</v>
      </c>
      <c r="X105" s="6">
        <v>1.1263803680981594</v>
      </c>
      <c r="Y105" s="6"/>
      <c r="Z105" s="6">
        <v>0.86972998578872573</v>
      </c>
      <c r="AA105" s="6"/>
    </row>
    <row r="106" spans="22:27" x14ac:dyDescent="0.3">
      <c r="V106">
        <v>36</v>
      </c>
      <c r="W106" s="6" t="s">
        <v>83</v>
      </c>
      <c r="X106" s="6">
        <v>0.85398773006134965</v>
      </c>
      <c r="Y106" s="6"/>
      <c r="Z106" s="6">
        <v>0.65940312648034105</v>
      </c>
      <c r="AA106" s="6"/>
    </row>
    <row r="107" spans="22:27" x14ac:dyDescent="0.3">
      <c r="V107">
        <v>36</v>
      </c>
      <c r="W107" s="6" t="s">
        <v>83</v>
      </c>
      <c r="X107" s="6">
        <v>1.203680981595092</v>
      </c>
      <c r="Y107" s="6"/>
      <c r="Z107" s="6">
        <v>0.92941733775461877</v>
      </c>
      <c r="AA107" s="6"/>
    </row>
    <row r="108" spans="22:27" x14ac:dyDescent="0.3">
      <c r="V108">
        <v>36</v>
      </c>
      <c r="W108" s="6" t="s">
        <v>83</v>
      </c>
      <c r="X108" s="6">
        <v>0.79141104294478526</v>
      </c>
      <c r="Y108" s="6"/>
      <c r="Z108" s="6">
        <v>0.61108479393652304</v>
      </c>
      <c r="AA108" s="6"/>
    </row>
    <row r="109" spans="22:27" x14ac:dyDescent="0.3">
      <c r="V109">
        <v>36</v>
      </c>
      <c r="W109" s="6" t="s">
        <v>84</v>
      </c>
      <c r="X109" s="6">
        <v>0.98650306748466254</v>
      </c>
      <c r="Y109" s="6"/>
      <c r="Z109" s="6">
        <v>0.76172430127901469</v>
      </c>
      <c r="AA109" s="6"/>
    </row>
    <row r="110" spans="22:27" x14ac:dyDescent="0.3">
      <c r="V110">
        <v>36</v>
      </c>
      <c r="W110" s="6" t="s">
        <v>84</v>
      </c>
      <c r="X110" s="6">
        <v>0.91656441717791404</v>
      </c>
      <c r="Y110" s="6"/>
      <c r="Z110" s="6">
        <v>0.70772145902415917</v>
      </c>
      <c r="AA110" s="6"/>
    </row>
    <row r="111" spans="22:27" x14ac:dyDescent="0.3">
      <c r="V111">
        <v>36</v>
      </c>
      <c r="W111" s="6" t="s">
        <v>84</v>
      </c>
      <c r="X111" s="6">
        <v>0.67361963190184049</v>
      </c>
      <c r="Y111" s="6"/>
      <c r="Z111" s="6">
        <v>0.5201326385599242</v>
      </c>
      <c r="AA111" s="6"/>
    </row>
    <row r="112" spans="22:27" x14ac:dyDescent="0.3">
      <c r="V112">
        <v>36</v>
      </c>
      <c r="W112" s="6" t="s">
        <v>85</v>
      </c>
      <c r="X112" s="6">
        <v>1.0490797546012269</v>
      </c>
      <c r="Y112" s="6"/>
      <c r="Z112" s="6">
        <v>0.81004263382283281</v>
      </c>
      <c r="AA112" s="6"/>
    </row>
    <row r="113" spans="22:27" x14ac:dyDescent="0.3">
      <c r="V113">
        <v>36</v>
      </c>
      <c r="W113" s="6" t="s">
        <v>85</v>
      </c>
      <c r="X113" s="6">
        <v>0.750920245398773</v>
      </c>
      <c r="Y113" s="6"/>
      <c r="Z113" s="6">
        <v>0.57981999052581723</v>
      </c>
      <c r="AA113" s="6"/>
    </row>
    <row r="114" spans="22:27" x14ac:dyDescent="0.3">
      <c r="V114">
        <v>36</v>
      </c>
      <c r="W114" s="6" t="s">
        <v>85</v>
      </c>
      <c r="X114" s="6">
        <v>0.78404907975460114</v>
      </c>
      <c r="Y114" s="6"/>
      <c r="Z114" s="6">
        <v>0.60540028422548553</v>
      </c>
      <c r="AA114" s="6"/>
    </row>
    <row r="115" spans="22:27" x14ac:dyDescent="0.3">
      <c r="V115">
        <v>36</v>
      </c>
      <c r="W115" s="6" t="s">
        <v>86</v>
      </c>
      <c r="X115" s="6">
        <v>0.56687116564417173</v>
      </c>
      <c r="Y115" s="6"/>
      <c r="Z115" s="6">
        <v>0.43770724774988162</v>
      </c>
      <c r="AA115" s="6"/>
    </row>
    <row r="116" spans="22:27" x14ac:dyDescent="0.3">
      <c r="V116">
        <v>36</v>
      </c>
      <c r="W116" s="6" t="s">
        <v>86</v>
      </c>
      <c r="X116" s="6">
        <v>0.70306748466257662</v>
      </c>
      <c r="Y116" s="6"/>
      <c r="Z116" s="6">
        <v>0.54287067740407391</v>
      </c>
      <c r="AA116" s="6"/>
    </row>
    <row r="117" spans="22:27" x14ac:dyDescent="0.3">
      <c r="V117">
        <v>36</v>
      </c>
      <c r="W117" s="6" t="s">
        <v>86</v>
      </c>
      <c r="X117" s="6">
        <v>0.60368098159509198</v>
      </c>
      <c r="Y117" s="6"/>
      <c r="Z117" s="6">
        <v>0.46612979630506873</v>
      </c>
      <c r="AA117" s="6"/>
    </row>
    <row r="118" spans="22:27" x14ac:dyDescent="0.3">
      <c r="V118">
        <v>36</v>
      </c>
      <c r="W118" s="6" t="s">
        <v>72</v>
      </c>
      <c r="X118" s="6">
        <v>0.74723926380368089</v>
      </c>
      <c r="Y118" s="6"/>
      <c r="Z118" s="6">
        <v>0.57697773567029842</v>
      </c>
      <c r="AA118" s="6"/>
    </row>
    <row r="119" spans="22:27" x14ac:dyDescent="0.3">
      <c r="V119">
        <v>36</v>
      </c>
      <c r="W119" s="6" t="s">
        <v>72</v>
      </c>
      <c r="X119" s="6">
        <v>0.8871165644171779</v>
      </c>
      <c r="Y119" s="6"/>
      <c r="Z119" s="6">
        <v>0.68498342018000946</v>
      </c>
      <c r="AA119" s="6"/>
    </row>
    <row r="120" spans="22:27" x14ac:dyDescent="0.3">
      <c r="V120">
        <v>36</v>
      </c>
      <c r="W120" s="6" t="s">
        <v>72</v>
      </c>
      <c r="X120" s="6">
        <v>0.59263803680981586</v>
      </c>
      <c r="Y120" s="6"/>
      <c r="Z120" s="6">
        <v>0.45760303173851258</v>
      </c>
      <c r="AA120" s="6"/>
    </row>
    <row r="121" spans="22:27" x14ac:dyDescent="0.3">
      <c r="V121">
        <v>36</v>
      </c>
      <c r="W121" s="6" t="s">
        <v>88</v>
      </c>
      <c r="X121" s="6">
        <v>0.72515337423312876</v>
      </c>
      <c r="Y121" s="6"/>
      <c r="Z121" s="6">
        <v>0.55992420653718622</v>
      </c>
      <c r="AA121" s="6"/>
    </row>
    <row r="122" spans="22:27" x14ac:dyDescent="0.3">
      <c r="V122">
        <v>36</v>
      </c>
      <c r="W122" s="6" t="s">
        <v>88</v>
      </c>
      <c r="X122" s="6">
        <v>0.86134969325153365</v>
      </c>
      <c r="Y122" s="6"/>
      <c r="Z122" s="6">
        <v>0.66508763619137856</v>
      </c>
      <c r="AA122" s="6"/>
    </row>
    <row r="123" spans="22:27" x14ac:dyDescent="0.3">
      <c r="V123">
        <v>36</v>
      </c>
      <c r="W123" s="6" t="s">
        <v>88</v>
      </c>
      <c r="X123" s="6">
        <v>0.65889570552147236</v>
      </c>
      <c r="Y123" s="6"/>
      <c r="Z123" s="6">
        <v>0.5087636191378494</v>
      </c>
      <c r="AA123" s="6"/>
    </row>
    <row r="124" spans="22:27" x14ac:dyDescent="0.3">
      <c r="V124">
        <v>38</v>
      </c>
      <c r="W124" s="6" t="s">
        <v>83</v>
      </c>
      <c r="X124" s="6">
        <v>0.94096916299559474</v>
      </c>
      <c r="Y124" s="6"/>
      <c r="Z124" s="6">
        <v>0.48945921173235563</v>
      </c>
      <c r="AA124" s="6"/>
    </row>
    <row r="125" spans="22:27" x14ac:dyDescent="0.3">
      <c r="V125">
        <v>38</v>
      </c>
      <c r="W125" s="6" t="s">
        <v>83</v>
      </c>
      <c r="X125" s="6">
        <v>1.2105726872246696</v>
      </c>
      <c r="Y125" s="6"/>
      <c r="Z125" s="6">
        <v>0.62969752520623279</v>
      </c>
      <c r="AA125" s="6"/>
    </row>
    <row r="126" spans="22:27" x14ac:dyDescent="0.3">
      <c r="V126">
        <v>38</v>
      </c>
      <c r="W126" s="6" t="s">
        <v>83</v>
      </c>
      <c r="X126" s="6">
        <v>1.3057268722466961</v>
      </c>
      <c r="Y126" s="6"/>
      <c r="Z126" s="6">
        <v>0.67919340054995414</v>
      </c>
      <c r="AA126" s="6"/>
    </row>
    <row r="127" spans="22:27" x14ac:dyDescent="0.3">
      <c r="V127">
        <v>38</v>
      </c>
      <c r="W127" s="6" t="s">
        <v>75</v>
      </c>
      <c r="X127" s="6">
        <v>0.9832599118942732</v>
      </c>
      <c r="Y127" s="6"/>
      <c r="Z127" s="6">
        <v>0.5114573785517873</v>
      </c>
      <c r="AA127" s="6"/>
    </row>
    <row r="128" spans="22:27" x14ac:dyDescent="0.3">
      <c r="V128">
        <v>38</v>
      </c>
      <c r="W128" s="6" t="s">
        <v>75</v>
      </c>
      <c r="X128" s="6">
        <v>1.0837004405286343</v>
      </c>
      <c r="Y128" s="6"/>
      <c r="Z128" s="6">
        <v>0.56370302474793765</v>
      </c>
      <c r="AA128" s="6"/>
    </row>
    <row r="129" spans="22:27" x14ac:dyDescent="0.3">
      <c r="V129">
        <v>38</v>
      </c>
      <c r="W129" s="6" t="s">
        <v>75</v>
      </c>
      <c r="X129" s="6">
        <v>0.47577092511013219</v>
      </c>
      <c r="Y129" s="6"/>
      <c r="Z129" s="6">
        <v>0.24747937671860676</v>
      </c>
      <c r="AA129" s="6"/>
    </row>
  </sheetData>
  <mergeCells count="10">
    <mergeCell ref="A2:D2"/>
    <mergeCell ref="S6:S34"/>
    <mergeCell ref="C6:C52"/>
    <mergeCell ref="E6:E52"/>
    <mergeCell ref="J6:J52"/>
    <mergeCell ref="L6:L52"/>
    <mergeCell ref="Q6:Q34"/>
    <mergeCell ref="A3:F3"/>
    <mergeCell ref="H3:M3"/>
    <mergeCell ref="O3: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9724-C4B0-48EF-B8DE-8877FCD7A049}">
  <dimension ref="A1:W63"/>
  <sheetViews>
    <sheetView workbookViewId="0">
      <selection activeCell="H1" sqref="H1"/>
    </sheetView>
  </sheetViews>
  <sheetFormatPr defaultRowHeight="14.4" outlineLevelCol="1" x14ac:dyDescent="0.3"/>
  <cols>
    <col min="2" max="2" width="10.33203125" bestFit="1" customWidth="1"/>
    <col min="3" max="3" width="6.33203125" bestFit="1" customWidth="1" outlineLevel="1"/>
    <col min="4" max="4" width="9.109375" outlineLevel="1"/>
    <col min="10" max="10" width="10.33203125" bestFit="1" customWidth="1"/>
    <col min="11" max="11" width="6.33203125" bestFit="1" customWidth="1"/>
    <col min="19" max="19" width="15.33203125" bestFit="1" customWidth="1"/>
    <col min="21" max="21" width="12" bestFit="1" customWidth="1"/>
    <col min="22" max="22" width="12.44140625" bestFit="1" customWidth="1"/>
    <col min="23" max="23" width="15" bestFit="1" customWidth="1"/>
  </cols>
  <sheetData>
    <row r="1" spans="1:23" ht="15" thickBot="1" x14ac:dyDescent="0.35">
      <c r="A1" s="34" t="s">
        <v>119</v>
      </c>
      <c r="B1" s="35"/>
      <c r="C1" s="35"/>
      <c r="D1" s="35"/>
      <c r="E1" s="35"/>
      <c r="F1" s="36"/>
      <c r="G1" s="26"/>
      <c r="H1" s="1" t="s">
        <v>173</v>
      </c>
      <c r="J1" s="43" t="s">
        <v>96</v>
      </c>
      <c r="K1" s="43"/>
      <c r="L1" s="43"/>
      <c r="M1" s="43"/>
      <c r="N1" s="43"/>
      <c r="O1" s="43"/>
      <c r="R1" s="43" t="s">
        <v>12</v>
      </c>
      <c r="S1" s="43"/>
      <c r="T1" s="43"/>
      <c r="U1" s="43"/>
      <c r="V1" s="43"/>
      <c r="W1" s="43"/>
    </row>
    <row r="2" spans="1:23" x14ac:dyDescent="0.3">
      <c r="B2" s="44" t="s">
        <v>95</v>
      </c>
      <c r="C2" s="44"/>
      <c r="D2" s="44"/>
      <c r="E2" s="44"/>
      <c r="F2" s="45"/>
      <c r="G2" s="6" t="s">
        <v>12</v>
      </c>
      <c r="J2" s="6" t="s">
        <v>1</v>
      </c>
      <c r="K2" s="6" t="s">
        <v>2</v>
      </c>
      <c r="L2" s="6" t="s">
        <v>44</v>
      </c>
      <c r="M2" s="6" t="s">
        <v>27</v>
      </c>
      <c r="N2" s="6" t="s">
        <v>53</v>
      </c>
      <c r="O2" s="6" t="s">
        <v>12</v>
      </c>
      <c r="R2" s="6" t="s">
        <v>9</v>
      </c>
      <c r="S2" s="6" t="s">
        <v>97</v>
      </c>
      <c r="T2" s="15" t="s">
        <v>66</v>
      </c>
      <c r="U2" s="6" t="s">
        <v>11</v>
      </c>
      <c r="V2" s="6" t="s">
        <v>98</v>
      </c>
      <c r="W2" s="6" t="s">
        <v>99</v>
      </c>
    </row>
    <row r="3" spans="1:23" x14ac:dyDescent="0.3">
      <c r="B3" s="6" t="s">
        <v>1</v>
      </c>
      <c r="C3" s="6" t="s">
        <v>2</v>
      </c>
      <c r="D3" s="6" t="s">
        <v>26</v>
      </c>
      <c r="E3" s="6" t="s">
        <v>43</v>
      </c>
      <c r="F3" s="6" t="s">
        <v>5</v>
      </c>
      <c r="G3" s="6">
        <f t="shared" ref="G3:G50" si="0">C4/$F$4</f>
        <v>0.98562628336755653</v>
      </c>
      <c r="J3" s="6" t="s">
        <v>9</v>
      </c>
      <c r="K3" s="6">
        <v>247</v>
      </c>
      <c r="L3" s="6"/>
      <c r="M3" s="6">
        <f>K3/$L$9</f>
        <v>1.4100856327307327</v>
      </c>
      <c r="N3" s="6">
        <f>AVERAGE(K3:K8)</f>
        <v>239.33333333333334</v>
      </c>
      <c r="O3" s="6">
        <f>K3/$N$3</f>
        <v>1.032033426183844</v>
      </c>
      <c r="Q3" t="s">
        <v>51</v>
      </c>
      <c r="R3">
        <v>0.98562628336755698</v>
      </c>
      <c r="S3">
        <v>0.69733059548254628</v>
      </c>
      <c r="T3">
        <v>0.4583162217659138</v>
      </c>
      <c r="U3">
        <v>0.91170431211498981</v>
      </c>
      <c r="V3">
        <v>0.694866529774127</v>
      </c>
      <c r="W3">
        <v>0.25133470225872689</v>
      </c>
    </row>
    <row r="4" spans="1:23" x14ac:dyDescent="0.3">
      <c r="B4" s="6" t="s">
        <v>9</v>
      </c>
      <c r="C4" s="6">
        <v>400</v>
      </c>
      <c r="D4" s="6"/>
      <c r="E4" s="6">
        <f t="shared" ref="E4:E35" si="1">C4/$D$10</f>
        <v>1.2000000000000002</v>
      </c>
      <c r="F4" s="6">
        <f>AVERAGE(C4:C9)</f>
        <v>405.83333333333331</v>
      </c>
      <c r="G4" s="6">
        <f t="shared" si="0"/>
        <v>1.0546201232032855</v>
      </c>
      <c r="J4" s="6" t="s">
        <v>9</v>
      </c>
      <c r="K4" s="6">
        <v>277</v>
      </c>
      <c r="L4" s="6"/>
      <c r="M4" s="6">
        <f t="shared" ref="M4:M62" si="2">K4/$L$9</f>
        <v>1.5813510941960038</v>
      </c>
      <c r="N4" s="6"/>
      <c r="O4" s="6">
        <f t="shared" ref="O4:O62" si="3">K4/$N$3</f>
        <v>1.1573816155988856</v>
      </c>
      <c r="Q4" t="s">
        <v>51</v>
      </c>
      <c r="R4">
        <v>1.0546201232032855</v>
      </c>
      <c r="S4">
        <v>0.88213552361396308</v>
      </c>
      <c r="T4">
        <v>0.53963039014373715</v>
      </c>
      <c r="U4">
        <v>0.83039014373716635</v>
      </c>
      <c r="V4">
        <v>0.84763860369609856</v>
      </c>
      <c r="W4">
        <v>0.34989733059548256</v>
      </c>
    </row>
    <row r="5" spans="1:23" x14ac:dyDescent="0.3">
      <c r="B5" s="6" t="s">
        <v>9</v>
      </c>
      <c r="C5" s="6">
        <v>428</v>
      </c>
      <c r="D5" s="6"/>
      <c r="E5" s="6">
        <f t="shared" si="1"/>
        <v>1.284</v>
      </c>
      <c r="F5" s="6"/>
      <c r="G5" s="6">
        <f t="shared" si="0"/>
        <v>1.0176591375770021</v>
      </c>
      <c r="J5" s="6" t="s">
        <v>9</v>
      </c>
      <c r="K5" s="6">
        <v>221</v>
      </c>
      <c r="L5" s="6"/>
      <c r="M5" s="6">
        <f t="shared" si="2"/>
        <v>1.2616555661274977</v>
      </c>
      <c r="N5" s="6"/>
      <c r="O5" s="6">
        <f t="shared" si="3"/>
        <v>0.92339832869080773</v>
      </c>
      <c r="Q5" t="s">
        <v>51</v>
      </c>
      <c r="R5">
        <v>1.0176591375770021</v>
      </c>
      <c r="S5">
        <v>0.93880903490759759</v>
      </c>
      <c r="T5">
        <v>0.59137577002053388</v>
      </c>
      <c r="U5">
        <v>0.83778234086242309</v>
      </c>
      <c r="V5">
        <v>0.71704312114989732</v>
      </c>
      <c r="W5">
        <v>0.33757700205338809</v>
      </c>
    </row>
    <row r="6" spans="1:23" x14ac:dyDescent="0.3">
      <c r="B6" s="6" t="s">
        <v>9</v>
      </c>
      <c r="C6" s="6">
        <v>413</v>
      </c>
      <c r="D6" s="6"/>
      <c r="E6" s="6">
        <f t="shared" si="1"/>
        <v>1.2390000000000001</v>
      </c>
      <c r="F6" s="6"/>
      <c r="G6" s="6">
        <f t="shared" si="0"/>
        <v>0.98562628336755653</v>
      </c>
      <c r="J6" s="6" t="s">
        <v>9</v>
      </c>
      <c r="K6" s="6">
        <v>209</v>
      </c>
      <c r="L6" s="6"/>
      <c r="M6" s="6">
        <f t="shared" si="2"/>
        <v>1.1931493815413892</v>
      </c>
      <c r="N6" s="6"/>
      <c r="O6" s="6">
        <f t="shared" si="3"/>
        <v>0.873259052924791</v>
      </c>
      <c r="Q6" t="s">
        <v>51</v>
      </c>
      <c r="R6">
        <v>0.98562628336755653</v>
      </c>
      <c r="S6">
        <v>0.80574948665297741</v>
      </c>
      <c r="T6">
        <v>0.53470225872689936</v>
      </c>
      <c r="U6">
        <v>0.80821355236139636</v>
      </c>
      <c r="V6">
        <v>0.71457905544147848</v>
      </c>
      <c r="W6">
        <v>0.25872689938398358</v>
      </c>
    </row>
    <row r="7" spans="1:23" x14ac:dyDescent="0.3">
      <c r="B7" s="6" t="s">
        <v>9</v>
      </c>
      <c r="C7" s="6">
        <v>400</v>
      </c>
      <c r="D7" s="6"/>
      <c r="E7" s="6">
        <f t="shared" si="1"/>
        <v>1.2000000000000002</v>
      </c>
      <c r="F7" s="6"/>
      <c r="G7" s="6">
        <f t="shared" si="0"/>
        <v>1.0373716632443533</v>
      </c>
      <c r="J7" s="6" t="s">
        <v>9</v>
      </c>
      <c r="K7" s="6">
        <v>235</v>
      </c>
      <c r="L7" s="6"/>
      <c r="M7" s="6">
        <f t="shared" si="2"/>
        <v>1.3415794481446242</v>
      </c>
      <c r="N7" s="6"/>
      <c r="O7" s="6">
        <f t="shared" si="3"/>
        <v>0.98189415041782724</v>
      </c>
      <c r="Q7" t="s">
        <v>51</v>
      </c>
      <c r="R7">
        <v>1.0373716632443533</v>
      </c>
      <c r="S7">
        <v>0.85010266940451751</v>
      </c>
      <c r="T7">
        <v>0.5420944558521561</v>
      </c>
      <c r="U7">
        <v>0.84517453798767972</v>
      </c>
      <c r="V7">
        <v>0.69240246406570849</v>
      </c>
      <c r="W7">
        <v>0.40657084188911707</v>
      </c>
    </row>
    <row r="8" spans="1:23" x14ac:dyDescent="0.3">
      <c r="B8" s="6" t="s">
        <v>9</v>
      </c>
      <c r="C8" s="6">
        <v>421</v>
      </c>
      <c r="D8" s="6"/>
      <c r="E8" s="6">
        <f t="shared" si="1"/>
        <v>1.2630000000000001</v>
      </c>
      <c r="F8" s="6"/>
      <c r="G8" s="6">
        <f t="shared" si="0"/>
        <v>0.91909650924024644</v>
      </c>
      <c r="J8" s="6" t="s">
        <v>9</v>
      </c>
      <c r="K8" s="6">
        <v>247</v>
      </c>
      <c r="L8" s="6"/>
      <c r="M8" s="6">
        <f t="shared" si="2"/>
        <v>1.4100856327307327</v>
      </c>
      <c r="N8" s="6"/>
      <c r="O8" s="6">
        <f t="shared" si="3"/>
        <v>1.032033426183844</v>
      </c>
      <c r="Q8" t="s">
        <v>51</v>
      </c>
      <c r="R8">
        <v>0.91909650924024644</v>
      </c>
      <c r="S8">
        <v>0.75400410677618068</v>
      </c>
      <c r="T8">
        <v>0.57905544147843946</v>
      </c>
      <c r="U8">
        <v>0.8550308008213553</v>
      </c>
      <c r="V8">
        <v>0.58644763860369609</v>
      </c>
      <c r="W8">
        <v>0.37207392197125261</v>
      </c>
    </row>
    <row r="9" spans="1:23" x14ac:dyDescent="0.3">
      <c r="B9" s="6" t="s">
        <v>9</v>
      </c>
      <c r="C9" s="6">
        <v>373</v>
      </c>
      <c r="D9" s="6"/>
      <c r="E9" s="6">
        <f t="shared" si="1"/>
        <v>1.119</v>
      </c>
      <c r="F9" s="6"/>
      <c r="G9" s="6">
        <f t="shared" si="0"/>
        <v>0.69733059548254628</v>
      </c>
      <c r="J9" s="6" t="s">
        <v>97</v>
      </c>
      <c r="K9" s="6">
        <v>191</v>
      </c>
      <c r="L9" s="6">
        <f>AVERAGE(K9:K14)</f>
        <v>175.16666666666666</v>
      </c>
      <c r="M9" s="6">
        <f t="shared" si="2"/>
        <v>1.0903901046622264</v>
      </c>
      <c r="N9" s="6"/>
      <c r="O9" s="6">
        <f t="shared" si="3"/>
        <v>0.79805013927576596</v>
      </c>
      <c r="Q9" t="s">
        <v>52</v>
      </c>
      <c r="R9">
        <v>1.032033426183844</v>
      </c>
      <c r="S9">
        <v>0.79805013927576596</v>
      </c>
      <c r="T9">
        <v>0.24651810584958217</v>
      </c>
      <c r="U9">
        <v>0.83147632311977715</v>
      </c>
      <c r="V9">
        <v>0.4596100278551532</v>
      </c>
      <c r="W9">
        <v>9.6100278551532026E-2</v>
      </c>
    </row>
    <row r="10" spans="1:23" x14ac:dyDescent="0.3">
      <c r="B10" s="6" t="s">
        <v>97</v>
      </c>
      <c r="C10" s="6">
        <v>283</v>
      </c>
      <c r="D10" s="6">
        <v>333.33333333333331</v>
      </c>
      <c r="E10" s="6">
        <f t="shared" si="1"/>
        <v>0.84900000000000009</v>
      </c>
      <c r="F10" s="6"/>
      <c r="G10" s="6">
        <f t="shared" si="0"/>
        <v>0.88213552361396308</v>
      </c>
      <c r="J10" s="6" t="s">
        <v>97</v>
      </c>
      <c r="K10" s="6">
        <v>195</v>
      </c>
      <c r="L10" s="6"/>
      <c r="M10" s="6">
        <f t="shared" si="2"/>
        <v>1.1132254995242628</v>
      </c>
      <c r="N10" s="6"/>
      <c r="O10" s="6">
        <f t="shared" si="3"/>
        <v>0.81476323119777161</v>
      </c>
      <c r="Q10" t="s">
        <v>52</v>
      </c>
      <c r="R10">
        <v>1.1573816155988856</v>
      </c>
      <c r="S10">
        <v>0.81476323119777161</v>
      </c>
      <c r="T10">
        <v>0.1629526462395543</v>
      </c>
      <c r="U10">
        <v>0.88579387186629521</v>
      </c>
      <c r="V10">
        <v>0.43036211699164345</v>
      </c>
      <c r="W10">
        <v>8.7743732590529241E-2</v>
      </c>
    </row>
    <row r="11" spans="1:23" x14ac:dyDescent="0.3">
      <c r="B11" s="6" t="s">
        <v>97</v>
      </c>
      <c r="C11" s="6">
        <v>358</v>
      </c>
      <c r="D11" s="6"/>
      <c r="E11" s="6">
        <f t="shared" si="1"/>
        <v>1.0740000000000001</v>
      </c>
      <c r="F11" s="6"/>
      <c r="G11" s="6">
        <f t="shared" si="0"/>
        <v>0.93880903490759759</v>
      </c>
      <c r="J11" s="6" t="s">
        <v>97</v>
      </c>
      <c r="K11" s="6">
        <v>159</v>
      </c>
      <c r="L11" s="6"/>
      <c r="M11" s="6">
        <f t="shared" si="2"/>
        <v>0.90770694576593725</v>
      </c>
      <c r="N11" s="6"/>
      <c r="O11" s="6">
        <f t="shared" si="3"/>
        <v>0.66434540389972141</v>
      </c>
      <c r="Q11" t="s">
        <v>52</v>
      </c>
      <c r="R11">
        <v>0.92339832869080773</v>
      </c>
      <c r="S11">
        <v>0.66434540389972141</v>
      </c>
      <c r="T11">
        <v>0.15877437325905291</v>
      </c>
      <c r="U11">
        <v>0.68941504178272983</v>
      </c>
      <c r="V11">
        <v>0.57242339832869082</v>
      </c>
      <c r="W11">
        <v>7.9387186629526457E-2</v>
      </c>
    </row>
    <row r="12" spans="1:23" x14ac:dyDescent="0.3">
      <c r="B12" s="6" t="s">
        <v>97</v>
      </c>
      <c r="C12" s="23">
        <v>381</v>
      </c>
      <c r="D12" s="6"/>
      <c r="E12" s="6">
        <f t="shared" si="1"/>
        <v>1.143</v>
      </c>
      <c r="F12" s="6"/>
      <c r="G12" s="6">
        <f t="shared" si="0"/>
        <v>0.80574948665297741</v>
      </c>
      <c r="J12" s="6" t="s">
        <v>97</v>
      </c>
      <c r="K12" s="6">
        <v>171</v>
      </c>
      <c r="L12" s="6"/>
      <c r="M12" s="6">
        <f t="shared" si="2"/>
        <v>0.97621313035204571</v>
      </c>
      <c r="N12" s="6"/>
      <c r="O12" s="6">
        <f t="shared" si="3"/>
        <v>0.71448467966573814</v>
      </c>
      <c r="Q12" t="s">
        <v>52</v>
      </c>
      <c r="R12">
        <v>0.873259052924791</v>
      </c>
      <c r="S12">
        <v>0.71448467966573814</v>
      </c>
      <c r="T12">
        <v>0.25905292479108633</v>
      </c>
      <c r="U12">
        <v>0.93175487465181051</v>
      </c>
      <c r="V12">
        <v>0.49303621169916434</v>
      </c>
      <c r="W12">
        <v>5.4317548746518104E-2</v>
      </c>
    </row>
    <row r="13" spans="1:23" x14ac:dyDescent="0.3">
      <c r="B13" s="6" t="s">
        <v>97</v>
      </c>
      <c r="C13" s="6">
        <v>327</v>
      </c>
      <c r="D13" s="6"/>
      <c r="E13" s="6">
        <f t="shared" si="1"/>
        <v>0.98100000000000009</v>
      </c>
      <c r="F13" s="6"/>
      <c r="G13" s="6">
        <f t="shared" si="0"/>
        <v>0.85010266940451751</v>
      </c>
      <c r="J13" s="6" t="s">
        <v>97</v>
      </c>
      <c r="K13" s="6">
        <v>163</v>
      </c>
      <c r="L13" s="6"/>
      <c r="M13" s="6">
        <f t="shared" si="2"/>
        <v>0.93054234062797336</v>
      </c>
      <c r="N13" s="6"/>
      <c r="O13" s="6">
        <f t="shared" si="3"/>
        <v>0.68105849582172695</v>
      </c>
      <c r="Q13" t="s">
        <v>52</v>
      </c>
      <c r="R13">
        <v>0.98189415041782724</v>
      </c>
      <c r="S13">
        <v>0.68105849582172695</v>
      </c>
      <c r="T13">
        <v>0.29247910863509746</v>
      </c>
      <c r="U13">
        <v>0.89415041782729798</v>
      </c>
      <c r="V13">
        <v>0.47214484679665736</v>
      </c>
      <c r="W13">
        <v>0.15459610027855153</v>
      </c>
    </row>
    <row r="14" spans="1:23" x14ac:dyDescent="0.3">
      <c r="B14" s="6" t="s">
        <v>97</v>
      </c>
      <c r="C14" s="6">
        <v>345</v>
      </c>
      <c r="D14" s="6"/>
      <c r="E14" s="6">
        <f t="shared" si="1"/>
        <v>1.0350000000000001</v>
      </c>
      <c r="F14" s="6"/>
      <c r="G14" s="6">
        <f t="shared" si="0"/>
        <v>0.75400410677618068</v>
      </c>
      <c r="J14" s="6" t="s">
        <v>97</v>
      </c>
      <c r="K14" s="6">
        <v>172</v>
      </c>
      <c r="L14" s="6"/>
      <c r="M14" s="6">
        <f t="shared" si="2"/>
        <v>0.98192197906755474</v>
      </c>
      <c r="N14" s="6"/>
      <c r="O14" s="6">
        <f t="shared" si="3"/>
        <v>0.71866295264623947</v>
      </c>
      <c r="Q14" t="s">
        <v>52</v>
      </c>
      <c r="R14">
        <v>1.032033426183844</v>
      </c>
      <c r="S14">
        <v>0.71866295264623947</v>
      </c>
      <c r="T14">
        <v>0.22562674094707519</v>
      </c>
      <c r="U14">
        <v>0.85236768802228413</v>
      </c>
      <c r="V14">
        <v>0.43871866295264622</v>
      </c>
      <c r="W14">
        <v>0.11281337047353759</v>
      </c>
    </row>
    <row r="15" spans="1:23" x14ac:dyDescent="0.3">
      <c r="B15" s="6" t="s">
        <v>97</v>
      </c>
      <c r="C15" s="6">
        <v>306</v>
      </c>
      <c r="D15" s="6"/>
      <c r="E15" s="6">
        <f t="shared" si="1"/>
        <v>0.91800000000000004</v>
      </c>
      <c r="F15" s="6"/>
      <c r="G15" s="6">
        <f t="shared" si="0"/>
        <v>0.91170431211498981</v>
      </c>
      <c r="J15" s="6" t="s">
        <v>11</v>
      </c>
      <c r="K15" s="6">
        <v>199</v>
      </c>
      <c r="L15" s="6"/>
      <c r="M15" s="6">
        <f t="shared" si="2"/>
        <v>1.1360608943862989</v>
      </c>
      <c r="N15" s="6"/>
      <c r="O15" s="6">
        <f t="shared" si="3"/>
        <v>0.83147632311977715</v>
      </c>
      <c r="Q15" t="s">
        <v>31</v>
      </c>
      <c r="R15">
        <f>AVERAGE(R3:R14)</f>
        <v>1.0000000000000002</v>
      </c>
      <c r="S15">
        <f t="shared" ref="S15:W15" si="4">AVERAGE(S3:S14)</f>
        <v>0.77662469327872874</v>
      </c>
      <c r="T15">
        <f t="shared" si="4"/>
        <v>0.38254820314242738</v>
      </c>
      <c r="U15">
        <f t="shared" si="4"/>
        <v>0.84777115876293374</v>
      </c>
      <c r="V15">
        <f t="shared" si="4"/>
        <v>0.59327272311291346</v>
      </c>
      <c r="W15">
        <f t="shared" si="4"/>
        <v>0.21342824295184548</v>
      </c>
    </row>
    <row r="16" spans="1:23" x14ac:dyDescent="0.3">
      <c r="B16" s="6" t="s">
        <v>11</v>
      </c>
      <c r="C16" s="6">
        <v>370</v>
      </c>
      <c r="D16" s="6"/>
      <c r="E16" s="6">
        <f t="shared" si="1"/>
        <v>1.1100000000000001</v>
      </c>
      <c r="F16" s="6"/>
      <c r="G16" s="6">
        <f t="shared" si="0"/>
        <v>0.83039014373716635</v>
      </c>
      <c r="J16" s="6" t="s">
        <v>11</v>
      </c>
      <c r="K16" s="6">
        <v>212</v>
      </c>
      <c r="L16" s="6"/>
      <c r="M16" s="6">
        <f t="shared" si="2"/>
        <v>1.2102759276879163</v>
      </c>
      <c r="N16" s="6"/>
      <c r="O16" s="6">
        <f t="shared" si="3"/>
        <v>0.88579387186629521</v>
      </c>
    </row>
    <row r="17" spans="2:23" x14ac:dyDescent="0.3">
      <c r="B17" s="6" t="s">
        <v>11</v>
      </c>
      <c r="C17" s="6">
        <v>337</v>
      </c>
      <c r="D17" s="6"/>
      <c r="E17" s="6">
        <f t="shared" si="1"/>
        <v>1.0110000000000001</v>
      </c>
      <c r="F17" s="6"/>
      <c r="G17" s="6">
        <f t="shared" si="0"/>
        <v>0.83778234086242309</v>
      </c>
      <c r="J17" s="6" t="s">
        <v>11</v>
      </c>
      <c r="K17" s="6">
        <v>165</v>
      </c>
      <c r="L17" s="6"/>
      <c r="M17" s="6">
        <f t="shared" si="2"/>
        <v>0.94196003805899153</v>
      </c>
      <c r="N17" s="6"/>
      <c r="O17" s="6">
        <f t="shared" si="3"/>
        <v>0.68941504178272983</v>
      </c>
    </row>
    <row r="18" spans="2:23" x14ac:dyDescent="0.3">
      <c r="B18" s="6" t="s">
        <v>11</v>
      </c>
      <c r="C18" s="6">
        <v>340</v>
      </c>
      <c r="D18" s="6"/>
      <c r="E18" s="6">
        <f t="shared" si="1"/>
        <v>1.02</v>
      </c>
      <c r="F18" s="6"/>
      <c r="G18" s="6">
        <f t="shared" si="0"/>
        <v>0.80821355236139636</v>
      </c>
      <c r="J18" s="6" t="s">
        <v>11</v>
      </c>
      <c r="K18" s="6">
        <v>223</v>
      </c>
      <c r="L18" s="6"/>
      <c r="M18" s="6">
        <f t="shared" si="2"/>
        <v>1.2730732635585158</v>
      </c>
      <c r="N18" s="6"/>
      <c r="O18" s="6">
        <f t="shared" si="3"/>
        <v>0.93175487465181051</v>
      </c>
      <c r="R18" s="43" t="s">
        <v>43</v>
      </c>
      <c r="S18" s="43"/>
      <c r="T18" s="43"/>
      <c r="U18" s="43"/>
      <c r="V18" s="43"/>
      <c r="W18" s="43"/>
    </row>
    <row r="19" spans="2:23" x14ac:dyDescent="0.3">
      <c r="B19" s="6" t="s">
        <v>11</v>
      </c>
      <c r="C19" s="6">
        <v>328</v>
      </c>
      <c r="D19" s="6"/>
      <c r="E19" s="6">
        <f t="shared" si="1"/>
        <v>0.9840000000000001</v>
      </c>
      <c r="F19" s="6"/>
      <c r="G19" s="6">
        <f t="shared" si="0"/>
        <v>0.84517453798767972</v>
      </c>
      <c r="J19" s="6" t="s">
        <v>11</v>
      </c>
      <c r="K19" s="6">
        <v>214</v>
      </c>
      <c r="L19" s="6"/>
      <c r="M19" s="6">
        <f t="shared" si="2"/>
        <v>1.2216936251189343</v>
      </c>
      <c r="N19" s="6"/>
      <c r="O19" s="6">
        <f t="shared" si="3"/>
        <v>0.89415041782729798</v>
      </c>
      <c r="R19" s="6" t="s">
        <v>9</v>
      </c>
      <c r="S19" s="6" t="s">
        <v>97</v>
      </c>
      <c r="T19" s="15" t="s">
        <v>66</v>
      </c>
      <c r="U19" s="6" t="s">
        <v>11</v>
      </c>
      <c r="V19" s="6" t="s">
        <v>98</v>
      </c>
      <c r="W19" s="6" t="s">
        <v>99</v>
      </c>
    </row>
    <row r="20" spans="2:23" x14ac:dyDescent="0.3">
      <c r="B20" s="6" t="s">
        <v>11</v>
      </c>
      <c r="C20" s="6">
        <v>343</v>
      </c>
      <c r="D20" s="6"/>
      <c r="E20" s="6">
        <f t="shared" si="1"/>
        <v>1.0290000000000001</v>
      </c>
      <c r="F20" s="6"/>
      <c r="G20" s="6">
        <f t="shared" si="0"/>
        <v>0.8550308008213553</v>
      </c>
      <c r="J20" s="6" t="s">
        <v>11</v>
      </c>
      <c r="K20" s="6">
        <v>204</v>
      </c>
      <c r="L20" s="6"/>
      <c r="M20" s="6">
        <f t="shared" si="2"/>
        <v>1.164605137963844</v>
      </c>
      <c r="N20" s="6"/>
      <c r="O20" s="6">
        <f t="shared" si="3"/>
        <v>0.85236768802228413</v>
      </c>
      <c r="Q20" t="s">
        <v>51</v>
      </c>
      <c r="R20">
        <v>1.2</v>
      </c>
      <c r="S20">
        <v>0.84900000000000009</v>
      </c>
      <c r="T20">
        <v>0.55800000000000005</v>
      </c>
      <c r="U20">
        <v>1.1100000000000001</v>
      </c>
      <c r="V20">
        <v>0.84600000000000009</v>
      </c>
      <c r="W20">
        <v>0.30599999999999999</v>
      </c>
    </row>
    <row r="21" spans="2:23" x14ac:dyDescent="0.3">
      <c r="B21" s="6" t="s">
        <v>11</v>
      </c>
      <c r="C21" s="6">
        <v>347</v>
      </c>
      <c r="D21" s="6"/>
      <c r="E21" s="6">
        <f t="shared" si="1"/>
        <v>1.0410000000000001</v>
      </c>
      <c r="F21" s="6"/>
      <c r="G21" s="6">
        <f t="shared" si="0"/>
        <v>0.4583162217659138</v>
      </c>
      <c r="J21" s="15" t="s">
        <v>66</v>
      </c>
      <c r="K21" s="6">
        <v>59</v>
      </c>
      <c r="L21" s="6"/>
      <c r="M21" s="6">
        <f t="shared" si="2"/>
        <v>0.3368220742150333</v>
      </c>
      <c r="N21" s="6"/>
      <c r="O21" s="6">
        <f t="shared" si="3"/>
        <v>0.24651810584958217</v>
      </c>
      <c r="Q21" t="s">
        <v>51</v>
      </c>
      <c r="R21">
        <v>1.284</v>
      </c>
      <c r="S21">
        <v>1.0740000000000001</v>
      </c>
      <c r="T21">
        <v>0.65700000000000003</v>
      </c>
      <c r="U21">
        <v>1.0110000000000001</v>
      </c>
      <c r="V21">
        <v>1.032</v>
      </c>
      <c r="W21">
        <v>0.42600000000000005</v>
      </c>
    </row>
    <row r="22" spans="2:23" x14ac:dyDescent="0.3">
      <c r="B22" s="15" t="s">
        <v>66</v>
      </c>
      <c r="C22" s="6">
        <v>186</v>
      </c>
      <c r="D22" s="6"/>
      <c r="E22" s="6">
        <f t="shared" si="1"/>
        <v>0.55800000000000005</v>
      </c>
      <c r="F22" s="6"/>
      <c r="G22" s="6">
        <f t="shared" si="0"/>
        <v>0.53963039014373715</v>
      </c>
      <c r="J22" s="15" t="s">
        <v>66</v>
      </c>
      <c r="K22" s="6">
        <v>39</v>
      </c>
      <c r="L22" s="6"/>
      <c r="M22" s="6">
        <f t="shared" si="2"/>
        <v>0.22264509990485254</v>
      </c>
      <c r="N22" s="6"/>
      <c r="O22" s="6">
        <f t="shared" si="3"/>
        <v>0.1629526462395543</v>
      </c>
      <c r="Q22" t="s">
        <v>51</v>
      </c>
      <c r="R22">
        <v>1.2390000000000001</v>
      </c>
      <c r="S22">
        <v>1.143</v>
      </c>
      <c r="T22">
        <v>0.72000000000000008</v>
      </c>
      <c r="U22">
        <v>1.02</v>
      </c>
      <c r="V22">
        <v>0.873</v>
      </c>
      <c r="W22">
        <v>0.41100000000000003</v>
      </c>
    </row>
    <row r="23" spans="2:23" x14ac:dyDescent="0.3">
      <c r="B23" s="15" t="s">
        <v>66</v>
      </c>
      <c r="C23" s="6">
        <v>219</v>
      </c>
      <c r="D23" s="6"/>
      <c r="E23" s="6">
        <f t="shared" si="1"/>
        <v>0.65700000000000003</v>
      </c>
      <c r="F23" s="6"/>
      <c r="G23" s="6">
        <f t="shared" si="0"/>
        <v>0.59137577002053388</v>
      </c>
      <c r="J23" s="15" t="s">
        <v>66</v>
      </c>
      <c r="K23" s="6">
        <v>38</v>
      </c>
      <c r="L23" s="6"/>
      <c r="M23" s="6">
        <f t="shared" si="2"/>
        <v>0.21693625118934348</v>
      </c>
      <c r="N23" s="6"/>
      <c r="O23" s="6">
        <f t="shared" si="3"/>
        <v>0.15877437325905291</v>
      </c>
      <c r="Q23" t="s">
        <v>51</v>
      </c>
      <c r="R23">
        <v>1.2000000000000002</v>
      </c>
      <c r="S23">
        <v>0.98100000000000009</v>
      </c>
      <c r="T23">
        <v>0.65100000000000002</v>
      </c>
      <c r="U23">
        <v>0.9840000000000001</v>
      </c>
      <c r="V23">
        <v>0.87</v>
      </c>
      <c r="W23">
        <v>0.315</v>
      </c>
    </row>
    <row r="24" spans="2:23" x14ac:dyDescent="0.3">
      <c r="B24" s="15" t="s">
        <v>66</v>
      </c>
      <c r="C24" s="6">
        <v>240</v>
      </c>
      <c r="D24" s="6"/>
      <c r="E24" s="6">
        <f t="shared" si="1"/>
        <v>0.72000000000000008</v>
      </c>
      <c r="F24" s="6"/>
      <c r="G24" s="6">
        <f t="shared" si="0"/>
        <v>0.53470225872689936</v>
      </c>
      <c r="J24" s="15" t="s">
        <v>66</v>
      </c>
      <c r="K24" s="6">
        <v>62</v>
      </c>
      <c r="L24" s="6"/>
      <c r="M24" s="6">
        <f t="shared" si="2"/>
        <v>0.35394862036156044</v>
      </c>
      <c r="N24" s="6"/>
      <c r="O24" s="6">
        <f t="shared" si="3"/>
        <v>0.25905292479108633</v>
      </c>
      <c r="Q24" t="s">
        <v>51</v>
      </c>
      <c r="R24">
        <v>1.2630000000000001</v>
      </c>
      <c r="S24">
        <v>1.0350000000000001</v>
      </c>
      <c r="T24">
        <v>0.66</v>
      </c>
      <c r="U24">
        <v>1.0290000000000001</v>
      </c>
      <c r="V24">
        <v>0.84300000000000008</v>
      </c>
      <c r="W24">
        <v>0.49500000000000005</v>
      </c>
    </row>
    <row r="25" spans="2:23" x14ac:dyDescent="0.3">
      <c r="B25" s="15" t="s">
        <v>66</v>
      </c>
      <c r="C25" s="6">
        <v>217</v>
      </c>
      <c r="D25" s="6"/>
      <c r="E25" s="6">
        <f t="shared" si="1"/>
        <v>0.65100000000000002</v>
      </c>
      <c r="F25" s="6"/>
      <c r="G25" s="6">
        <f t="shared" si="0"/>
        <v>0.5420944558521561</v>
      </c>
      <c r="J25" s="15" t="s">
        <v>66</v>
      </c>
      <c r="K25" s="6">
        <v>70</v>
      </c>
      <c r="L25" s="6"/>
      <c r="M25" s="6">
        <f t="shared" si="2"/>
        <v>0.39961941008563273</v>
      </c>
      <c r="N25" s="6"/>
      <c r="O25" s="6">
        <f t="shared" si="3"/>
        <v>0.29247910863509746</v>
      </c>
      <c r="Q25" t="s">
        <v>51</v>
      </c>
      <c r="R25">
        <v>1.119</v>
      </c>
      <c r="S25">
        <v>0.91800000000000004</v>
      </c>
      <c r="T25">
        <v>0.70500000000000007</v>
      </c>
      <c r="U25">
        <v>1.0410000000000001</v>
      </c>
      <c r="V25">
        <v>0.71400000000000008</v>
      </c>
      <c r="W25">
        <v>0.45300000000000001</v>
      </c>
    </row>
    <row r="26" spans="2:23" x14ac:dyDescent="0.3">
      <c r="B26" s="15" t="s">
        <v>66</v>
      </c>
      <c r="C26" s="6">
        <v>220</v>
      </c>
      <c r="D26" s="6"/>
      <c r="E26" s="6">
        <f t="shared" si="1"/>
        <v>0.66</v>
      </c>
      <c r="F26" s="6"/>
      <c r="G26" s="6">
        <f t="shared" si="0"/>
        <v>0.57905544147843946</v>
      </c>
      <c r="J26" s="15" t="s">
        <v>66</v>
      </c>
      <c r="K26" s="6">
        <v>54</v>
      </c>
      <c r="L26" s="6"/>
      <c r="M26" s="6">
        <f t="shared" si="2"/>
        <v>0.30827783063748815</v>
      </c>
      <c r="N26" s="6"/>
      <c r="O26" s="6">
        <f t="shared" si="3"/>
        <v>0.22562674094707519</v>
      </c>
      <c r="Q26" t="s">
        <v>52</v>
      </c>
      <c r="R26">
        <v>1.4100856327307327</v>
      </c>
      <c r="S26">
        <v>1.0903901046622264</v>
      </c>
      <c r="T26">
        <v>0.3368220742150333</v>
      </c>
      <c r="U26">
        <v>1.1360608943862989</v>
      </c>
      <c r="V26">
        <v>0.62797335870599436</v>
      </c>
      <c r="W26">
        <v>0.1313035204567079</v>
      </c>
    </row>
    <row r="27" spans="2:23" x14ac:dyDescent="0.3">
      <c r="B27" s="15" t="s">
        <v>66</v>
      </c>
      <c r="C27" s="6">
        <v>235</v>
      </c>
      <c r="D27" s="6"/>
      <c r="E27" s="6">
        <f t="shared" si="1"/>
        <v>0.70500000000000007</v>
      </c>
      <c r="F27" s="6"/>
      <c r="G27" s="6">
        <f t="shared" si="0"/>
        <v>0.69486652977412733</v>
      </c>
      <c r="J27" s="6" t="s">
        <v>98</v>
      </c>
      <c r="K27" s="6">
        <v>110</v>
      </c>
      <c r="L27" s="6"/>
      <c r="M27" s="6">
        <f t="shared" si="2"/>
        <v>0.62797335870599436</v>
      </c>
      <c r="N27" s="6"/>
      <c r="O27" s="6">
        <f t="shared" si="3"/>
        <v>0.4596100278551532</v>
      </c>
      <c r="Q27" t="s">
        <v>52</v>
      </c>
      <c r="R27">
        <v>1.5813510941960038</v>
      </c>
      <c r="S27">
        <v>1.1132254995242628</v>
      </c>
      <c r="T27">
        <v>0.22264509990485254</v>
      </c>
      <c r="U27">
        <v>1.2102759276879163</v>
      </c>
      <c r="V27">
        <v>0.58801141769743104</v>
      </c>
      <c r="W27">
        <v>0.11988582302568983</v>
      </c>
    </row>
    <row r="28" spans="2:23" x14ac:dyDescent="0.3">
      <c r="B28" s="6" t="s">
        <v>98</v>
      </c>
      <c r="C28" s="6">
        <v>282</v>
      </c>
      <c r="D28" s="6"/>
      <c r="E28" s="6">
        <f t="shared" si="1"/>
        <v>0.84600000000000009</v>
      </c>
      <c r="F28" s="6"/>
      <c r="G28" s="6">
        <f t="shared" si="0"/>
        <v>0.84763860369609856</v>
      </c>
      <c r="J28" s="6" t="s">
        <v>98</v>
      </c>
      <c r="K28" s="6">
        <v>103</v>
      </c>
      <c r="L28" s="6"/>
      <c r="M28" s="6">
        <f t="shared" si="2"/>
        <v>0.58801141769743104</v>
      </c>
      <c r="N28" s="6"/>
      <c r="O28" s="6">
        <f t="shared" si="3"/>
        <v>0.43036211699164345</v>
      </c>
      <c r="Q28" t="s">
        <v>52</v>
      </c>
      <c r="R28">
        <v>1.2616555661274977</v>
      </c>
      <c r="S28">
        <v>0.90770694576593725</v>
      </c>
      <c r="T28">
        <v>0.21693625118934348</v>
      </c>
      <c r="U28">
        <v>0.94196003805899153</v>
      </c>
      <c r="V28">
        <v>0.78211227402473837</v>
      </c>
      <c r="W28">
        <v>0.10846812559467174</v>
      </c>
    </row>
    <row r="29" spans="2:23" x14ac:dyDescent="0.3">
      <c r="B29" s="6" t="s">
        <v>98</v>
      </c>
      <c r="C29" s="6">
        <v>344</v>
      </c>
      <c r="D29" s="6"/>
      <c r="E29" s="6">
        <f t="shared" si="1"/>
        <v>1.032</v>
      </c>
      <c r="F29" s="6"/>
      <c r="G29" s="6">
        <f t="shared" si="0"/>
        <v>0.71704312114989732</v>
      </c>
      <c r="J29" s="6" t="s">
        <v>98</v>
      </c>
      <c r="K29" s="6">
        <v>137</v>
      </c>
      <c r="L29" s="6"/>
      <c r="M29" s="6">
        <f t="shared" si="2"/>
        <v>0.78211227402473837</v>
      </c>
      <c r="N29" s="6"/>
      <c r="O29" s="6">
        <f t="shared" si="3"/>
        <v>0.57242339832869082</v>
      </c>
      <c r="Q29" t="s">
        <v>52</v>
      </c>
      <c r="R29">
        <v>1.1931493815413892</v>
      </c>
      <c r="S29">
        <v>0.97621313035204571</v>
      </c>
      <c r="T29">
        <v>0.35394862036156044</v>
      </c>
      <c r="U29">
        <v>1.2730732635585158</v>
      </c>
      <c r="V29">
        <v>0.67364414843006659</v>
      </c>
      <c r="W29">
        <v>7.4215033301617508E-2</v>
      </c>
    </row>
    <row r="30" spans="2:23" x14ac:dyDescent="0.3">
      <c r="B30" s="6" t="s">
        <v>98</v>
      </c>
      <c r="C30" s="6">
        <v>291</v>
      </c>
      <c r="D30" s="6"/>
      <c r="E30" s="6">
        <f t="shared" si="1"/>
        <v>0.873</v>
      </c>
      <c r="F30" s="6"/>
      <c r="G30" s="6">
        <f t="shared" si="0"/>
        <v>0.71457905544147848</v>
      </c>
      <c r="J30" s="6" t="s">
        <v>98</v>
      </c>
      <c r="K30" s="6">
        <v>118</v>
      </c>
      <c r="L30" s="6"/>
      <c r="M30" s="6">
        <f t="shared" si="2"/>
        <v>0.67364414843006659</v>
      </c>
      <c r="N30" s="6"/>
      <c r="O30" s="6">
        <f t="shared" si="3"/>
        <v>0.49303621169916434</v>
      </c>
      <c r="Q30" t="s">
        <v>52</v>
      </c>
      <c r="R30">
        <v>1.3415794481446242</v>
      </c>
      <c r="S30">
        <v>0.93054234062797336</v>
      </c>
      <c r="T30">
        <v>0.39961941008563273</v>
      </c>
      <c r="U30">
        <v>1.2216936251189343</v>
      </c>
      <c r="V30">
        <v>0.64509990485252144</v>
      </c>
      <c r="W30">
        <v>0.21122740247383445</v>
      </c>
    </row>
    <row r="31" spans="2:23" x14ac:dyDescent="0.3">
      <c r="B31" s="6" t="s">
        <v>98</v>
      </c>
      <c r="C31" s="6">
        <v>290</v>
      </c>
      <c r="D31" s="6"/>
      <c r="E31" s="6">
        <f t="shared" si="1"/>
        <v>0.87</v>
      </c>
      <c r="F31" s="6"/>
      <c r="G31" s="6">
        <f t="shared" si="0"/>
        <v>0.69240246406570849</v>
      </c>
      <c r="J31" s="6" t="s">
        <v>98</v>
      </c>
      <c r="K31" s="6">
        <v>113</v>
      </c>
      <c r="L31" s="6"/>
      <c r="M31" s="6">
        <f t="shared" si="2"/>
        <v>0.64509990485252144</v>
      </c>
      <c r="N31" s="6"/>
      <c r="O31" s="6">
        <f t="shared" si="3"/>
        <v>0.47214484679665736</v>
      </c>
      <c r="Q31" t="s">
        <v>52</v>
      </c>
      <c r="R31">
        <v>1.4100856327307327</v>
      </c>
      <c r="S31">
        <v>0.98192197906755474</v>
      </c>
      <c r="T31">
        <v>0.30827783063748815</v>
      </c>
      <c r="U31">
        <v>1.164605137963844</v>
      </c>
      <c r="V31">
        <v>0.5994291151284491</v>
      </c>
      <c r="W31">
        <v>0.15413891531874407</v>
      </c>
    </row>
    <row r="32" spans="2:23" x14ac:dyDescent="0.3">
      <c r="B32" s="6" t="s">
        <v>98</v>
      </c>
      <c r="C32" s="6">
        <v>281</v>
      </c>
      <c r="D32" s="6"/>
      <c r="E32" s="6">
        <f t="shared" si="1"/>
        <v>0.84300000000000008</v>
      </c>
      <c r="F32" s="6"/>
      <c r="G32" s="6">
        <f t="shared" si="0"/>
        <v>0.58644763860369609</v>
      </c>
      <c r="J32" s="6" t="s">
        <v>98</v>
      </c>
      <c r="K32" s="6">
        <v>105</v>
      </c>
      <c r="L32" s="6"/>
      <c r="M32" s="6">
        <f t="shared" si="2"/>
        <v>0.5994291151284491</v>
      </c>
      <c r="N32" s="6"/>
      <c r="O32" s="6">
        <f t="shared" si="3"/>
        <v>0.43871866295264622</v>
      </c>
      <c r="Q32" t="s">
        <v>31</v>
      </c>
      <c r="R32">
        <f>AVERAGE(R20:R31)</f>
        <v>1.2919088962892482</v>
      </c>
      <c r="S32">
        <f t="shared" ref="S32:W32" si="5">AVERAGE(S20:S31)</f>
        <v>0.99999999999999989</v>
      </c>
      <c r="T32">
        <f t="shared" si="5"/>
        <v>0.48243744053282583</v>
      </c>
      <c r="U32">
        <f t="shared" si="5"/>
        <v>1.0952224072312087</v>
      </c>
      <c r="V32">
        <f t="shared" si="5"/>
        <v>0.75785585156993351</v>
      </c>
      <c r="W32">
        <f t="shared" si="5"/>
        <v>0.26710323501427213</v>
      </c>
    </row>
    <row r="33" spans="2:15" x14ac:dyDescent="0.3">
      <c r="B33" s="6" t="s">
        <v>98</v>
      </c>
      <c r="C33" s="6">
        <v>238</v>
      </c>
      <c r="D33" s="6"/>
      <c r="E33" s="6">
        <f t="shared" si="1"/>
        <v>0.71400000000000008</v>
      </c>
      <c r="F33" s="6"/>
      <c r="G33" s="6">
        <f t="shared" si="0"/>
        <v>0.25133470225872689</v>
      </c>
      <c r="J33" s="6" t="s">
        <v>99</v>
      </c>
      <c r="K33" s="6">
        <v>23</v>
      </c>
      <c r="L33" s="6"/>
      <c r="M33" s="6">
        <f t="shared" si="2"/>
        <v>0.1313035204567079</v>
      </c>
      <c r="N33" s="6"/>
      <c r="O33" s="6">
        <f t="shared" si="3"/>
        <v>9.6100278551532026E-2</v>
      </c>
    </row>
    <row r="34" spans="2:15" x14ac:dyDescent="0.3">
      <c r="B34" s="6" t="s">
        <v>99</v>
      </c>
      <c r="C34" s="6">
        <v>102</v>
      </c>
      <c r="D34" s="6"/>
      <c r="E34" s="6">
        <f t="shared" si="1"/>
        <v>0.30599999999999999</v>
      </c>
      <c r="F34" s="6"/>
      <c r="G34" s="6">
        <f t="shared" si="0"/>
        <v>0.34989733059548256</v>
      </c>
      <c r="J34" s="6" t="s">
        <v>99</v>
      </c>
      <c r="K34" s="6">
        <v>21</v>
      </c>
      <c r="L34" s="6"/>
      <c r="M34" s="6">
        <f t="shared" si="2"/>
        <v>0.11988582302568983</v>
      </c>
      <c r="N34" s="6"/>
      <c r="O34" s="6">
        <f t="shared" si="3"/>
        <v>8.7743732590529241E-2</v>
      </c>
    </row>
    <row r="35" spans="2:15" x14ac:dyDescent="0.3">
      <c r="B35" s="6" t="s">
        <v>99</v>
      </c>
      <c r="C35" s="6">
        <v>142</v>
      </c>
      <c r="D35" s="6"/>
      <c r="E35" s="6">
        <f t="shared" si="1"/>
        <v>0.42600000000000005</v>
      </c>
      <c r="F35" s="6"/>
      <c r="G35" s="6">
        <f t="shared" si="0"/>
        <v>0.33757700205338809</v>
      </c>
      <c r="J35" s="6" t="s">
        <v>99</v>
      </c>
      <c r="K35" s="6">
        <v>19</v>
      </c>
      <c r="L35" s="6"/>
      <c r="M35" s="6">
        <f t="shared" si="2"/>
        <v>0.10846812559467174</v>
      </c>
      <c r="N35" s="6"/>
      <c r="O35" s="6">
        <f t="shared" si="3"/>
        <v>7.9387186629526457E-2</v>
      </c>
    </row>
    <row r="36" spans="2:15" x14ac:dyDescent="0.3">
      <c r="B36" s="6" t="s">
        <v>99</v>
      </c>
      <c r="C36" s="6">
        <v>137</v>
      </c>
      <c r="D36" s="6"/>
      <c r="E36" s="6">
        <f t="shared" ref="E36:E63" si="6">C36/$D$10</f>
        <v>0.41100000000000003</v>
      </c>
      <c r="F36" s="6"/>
      <c r="G36" s="6">
        <f t="shared" si="0"/>
        <v>0.25872689938398358</v>
      </c>
      <c r="J36" s="6" t="s">
        <v>99</v>
      </c>
      <c r="K36" s="6">
        <v>13</v>
      </c>
      <c r="L36" s="6"/>
      <c r="M36" s="6">
        <f t="shared" si="2"/>
        <v>7.4215033301617508E-2</v>
      </c>
      <c r="N36" s="6"/>
      <c r="O36" s="6">
        <f t="shared" si="3"/>
        <v>5.4317548746518104E-2</v>
      </c>
    </row>
    <row r="37" spans="2:15" x14ac:dyDescent="0.3">
      <c r="B37" s="6" t="s">
        <v>99</v>
      </c>
      <c r="C37" s="6">
        <v>105</v>
      </c>
      <c r="D37" s="6"/>
      <c r="E37" s="6">
        <f t="shared" si="6"/>
        <v>0.315</v>
      </c>
      <c r="F37" s="6"/>
      <c r="G37" s="6">
        <f t="shared" si="0"/>
        <v>0.40657084188911707</v>
      </c>
      <c r="J37" s="6" t="s">
        <v>99</v>
      </c>
      <c r="K37" s="6">
        <v>37</v>
      </c>
      <c r="L37" s="6"/>
      <c r="M37" s="6">
        <f t="shared" si="2"/>
        <v>0.21122740247383445</v>
      </c>
      <c r="N37" s="6"/>
      <c r="O37" s="6">
        <f t="shared" si="3"/>
        <v>0.15459610027855153</v>
      </c>
    </row>
    <row r="38" spans="2:15" x14ac:dyDescent="0.3">
      <c r="B38" s="6" t="s">
        <v>99</v>
      </c>
      <c r="C38" s="6">
        <v>165</v>
      </c>
      <c r="D38" s="6"/>
      <c r="E38" s="6">
        <f t="shared" si="6"/>
        <v>0.49500000000000005</v>
      </c>
      <c r="F38" s="6"/>
      <c r="G38" s="6">
        <f t="shared" si="0"/>
        <v>0.37207392197125261</v>
      </c>
      <c r="J38" s="6" t="s">
        <v>99</v>
      </c>
      <c r="K38" s="6">
        <v>27</v>
      </c>
      <c r="L38" s="6"/>
      <c r="M38" s="6">
        <f t="shared" si="2"/>
        <v>0.15413891531874407</v>
      </c>
      <c r="N38" s="6"/>
      <c r="O38" s="6">
        <f t="shared" si="3"/>
        <v>0.11281337047353759</v>
      </c>
    </row>
    <row r="39" spans="2:15" x14ac:dyDescent="0.3">
      <c r="B39" s="6" t="s">
        <v>99</v>
      </c>
      <c r="C39" s="6">
        <v>151</v>
      </c>
      <c r="D39" s="6"/>
      <c r="E39" s="6">
        <f t="shared" si="6"/>
        <v>0.45300000000000001</v>
      </c>
      <c r="F39" s="6"/>
      <c r="G39" s="6">
        <f t="shared" si="0"/>
        <v>1.0620123203285421</v>
      </c>
      <c r="J39" s="6" t="s">
        <v>54</v>
      </c>
      <c r="K39" s="6">
        <v>212</v>
      </c>
      <c r="L39" s="6"/>
      <c r="M39" s="6">
        <f t="shared" ref="M39:M44" si="7">K39/$L$9</f>
        <v>1.2102759276879163</v>
      </c>
      <c r="N39" s="6"/>
      <c r="O39" s="6">
        <f t="shared" ref="O39:O44" si="8">K39/$N$3</f>
        <v>0.88579387186629521</v>
      </c>
    </row>
    <row r="40" spans="2:15" x14ac:dyDescent="0.3">
      <c r="B40" s="6" t="s">
        <v>54</v>
      </c>
      <c r="C40" s="6">
        <v>431</v>
      </c>
      <c r="D40" s="6"/>
      <c r="E40" s="6">
        <f t="shared" si="6"/>
        <v>1.2930000000000001</v>
      </c>
      <c r="F40" s="6"/>
      <c r="G40" s="6">
        <f t="shared" si="0"/>
        <v>1.0176591375770021</v>
      </c>
      <c r="J40" s="6" t="s">
        <v>54</v>
      </c>
      <c r="K40" s="6">
        <v>216</v>
      </c>
      <c r="L40" s="6"/>
      <c r="M40" s="6">
        <f t="shared" si="7"/>
        <v>1.2331113225499526</v>
      </c>
      <c r="N40" s="6"/>
      <c r="O40" s="6">
        <f t="shared" si="8"/>
        <v>0.90250696378830075</v>
      </c>
    </row>
    <row r="41" spans="2:15" x14ac:dyDescent="0.3">
      <c r="B41" s="6" t="s">
        <v>54</v>
      </c>
      <c r="C41" s="6">
        <v>413</v>
      </c>
      <c r="D41" s="6"/>
      <c r="E41" s="6">
        <f t="shared" si="6"/>
        <v>1.2390000000000001</v>
      </c>
      <c r="F41" s="6"/>
      <c r="G41" s="6">
        <f t="shared" si="0"/>
        <v>0.88952772073921971</v>
      </c>
      <c r="J41" s="6" t="s">
        <v>54</v>
      </c>
      <c r="K41" s="6">
        <v>227</v>
      </c>
      <c r="L41" s="6"/>
      <c r="M41" s="6">
        <f t="shared" si="7"/>
        <v>1.2959086584205519</v>
      </c>
      <c r="N41" s="6"/>
      <c r="O41" s="6">
        <f t="shared" si="8"/>
        <v>0.94846796657381616</v>
      </c>
    </row>
    <row r="42" spans="2:15" x14ac:dyDescent="0.3">
      <c r="B42" s="6" t="s">
        <v>54</v>
      </c>
      <c r="C42" s="6">
        <v>361</v>
      </c>
      <c r="D42" s="6"/>
      <c r="E42" s="6">
        <f t="shared" si="6"/>
        <v>1.083</v>
      </c>
      <c r="F42" s="6"/>
      <c r="G42" s="6">
        <f t="shared" si="0"/>
        <v>0.96837782340862433</v>
      </c>
      <c r="J42" s="6" t="s">
        <v>54</v>
      </c>
      <c r="K42" s="6">
        <v>221</v>
      </c>
      <c r="L42" s="6"/>
      <c r="M42" s="6">
        <f t="shared" si="7"/>
        <v>1.2616555661274977</v>
      </c>
      <c r="N42" s="6"/>
      <c r="O42" s="6">
        <f t="shared" si="8"/>
        <v>0.92339832869080773</v>
      </c>
    </row>
    <row r="43" spans="2:15" x14ac:dyDescent="0.3">
      <c r="B43" s="6" t="s">
        <v>54</v>
      </c>
      <c r="C43" s="6">
        <v>393</v>
      </c>
      <c r="D43" s="6"/>
      <c r="E43" s="6">
        <f t="shared" si="6"/>
        <v>1.179</v>
      </c>
      <c r="F43" s="6"/>
      <c r="G43" s="6">
        <f t="shared" si="0"/>
        <v>0.97823408624229979</v>
      </c>
      <c r="J43" s="6" t="s">
        <v>54</v>
      </c>
      <c r="K43" s="6">
        <v>244</v>
      </c>
      <c r="L43" s="6"/>
      <c r="M43" s="6">
        <f t="shared" si="7"/>
        <v>1.3929590865842056</v>
      </c>
      <c r="N43" s="6"/>
      <c r="O43" s="6">
        <f t="shared" si="8"/>
        <v>1.0194986072423398</v>
      </c>
    </row>
    <row r="44" spans="2:15" x14ac:dyDescent="0.3">
      <c r="B44" s="6" t="s">
        <v>54</v>
      </c>
      <c r="C44" s="6">
        <v>397</v>
      </c>
      <c r="D44" s="6"/>
      <c r="E44" s="6">
        <f t="shared" si="6"/>
        <v>1.1910000000000001</v>
      </c>
      <c r="F44" s="6"/>
      <c r="G44" s="6">
        <f t="shared" si="0"/>
        <v>0.81560574948665299</v>
      </c>
      <c r="J44" s="6" t="s">
        <v>54</v>
      </c>
      <c r="K44" s="6">
        <v>220</v>
      </c>
      <c r="L44" s="6"/>
      <c r="M44" s="6">
        <f t="shared" si="7"/>
        <v>1.2559467174119887</v>
      </c>
      <c r="N44" s="6"/>
      <c r="O44" s="6">
        <f t="shared" si="8"/>
        <v>0.91922005571030641</v>
      </c>
    </row>
    <row r="45" spans="2:15" x14ac:dyDescent="0.3">
      <c r="B45" s="6" t="s">
        <v>54</v>
      </c>
      <c r="C45" s="6">
        <v>331</v>
      </c>
      <c r="D45" s="6"/>
      <c r="E45" s="6">
        <f t="shared" si="6"/>
        <v>0.9930000000000001</v>
      </c>
      <c r="F45" s="6"/>
      <c r="G45" s="6">
        <f t="shared" si="0"/>
        <v>0.75154004106776184</v>
      </c>
      <c r="J45" s="6" t="s">
        <v>55</v>
      </c>
      <c r="K45" s="6">
        <v>160</v>
      </c>
      <c r="L45" s="6"/>
      <c r="M45" s="6">
        <f t="shared" si="2"/>
        <v>0.91341579448144627</v>
      </c>
      <c r="N45" s="6"/>
      <c r="O45" s="6">
        <f t="shared" si="3"/>
        <v>0.66852367688022285</v>
      </c>
    </row>
    <row r="46" spans="2:15" x14ac:dyDescent="0.3">
      <c r="B46" s="6" t="s">
        <v>55</v>
      </c>
      <c r="C46" s="6">
        <v>305</v>
      </c>
      <c r="D46" s="6"/>
      <c r="E46" s="6">
        <f t="shared" si="6"/>
        <v>0.91500000000000004</v>
      </c>
      <c r="F46" s="6"/>
      <c r="G46" s="6">
        <f t="shared" si="0"/>
        <v>0.81560574948665299</v>
      </c>
      <c r="J46" s="6" t="s">
        <v>55</v>
      </c>
      <c r="K46" s="6">
        <v>183</v>
      </c>
      <c r="L46" s="6"/>
      <c r="M46" s="6">
        <f t="shared" si="2"/>
        <v>1.0447193149381542</v>
      </c>
      <c r="N46" s="6"/>
      <c r="O46" s="6">
        <f t="shared" si="3"/>
        <v>0.76462395543175488</v>
      </c>
    </row>
    <row r="47" spans="2:15" x14ac:dyDescent="0.3">
      <c r="B47" s="6" t="s">
        <v>55</v>
      </c>
      <c r="C47" s="6">
        <v>331</v>
      </c>
      <c r="D47" s="6"/>
      <c r="E47" s="6">
        <f t="shared" si="6"/>
        <v>0.9930000000000001</v>
      </c>
      <c r="F47" s="6"/>
      <c r="G47" s="6">
        <f t="shared" si="0"/>
        <v>0.73429158110882964</v>
      </c>
      <c r="J47" s="6" t="s">
        <v>55</v>
      </c>
      <c r="K47" s="6">
        <v>207</v>
      </c>
      <c r="L47" s="6"/>
      <c r="M47" s="6">
        <f t="shared" si="2"/>
        <v>1.1817316841103711</v>
      </c>
      <c r="N47" s="6"/>
      <c r="O47" s="6">
        <f t="shared" si="3"/>
        <v>0.86490250696378823</v>
      </c>
    </row>
    <row r="48" spans="2:15" x14ac:dyDescent="0.3">
      <c r="B48" s="6" t="s">
        <v>55</v>
      </c>
      <c r="C48" s="6">
        <v>298</v>
      </c>
      <c r="D48" s="6"/>
      <c r="E48" s="6">
        <f t="shared" si="6"/>
        <v>0.89400000000000002</v>
      </c>
      <c r="F48" s="6"/>
      <c r="G48" s="6">
        <f t="shared" si="0"/>
        <v>0.7885010266940452</v>
      </c>
      <c r="J48" s="6" t="s">
        <v>55</v>
      </c>
      <c r="K48" s="6">
        <v>170</v>
      </c>
      <c r="L48" s="6"/>
      <c r="M48" s="6">
        <f t="shared" si="2"/>
        <v>0.97050428163653668</v>
      </c>
      <c r="N48" s="6"/>
      <c r="O48" s="6">
        <f t="shared" si="3"/>
        <v>0.7103064066852367</v>
      </c>
    </row>
    <row r="49" spans="2:15" x14ac:dyDescent="0.3">
      <c r="B49" s="6" t="s">
        <v>55</v>
      </c>
      <c r="C49" s="6">
        <v>320</v>
      </c>
      <c r="D49" s="6"/>
      <c r="E49" s="6">
        <f t="shared" si="6"/>
        <v>0.96000000000000008</v>
      </c>
      <c r="F49" s="6"/>
      <c r="G49" s="6">
        <f t="shared" si="0"/>
        <v>0.73429158110882964</v>
      </c>
      <c r="J49" s="6" t="s">
        <v>55</v>
      </c>
      <c r="K49" s="6">
        <v>155</v>
      </c>
      <c r="L49" s="6"/>
      <c r="M49" s="6">
        <f t="shared" si="2"/>
        <v>0.88487155090390113</v>
      </c>
      <c r="N49" s="6"/>
      <c r="O49" s="6">
        <f t="shared" si="3"/>
        <v>0.64763231197771587</v>
      </c>
    </row>
    <row r="50" spans="2:15" x14ac:dyDescent="0.3">
      <c r="B50" s="6" t="s">
        <v>55</v>
      </c>
      <c r="C50" s="6">
        <v>298</v>
      </c>
      <c r="D50" s="6"/>
      <c r="E50" s="6">
        <f t="shared" si="6"/>
        <v>0.89400000000000002</v>
      </c>
      <c r="F50" s="6"/>
      <c r="G50" s="6">
        <f t="shared" si="0"/>
        <v>0.72443531827515406</v>
      </c>
      <c r="J50" s="6" t="s">
        <v>55</v>
      </c>
      <c r="K50" s="6">
        <v>194</v>
      </c>
      <c r="L50" s="6"/>
      <c r="M50" s="6">
        <f t="shared" si="2"/>
        <v>1.1075166508087537</v>
      </c>
      <c r="N50" s="6"/>
      <c r="O50" s="6">
        <f t="shared" si="3"/>
        <v>0.81058495821727017</v>
      </c>
    </row>
    <row r="51" spans="2:15" x14ac:dyDescent="0.3">
      <c r="B51" s="6" t="s">
        <v>55</v>
      </c>
      <c r="C51" s="6">
        <v>294</v>
      </c>
      <c r="D51" s="6"/>
      <c r="E51" s="6">
        <f t="shared" si="6"/>
        <v>0.88200000000000001</v>
      </c>
      <c r="F51" s="6"/>
      <c r="G51" s="6">
        <f t="shared" ref="G51:G62" si="9">C52/$F$4</f>
        <v>0.38685831622176592</v>
      </c>
      <c r="J51" s="16" t="s">
        <v>64</v>
      </c>
      <c r="K51" s="6">
        <v>58</v>
      </c>
      <c r="L51" s="6"/>
      <c r="M51" s="6">
        <f t="shared" si="2"/>
        <v>0.33111322549952427</v>
      </c>
      <c r="N51" s="6"/>
      <c r="O51" s="6">
        <f t="shared" si="3"/>
        <v>0.24233983286908076</v>
      </c>
    </row>
    <row r="52" spans="2:15" x14ac:dyDescent="0.3">
      <c r="B52" s="16" t="s">
        <v>64</v>
      </c>
      <c r="C52" s="6">
        <v>157</v>
      </c>
      <c r="D52" s="6"/>
      <c r="E52" s="6">
        <f t="shared" si="6"/>
        <v>0.47100000000000003</v>
      </c>
      <c r="F52" s="6"/>
      <c r="G52" s="6">
        <f t="shared" si="9"/>
        <v>0.68254620123203291</v>
      </c>
      <c r="J52" s="16" t="s">
        <v>64</v>
      </c>
      <c r="K52" s="6">
        <v>109</v>
      </c>
      <c r="L52" s="6"/>
      <c r="M52" s="6">
        <f t="shared" si="2"/>
        <v>0.62226450999048533</v>
      </c>
      <c r="N52" s="6"/>
      <c r="O52" s="6">
        <f t="shared" si="3"/>
        <v>0.45543175487465182</v>
      </c>
    </row>
    <row r="53" spans="2:15" x14ac:dyDescent="0.3">
      <c r="B53" s="16" t="s">
        <v>64</v>
      </c>
      <c r="C53" s="6">
        <v>277</v>
      </c>
      <c r="D53" s="6"/>
      <c r="E53" s="6">
        <f t="shared" si="6"/>
        <v>0.83100000000000007</v>
      </c>
      <c r="F53" s="6"/>
      <c r="G53" s="6">
        <f t="shared" si="9"/>
        <v>0.4780287474332649</v>
      </c>
      <c r="J53" s="16" t="s">
        <v>64</v>
      </c>
      <c r="K53" s="6">
        <v>98</v>
      </c>
      <c r="L53" s="6"/>
      <c r="M53" s="6">
        <f t="shared" si="2"/>
        <v>0.55946717411988589</v>
      </c>
      <c r="N53" s="6"/>
      <c r="O53" s="6">
        <f t="shared" si="3"/>
        <v>0.40947075208913647</v>
      </c>
    </row>
    <row r="54" spans="2:15" x14ac:dyDescent="0.3">
      <c r="B54" s="16" t="s">
        <v>64</v>
      </c>
      <c r="C54" s="6">
        <v>194</v>
      </c>
      <c r="D54" s="6"/>
      <c r="E54" s="6">
        <f t="shared" si="6"/>
        <v>0.58200000000000007</v>
      </c>
      <c r="F54" s="6"/>
      <c r="G54" s="6">
        <f t="shared" si="9"/>
        <v>0.50020533880903495</v>
      </c>
      <c r="J54" s="16" t="s">
        <v>64</v>
      </c>
      <c r="K54" s="6">
        <v>57</v>
      </c>
      <c r="L54" s="6"/>
      <c r="M54" s="6">
        <f t="shared" si="2"/>
        <v>0.32540437678401524</v>
      </c>
      <c r="N54" s="6"/>
      <c r="O54" s="6">
        <f t="shared" si="3"/>
        <v>0.23816155988857937</v>
      </c>
    </row>
    <row r="55" spans="2:15" x14ac:dyDescent="0.3">
      <c r="B55" s="16" t="s">
        <v>64</v>
      </c>
      <c r="C55" s="6">
        <v>203</v>
      </c>
      <c r="D55" s="6"/>
      <c r="E55" s="6">
        <f t="shared" si="6"/>
        <v>0.60899999999999999</v>
      </c>
      <c r="F55" s="6"/>
      <c r="G55" s="6">
        <f t="shared" si="9"/>
        <v>0.66776180698151955</v>
      </c>
      <c r="J55" s="16" t="s">
        <v>64</v>
      </c>
      <c r="K55" s="6">
        <v>78</v>
      </c>
      <c r="L55" s="6"/>
      <c r="M55" s="6">
        <f t="shared" si="2"/>
        <v>0.44529019980970508</v>
      </c>
      <c r="N55" s="6"/>
      <c r="O55" s="6">
        <f t="shared" si="3"/>
        <v>0.3259052924791086</v>
      </c>
    </row>
    <row r="56" spans="2:15" x14ac:dyDescent="0.3">
      <c r="B56" s="16" t="s">
        <v>64</v>
      </c>
      <c r="C56" s="6">
        <v>271</v>
      </c>
      <c r="D56" s="6"/>
      <c r="E56" s="6">
        <f t="shared" si="6"/>
        <v>0.81300000000000006</v>
      </c>
      <c r="F56" s="6"/>
      <c r="G56" s="6">
        <f t="shared" si="9"/>
        <v>0.55441478439425051</v>
      </c>
      <c r="J56" s="16" t="s">
        <v>64</v>
      </c>
      <c r="K56" s="6">
        <v>85</v>
      </c>
      <c r="L56" s="6"/>
      <c r="M56" s="6">
        <f t="shared" si="2"/>
        <v>0.48525214081826834</v>
      </c>
      <c r="N56" s="6"/>
      <c r="O56" s="6">
        <f t="shared" si="3"/>
        <v>0.35515320334261835</v>
      </c>
    </row>
    <row r="57" spans="2:15" x14ac:dyDescent="0.3">
      <c r="B57" s="16" t="s">
        <v>64</v>
      </c>
      <c r="C57" s="6">
        <v>225</v>
      </c>
      <c r="D57" s="6"/>
      <c r="E57" s="6">
        <f t="shared" si="6"/>
        <v>0.67500000000000004</v>
      </c>
      <c r="F57" s="6"/>
      <c r="G57" s="6">
        <f t="shared" si="9"/>
        <v>0.3104722792607803</v>
      </c>
      <c r="J57" s="15" t="s">
        <v>63</v>
      </c>
      <c r="K57" s="6">
        <v>38</v>
      </c>
      <c r="L57" s="6"/>
      <c r="M57" s="6">
        <f t="shared" si="2"/>
        <v>0.21693625118934348</v>
      </c>
      <c r="N57" s="6"/>
      <c r="O57" s="6">
        <f t="shared" si="3"/>
        <v>0.15877437325905291</v>
      </c>
    </row>
    <row r="58" spans="2:15" x14ac:dyDescent="0.3">
      <c r="B58" s="15" t="s">
        <v>63</v>
      </c>
      <c r="C58" s="6">
        <v>126</v>
      </c>
      <c r="D58" s="6"/>
      <c r="E58" s="6">
        <f t="shared" si="6"/>
        <v>0.378</v>
      </c>
      <c r="F58" s="6"/>
      <c r="G58" s="6">
        <f t="shared" si="9"/>
        <v>0.46570841889117043</v>
      </c>
      <c r="J58" s="15" t="s">
        <v>63</v>
      </c>
      <c r="K58" s="6">
        <v>32</v>
      </c>
      <c r="L58" s="6"/>
      <c r="M58" s="6">
        <f t="shared" si="2"/>
        <v>0.18268315889628925</v>
      </c>
      <c r="N58" s="6"/>
      <c r="O58" s="6">
        <f t="shared" si="3"/>
        <v>0.13370473537604458</v>
      </c>
    </row>
    <row r="59" spans="2:15" x14ac:dyDescent="0.3">
      <c r="B59" s="15" t="s">
        <v>63</v>
      </c>
      <c r="C59" s="6">
        <v>189</v>
      </c>
      <c r="D59" s="6"/>
      <c r="E59" s="6">
        <f t="shared" si="6"/>
        <v>0.56700000000000006</v>
      </c>
      <c r="F59" s="6"/>
      <c r="G59" s="6">
        <f t="shared" si="9"/>
        <v>0.40164271047227929</v>
      </c>
      <c r="J59" s="15" t="s">
        <v>63</v>
      </c>
      <c r="K59" s="6">
        <v>28</v>
      </c>
      <c r="L59" s="6"/>
      <c r="M59" s="6">
        <f t="shared" si="2"/>
        <v>0.1598477640342531</v>
      </c>
      <c r="N59" s="6"/>
      <c r="O59" s="6">
        <f t="shared" si="3"/>
        <v>0.11699164345403899</v>
      </c>
    </row>
    <row r="60" spans="2:15" x14ac:dyDescent="0.3">
      <c r="B60" s="15" t="s">
        <v>63</v>
      </c>
      <c r="C60" s="6">
        <v>163</v>
      </c>
      <c r="D60" s="6"/>
      <c r="E60" s="6">
        <f t="shared" si="6"/>
        <v>0.48900000000000005</v>
      </c>
      <c r="F60" s="6"/>
      <c r="G60" s="6">
        <f t="shared" si="9"/>
        <v>0.34743326488706366</v>
      </c>
      <c r="J60" s="15" t="s">
        <v>63</v>
      </c>
      <c r="K60" s="6">
        <v>41</v>
      </c>
      <c r="L60" s="6"/>
      <c r="M60" s="6">
        <f t="shared" si="2"/>
        <v>0.2340627973358706</v>
      </c>
      <c r="N60" s="6"/>
      <c r="O60" s="6">
        <f t="shared" si="3"/>
        <v>0.1713091922005571</v>
      </c>
    </row>
    <row r="61" spans="2:15" x14ac:dyDescent="0.3">
      <c r="B61" s="15" t="s">
        <v>63</v>
      </c>
      <c r="C61" s="6">
        <v>141</v>
      </c>
      <c r="D61" s="6"/>
      <c r="E61" s="6">
        <f t="shared" si="6"/>
        <v>0.42300000000000004</v>
      </c>
      <c r="F61" s="6"/>
      <c r="G61" s="6">
        <f t="shared" si="9"/>
        <v>0.45338809034907601</v>
      </c>
      <c r="J61" s="15" t="s">
        <v>63</v>
      </c>
      <c r="K61" s="6">
        <v>50</v>
      </c>
      <c r="L61" s="6"/>
      <c r="M61" s="6">
        <f t="shared" si="2"/>
        <v>0.28544243577545197</v>
      </c>
      <c r="N61" s="6"/>
      <c r="O61" s="6">
        <f t="shared" si="3"/>
        <v>0.20891364902506962</v>
      </c>
    </row>
    <row r="62" spans="2:15" x14ac:dyDescent="0.3">
      <c r="B62" s="15" t="s">
        <v>63</v>
      </c>
      <c r="C62" s="6">
        <v>184</v>
      </c>
      <c r="D62" s="6"/>
      <c r="E62" s="6">
        <f t="shared" si="6"/>
        <v>0.55200000000000005</v>
      </c>
      <c r="F62" s="6"/>
      <c r="G62" s="6">
        <f t="shared" si="9"/>
        <v>0.51252566735112937</v>
      </c>
      <c r="J62" s="15" t="s">
        <v>63</v>
      </c>
      <c r="K62" s="6">
        <v>68</v>
      </c>
      <c r="L62" s="6"/>
      <c r="M62" s="6">
        <f t="shared" si="2"/>
        <v>0.38820171265461467</v>
      </c>
      <c r="N62" s="6"/>
      <c r="O62" s="6">
        <f t="shared" si="3"/>
        <v>0.28412256267409469</v>
      </c>
    </row>
    <row r="63" spans="2:15" x14ac:dyDescent="0.3">
      <c r="B63" s="15" t="s">
        <v>63</v>
      </c>
      <c r="C63" s="6">
        <v>208</v>
      </c>
      <c r="D63" s="6"/>
      <c r="E63" s="6">
        <f t="shared" si="6"/>
        <v>0.624</v>
      </c>
      <c r="F63" s="6"/>
    </row>
  </sheetData>
  <mergeCells count="5">
    <mergeCell ref="J1:O1"/>
    <mergeCell ref="R1:W1"/>
    <mergeCell ref="R18:W18"/>
    <mergeCell ref="A1:F1"/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1697-3F9D-4C56-907A-81C7AC72450C}">
  <dimension ref="A1:AB63"/>
  <sheetViews>
    <sheetView workbookViewId="0">
      <selection activeCell="H1" sqref="H1"/>
    </sheetView>
  </sheetViews>
  <sheetFormatPr defaultRowHeight="14.4" x14ac:dyDescent="0.3"/>
  <cols>
    <col min="1" max="1" width="10.33203125" bestFit="1" customWidth="1"/>
    <col min="2" max="2" width="6.33203125" bestFit="1" customWidth="1"/>
    <col min="4" max="4" width="18.6640625" bestFit="1" customWidth="1"/>
    <col min="6" max="6" width="16.109375" bestFit="1" customWidth="1"/>
    <col min="7" max="7" width="16.109375" customWidth="1"/>
    <col min="11" max="11" width="13.88671875" bestFit="1" customWidth="1"/>
    <col min="13" max="13" width="16.44140625" bestFit="1" customWidth="1"/>
    <col min="14" max="14" width="16.109375" customWidth="1"/>
    <col min="21" max="21" width="16.109375" customWidth="1"/>
    <col min="24" max="24" width="15.33203125" bestFit="1" customWidth="1"/>
    <col min="27" max="27" width="12" bestFit="1" customWidth="1"/>
    <col min="28" max="28" width="20" bestFit="1" customWidth="1"/>
  </cols>
  <sheetData>
    <row r="1" spans="1:28" ht="15" thickBot="1" x14ac:dyDescent="0.35">
      <c r="A1" s="34" t="s">
        <v>120</v>
      </c>
      <c r="B1" s="35"/>
      <c r="C1" s="35"/>
      <c r="D1" s="35"/>
      <c r="E1" s="35"/>
      <c r="F1" s="36"/>
      <c r="H1" s="1" t="s">
        <v>172</v>
      </c>
    </row>
    <row r="2" spans="1:28" x14ac:dyDescent="0.3">
      <c r="A2" s="46" t="s">
        <v>100</v>
      </c>
      <c r="B2" s="46"/>
      <c r="C2" s="46"/>
      <c r="D2" s="46"/>
      <c r="E2" s="46"/>
      <c r="F2" s="46"/>
      <c r="H2" s="46" t="s">
        <v>101</v>
      </c>
      <c r="I2" s="46"/>
      <c r="J2" s="46"/>
      <c r="K2" s="46"/>
      <c r="L2" s="46"/>
      <c r="M2" s="46"/>
      <c r="O2" s="46" t="s">
        <v>102</v>
      </c>
      <c r="P2" s="46"/>
      <c r="Q2" s="46"/>
      <c r="R2" s="46"/>
      <c r="S2" s="46"/>
      <c r="T2" s="46"/>
      <c r="W2" s="46" t="s">
        <v>39</v>
      </c>
      <c r="X2" s="46"/>
      <c r="Y2" s="46"/>
      <c r="Z2" s="46"/>
      <c r="AA2" s="46"/>
      <c r="AB2" s="46"/>
    </row>
    <row r="3" spans="1:28" x14ac:dyDescent="0.3">
      <c r="A3" s="6" t="s">
        <v>103</v>
      </c>
      <c r="B3" s="6" t="s">
        <v>2</v>
      </c>
      <c r="C3" s="6"/>
      <c r="D3" s="6" t="s">
        <v>41</v>
      </c>
      <c r="E3" s="6"/>
      <c r="F3" s="6" t="s">
        <v>42</v>
      </c>
      <c r="H3" s="6" t="s">
        <v>1</v>
      </c>
      <c r="I3" s="6" t="s">
        <v>2</v>
      </c>
      <c r="J3" s="6" t="s">
        <v>26</v>
      </c>
      <c r="K3" s="6" t="s">
        <v>43</v>
      </c>
      <c r="L3" s="6" t="s">
        <v>5</v>
      </c>
      <c r="M3" s="6" t="s">
        <v>12</v>
      </c>
      <c r="O3" s="6" t="s">
        <v>1</v>
      </c>
      <c r="P3" s="6" t="s">
        <v>2</v>
      </c>
      <c r="Q3" s="6" t="s">
        <v>44</v>
      </c>
      <c r="R3" s="6" t="s">
        <v>27</v>
      </c>
      <c r="S3" s="6" t="s">
        <v>5</v>
      </c>
      <c r="T3" s="6" t="s">
        <v>45</v>
      </c>
      <c r="W3" s="6" t="s">
        <v>9</v>
      </c>
      <c r="X3" s="6" t="s">
        <v>97</v>
      </c>
      <c r="Y3" s="15" t="s">
        <v>104</v>
      </c>
      <c r="Z3" s="6" t="s">
        <v>46</v>
      </c>
      <c r="AA3" s="6" t="s">
        <v>106</v>
      </c>
      <c r="AB3" s="6" t="s">
        <v>105</v>
      </c>
    </row>
    <row r="4" spans="1:28" x14ac:dyDescent="0.3">
      <c r="A4" s="6" t="s">
        <v>9</v>
      </c>
      <c r="B4" s="6">
        <v>209</v>
      </c>
      <c r="C4" s="6"/>
      <c r="D4" s="6">
        <f>B4/$C$10</f>
        <v>2.1658031088082903</v>
      </c>
      <c r="E4" s="6">
        <f>AVERAGE(B4:B9)</f>
        <v>211.33333333333334</v>
      </c>
      <c r="F4" s="6">
        <f>B4/$E$4</f>
        <v>0.98895899053627756</v>
      </c>
      <c r="H4" s="6" t="s">
        <v>9</v>
      </c>
      <c r="I4" s="6">
        <v>578</v>
      </c>
      <c r="J4" s="6"/>
      <c r="K4" s="6">
        <f>I4/$J$10</f>
        <v>0.78728717366628831</v>
      </c>
      <c r="L4" s="6">
        <f>AVERAGE(I4:I9)</f>
        <v>637.83333333333337</v>
      </c>
      <c r="M4" s="6">
        <f>I4/$L$4</f>
        <v>0.90619284034491765</v>
      </c>
      <c r="O4" s="6" t="s">
        <v>9</v>
      </c>
      <c r="P4" s="6">
        <v>647</v>
      </c>
      <c r="Q4" s="6"/>
      <c r="R4" s="6">
        <f>P4/$Q$8</f>
        <v>0.92165242165242167</v>
      </c>
      <c r="S4" s="6">
        <f>AVERAGE(P4:P7)</f>
        <v>635.75</v>
      </c>
      <c r="T4" s="6">
        <f>P4/$S$4</f>
        <v>1.017695635076681</v>
      </c>
      <c r="V4" t="s">
        <v>36</v>
      </c>
      <c r="W4">
        <v>0.98895899053627756</v>
      </c>
      <c r="X4">
        <v>0.51577287066246058</v>
      </c>
      <c r="Y4">
        <v>0.35015772870662459</v>
      </c>
      <c r="Z4">
        <v>0.58675078864353314</v>
      </c>
      <c r="AA4">
        <v>0.44479495268138797</v>
      </c>
      <c r="AB4">
        <v>0.49684542586750785</v>
      </c>
    </row>
    <row r="5" spans="1:28" x14ac:dyDescent="0.3">
      <c r="A5" s="6" t="s">
        <v>9</v>
      </c>
      <c r="B5" s="6">
        <v>217</v>
      </c>
      <c r="C5" s="6"/>
      <c r="D5" s="6">
        <f t="shared" ref="D5:D63" si="0">B5/$C$10</f>
        <v>2.2487046632124352</v>
      </c>
      <c r="E5" s="6"/>
      <c r="F5" s="6">
        <f t="shared" ref="F5:F63" si="1">B5/$E$4</f>
        <v>1.026813880126183</v>
      </c>
      <c r="H5" s="6" t="s">
        <v>9</v>
      </c>
      <c r="I5" s="6">
        <v>615</v>
      </c>
      <c r="J5" s="6"/>
      <c r="K5" s="6">
        <f t="shared" ref="K5:K39" si="2">I5/$J$10</f>
        <v>0.83768444948921683</v>
      </c>
      <c r="L5" s="6"/>
      <c r="M5" s="6">
        <f t="shared" ref="M5:M39" si="3">I5/$L$4</f>
        <v>0.96420172458845044</v>
      </c>
      <c r="O5" s="6" t="s">
        <v>9</v>
      </c>
      <c r="P5" s="6">
        <v>698</v>
      </c>
      <c r="Q5" s="6"/>
      <c r="R5" s="6">
        <f t="shared" ref="R5:R27" si="4">P5/$Q$8</f>
        <v>0.99430199430199429</v>
      </c>
      <c r="S5" s="6"/>
      <c r="T5" s="6">
        <f t="shared" ref="T5:T27" si="5">P5/$S$4</f>
        <v>1.097915847424302</v>
      </c>
      <c r="V5" t="s">
        <v>36</v>
      </c>
      <c r="W5">
        <v>1.026813880126183</v>
      </c>
      <c r="X5">
        <v>0.62460567823343849</v>
      </c>
      <c r="Y5">
        <v>0.53470031545741326</v>
      </c>
      <c r="Z5">
        <v>0.68138801261829651</v>
      </c>
      <c r="AA5">
        <v>0.67665615141955837</v>
      </c>
      <c r="AB5">
        <v>0.51104100946372233</v>
      </c>
    </row>
    <row r="6" spans="1:28" x14ac:dyDescent="0.3">
      <c r="A6" s="6" t="s">
        <v>9</v>
      </c>
      <c r="B6" s="6">
        <v>193</v>
      </c>
      <c r="C6" s="6"/>
      <c r="D6" s="6">
        <f t="shared" si="0"/>
        <v>2</v>
      </c>
      <c r="E6" s="6"/>
      <c r="F6" s="6">
        <f t="shared" si="1"/>
        <v>0.91324921135646686</v>
      </c>
      <c r="H6" s="6" t="s">
        <v>9</v>
      </c>
      <c r="I6" s="6">
        <v>683</v>
      </c>
      <c r="J6" s="6"/>
      <c r="K6" s="6">
        <f t="shared" si="2"/>
        <v>0.93030646992054489</v>
      </c>
      <c r="L6" s="6"/>
      <c r="M6" s="6">
        <f t="shared" si="3"/>
        <v>1.0708126469819701</v>
      </c>
      <c r="O6" s="6" t="s">
        <v>9</v>
      </c>
      <c r="P6" s="6">
        <v>567</v>
      </c>
      <c r="Q6" s="6"/>
      <c r="R6" s="6">
        <f t="shared" si="4"/>
        <v>0.80769230769230771</v>
      </c>
      <c r="S6" s="6"/>
      <c r="T6" s="6">
        <f t="shared" si="5"/>
        <v>0.89186000786472674</v>
      </c>
      <c r="V6" t="s">
        <v>36</v>
      </c>
      <c r="W6">
        <v>0.91324921135646686</v>
      </c>
      <c r="X6">
        <v>0.3832807570977918</v>
      </c>
      <c r="Y6">
        <v>0.33596214511041006</v>
      </c>
      <c r="Z6">
        <v>0.529968454258675</v>
      </c>
      <c r="AA6">
        <v>0.60567823343848581</v>
      </c>
      <c r="AB6">
        <v>0.30283911671924291</v>
      </c>
    </row>
    <row r="7" spans="1:28" x14ac:dyDescent="0.3">
      <c r="A7" s="6" t="s">
        <v>9</v>
      </c>
      <c r="B7" s="6">
        <v>220</v>
      </c>
      <c r="C7" s="6"/>
      <c r="D7" s="6">
        <f t="shared" si="0"/>
        <v>2.2797927461139897</v>
      </c>
      <c r="E7" s="6"/>
      <c r="F7" s="6">
        <f t="shared" si="1"/>
        <v>1.0410094637223974</v>
      </c>
      <c r="H7" s="6" t="s">
        <v>9</v>
      </c>
      <c r="I7" s="6">
        <v>653</v>
      </c>
      <c r="J7" s="6"/>
      <c r="K7" s="6">
        <f t="shared" si="2"/>
        <v>0.88944381384790017</v>
      </c>
      <c r="L7" s="6"/>
      <c r="M7" s="6">
        <f t="shared" si="3"/>
        <v>1.023778416514241</v>
      </c>
      <c r="O7" s="6" t="s">
        <v>9</v>
      </c>
      <c r="P7" s="6">
        <v>631</v>
      </c>
      <c r="Q7" s="6"/>
      <c r="R7" s="6">
        <f t="shared" si="4"/>
        <v>0.89886039886039881</v>
      </c>
      <c r="S7" s="6"/>
      <c r="T7" s="6">
        <f t="shared" si="5"/>
        <v>0.99252850963429018</v>
      </c>
      <c r="V7" t="s">
        <v>36</v>
      </c>
      <c r="W7">
        <v>1.0410094637223974</v>
      </c>
      <c r="X7">
        <v>0.60567823343848581</v>
      </c>
      <c r="Y7">
        <v>0.51104100946372233</v>
      </c>
      <c r="Z7">
        <v>0.50630914826498419</v>
      </c>
      <c r="AA7">
        <v>0.64353312302839116</v>
      </c>
      <c r="AB7">
        <v>0.31230283911671924</v>
      </c>
    </row>
    <row r="8" spans="1:28" x14ac:dyDescent="0.3">
      <c r="A8" s="6" t="s">
        <v>9</v>
      </c>
      <c r="B8" s="6">
        <v>210</v>
      </c>
      <c r="C8" s="6"/>
      <c r="D8" s="6">
        <f t="shared" si="0"/>
        <v>2.1761658031088085</v>
      </c>
      <c r="E8" s="6"/>
      <c r="F8" s="6">
        <f t="shared" si="1"/>
        <v>0.9936908517350157</v>
      </c>
      <c r="H8" s="6" t="s">
        <v>9</v>
      </c>
      <c r="I8" s="6">
        <v>654</v>
      </c>
      <c r="J8" s="6"/>
      <c r="K8" s="6">
        <f t="shared" si="2"/>
        <v>0.89080590238365498</v>
      </c>
      <c r="L8" s="6"/>
      <c r="M8" s="6">
        <f t="shared" si="3"/>
        <v>1.0253462241964986</v>
      </c>
      <c r="O8" s="6" t="s">
        <v>97</v>
      </c>
      <c r="P8" s="6">
        <v>720</v>
      </c>
      <c r="Q8" s="6">
        <f>AVERAGE(P8:P11)</f>
        <v>702</v>
      </c>
      <c r="R8" s="6">
        <f t="shared" si="4"/>
        <v>1.0256410256410255</v>
      </c>
      <c r="S8" s="6"/>
      <c r="T8" s="6">
        <f t="shared" si="5"/>
        <v>1.1325206449075895</v>
      </c>
      <c r="V8" t="s">
        <v>36</v>
      </c>
      <c r="W8">
        <v>0.9936908517350157</v>
      </c>
      <c r="X8">
        <v>0.45425867507886436</v>
      </c>
      <c r="Y8">
        <v>0.5394321766561514</v>
      </c>
      <c r="Z8">
        <v>0.67192429022082012</v>
      </c>
      <c r="AA8">
        <v>0.4589905362776025</v>
      </c>
      <c r="AB8">
        <v>0.48738170347003151</v>
      </c>
    </row>
    <row r="9" spans="1:28" x14ac:dyDescent="0.3">
      <c r="A9" s="6" t="s">
        <v>9</v>
      </c>
      <c r="B9" s="6">
        <v>219</v>
      </c>
      <c r="C9" s="6"/>
      <c r="D9" s="6">
        <f t="shared" si="0"/>
        <v>2.2694300518134716</v>
      </c>
      <c r="E9" s="6"/>
      <c r="F9" s="6">
        <f t="shared" si="1"/>
        <v>1.0362776025236593</v>
      </c>
      <c r="H9" s="6" t="s">
        <v>9</v>
      </c>
      <c r="I9" s="6">
        <v>644</v>
      </c>
      <c r="J9" s="6"/>
      <c r="K9" s="6">
        <f t="shared" si="2"/>
        <v>0.87718501702610674</v>
      </c>
      <c r="L9" s="6"/>
      <c r="M9" s="6">
        <f t="shared" si="3"/>
        <v>1.009668147373922</v>
      </c>
      <c r="O9" s="6" t="s">
        <v>97</v>
      </c>
      <c r="P9" s="6">
        <v>680</v>
      </c>
      <c r="Q9" s="6"/>
      <c r="R9" s="6">
        <f t="shared" si="4"/>
        <v>0.96866096866096862</v>
      </c>
      <c r="S9" s="6"/>
      <c r="T9" s="6">
        <f t="shared" si="5"/>
        <v>1.0696028313016124</v>
      </c>
      <c r="V9" t="s">
        <v>36</v>
      </c>
      <c r="W9">
        <v>1.0362776025236593</v>
      </c>
      <c r="X9">
        <v>0.15615141955835962</v>
      </c>
      <c r="Y9">
        <v>0.36908517350157727</v>
      </c>
      <c r="Z9">
        <v>0.45425867507886436</v>
      </c>
      <c r="AA9">
        <v>0.57728706624605675</v>
      </c>
      <c r="AB9">
        <v>0.27444794952681389</v>
      </c>
    </row>
    <row r="10" spans="1:28" x14ac:dyDescent="0.3">
      <c r="A10" s="6" t="s">
        <v>97</v>
      </c>
      <c r="B10" s="6">
        <v>109</v>
      </c>
      <c r="C10" s="6">
        <f>AVERAGE(B10:B15)</f>
        <v>96.5</v>
      </c>
      <c r="D10" s="6">
        <f t="shared" si="0"/>
        <v>1.1295336787564767</v>
      </c>
      <c r="E10" s="6"/>
      <c r="F10" s="6">
        <f t="shared" si="1"/>
        <v>0.51577287066246058</v>
      </c>
      <c r="H10" s="6" t="s">
        <v>97</v>
      </c>
      <c r="I10" s="6">
        <v>677</v>
      </c>
      <c r="J10" s="6">
        <f>AVERAGE(I10:I15)</f>
        <v>734.16666666666663</v>
      </c>
      <c r="K10" s="6">
        <f t="shared" si="2"/>
        <v>0.9221339387060159</v>
      </c>
      <c r="L10" s="6"/>
      <c r="M10" s="6">
        <f t="shared" si="3"/>
        <v>1.0614058008884244</v>
      </c>
      <c r="O10" s="6" t="s">
        <v>97</v>
      </c>
      <c r="P10" s="6">
        <v>693</v>
      </c>
      <c r="Q10" s="6"/>
      <c r="R10" s="6">
        <f t="shared" si="4"/>
        <v>0.98717948717948723</v>
      </c>
      <c r="S10" s="6"/>
      <c r="T10" s="6">
        <f t="shared" si="5"/>
        <v>1.0900511207235548</v>
      </c>
      <c r="V10" t="s">
        <v>37</v>
      </c>
      <c r="W10">
        <v>0.90619284034491765</v>
      </c>
      <c r="X10">
        <v>1.06140580088842</v>
      </c>
      <c r="Y10">
        <v>1.21348314606742</v>
      </c>
      <c r="Z10">
        <v>0.71962372615625803</v>
      </c>
      <c r="AA10">
        <v>0.72275934152077337</v>
      </c>
      <c r="AB10">
        <v>0.68826757251110526</v>
      </c>
    </row>
    <row r="11" spans="1:28" x14ac:dyDescent="0.3">
      <c r="A11" s="6" t="s">
        <v>97</v>
      </c>
      <c r="B11" s="6">
        <v>132</v>
      </c>
      <c r="C11" s="6"/>
      <c r="D11" s="6">
        <f t="shared" si="0"/>
        <v>1.3678756476683938</v>
      </c>
      <c r="E11" s="6"/>
      <c r="F11" s="6">
        <f>B11/$E$4</f>
        <v>0.62460567823343849</v>
      </c>
      <c r="H11" s="6" t="s">
        <v>97</v>
      </c>
      <c r="I11" s="6">
        <v>690</v>
      </c>
      <c r="J11" s="6"/>
      <c r="K11" s="6">
        <f t="shared" si="2"/>
        <v>0.93984108967082869</v>
      </c>
      <c r="L11" s="6"/>
      <c r="M11" s="6">
        <f t="shared" si="3"/>
        <v>1.0817873007577736</v>
      </c>
      <c r="O11" s="6" t="s">
        <v>97</v>
      </c>
      <c r="P11" s="6">
        <v>715</v>
      </c>
      <c r="Q11" s="6"/>
      <c r="R11" s="6">
        <f t="shared" si="4"/>
        <v>1.0185185185185186</v>
      </c>
      <c r="S11" s="6"/>
      <c r="T11" s="6">
        <f t="shared" si="5"/>
        <v>1.1246559182068423</v>
      </c>
      <c r="V11" t="s">
        <v>37</v>
      </c>
      <c r="W11">
        <v>0.96420172458845044</v>
      </c>
      <c r="X11">
        <v>1.0817873007577736</v>
      </c>
      <c r="Y11">
        <v>1.2370002613012803</v>
      </c>
      <c r="Z11">
        <v>0.70394564933368164</v>
      </c>
      <c r="AA11">
        <v>0.79644630258688265</v>
      </c>
      <c r="AB11">
        <v>0.82153122550300495</v>
      </c>
    </row>
    <row r="12" spans="1:28" x14ac:dyDescent="0.3">
      <c r="A12" s="6" t="s">
        <v>97</v>
      </c>
      <c r="B12" s="6">
        <v>81</v>
      </c>
      <c r="C12" s="6"/>
      <c r="D12" s="6">
        <f t="shared" si="0"/>
        <v>0.8393782383419689</v>
      </c>
      <c r="E12" s="6"/>
      <c r="F12" s="6">
        <f t="shared" si="1"/>
        <v>0.3832807570977918</v>
      </c>
      <c r="H12" s="6" t="s">
        <v>97</v>
      </c>
      <c r="I12" s="6">
        <v>828</v>
      </c>
      <c r="J12" s="6"/>
      <c r="K12" s="6">
        <f t="shared" si="2"/>
        <v>1.1278093076049944</v>
      </c>
      <c r="L12" s="6"/>
      <c r="M12" s="6">
        <f t="shared" si="3"/>
        <v>1.2981447609093284</v>
      </c>
      <c r="O12" s="6" t="s">
        <v>46</v>
      </c>
      <c r="P12" s="6">
        <v>375</v>
      </c>
      <c r="Q12" s="6"/>
      <c r="R12" s="6">
        <f t="shared" si="4"/>
        <v>0.53418803418803418</v>
      </c>
      <c r="S12" s="6"/>
      <c r="T12" s="6">
        <f t="shared" si="5"/>
        <v>0.58985450255603622</v>
      </c>
      <c r="V12" t="s">
        <v>37</v>
      </c>
      <c r="W12">
        <v>1.0708126469819701</v>
      </c>
      <c r="X12">
        <v>1.2981447609093284</v>
      </c>
      <c r="Y12">
        <v>1.2025084922916121</v>
      </c>
      <c r="Z12">
        <v>0.71178468774496995</v>
      </c>
      <c r="AA12">
        <v>0.78703945649333673</v>
      </c>
      <c r="AB12">
        <v>0.63339430363208771</v>
      </c>
    </row>
    <row r="13" spans="1:28" x14ac:dyDescent="0.3">
      <c r="A13" s="6" t="s">
        <v>97</v>
      </c>
      <c r="B13" s="6">
        <v>128</v>
      </c>
      <c r="C13" s="6"/>
      <c r="D13" s="6">
        <f t="shared" si="0"/>
        <v>1.3264248704663213</v>
      </c>
      <c r="E13" s="6"/>
      <c r="F13" s="6">
        <f t="shared" si="1"/>
        <v>0.60567823343848581</v>
      </c>
      <c r="H13" s="6" t="s">
        <v>97</v>
      </c>
      <c r="I13" s="6">
        <v>752</v>
      </c>
      <c r="J13" s="6"/>
      <c r="K13" s="6">
        <f t="shared" si="2"/>
        <v>1.0242905788876278</v>
      </c>
      <c r="L13" s="6"/>
      <c r="M13" s="6">
        <f t="shared" si="3"/>
        <v>1.1789913770577476</v>
      </c>
      <c r="O13" s="6" t="s">
        <v>46</v>
      </c>
      <c r="P13" s="6">
        <v>475</v>
      </c>
      <c r="Q13" s="6"/>
      <c r="R13" s="6">
        <f t="shared" si="4"/>
        <v>0.6766381766381766</v>
      </c>
      <c r="S13" s="6"/>
      <c r="T13" s="6">
        <f t="shared" si="5"/>
        <v>0.7471490365709792</v>
      </c>
      <c r="V13" t="s">
        <v>37</v>
      </c>
      <c r="W13">
        <v>1.023778416514241</v>
      </c>
      <c r="X13">
        <v>1.1789913770577476</v>
      </c>
      <c r="Y13">
        <v>1.0206428011497255</v>
      </c>
      <c r="Z13">
        <v>0.64436895740789124</v>
      </c>
      <c r="AA13">
        <v>0.7086490723804546</v>
      </c>
      <c r="AB13">
        <v>0.9689051476352234</v>
      </c>
    </row>
    <row r="14" spans="1:28" x14ac:dyDescent="0.3">
      <c r="A14" s="6" t="s">
        <v>97</v>
      </c>
      <c r="B14" s="6">
        <v>96</v>
      </c>
      <c r="C14" s="6"/>
      <c r="D14" s="6">
        <f t="shared" si="0"/>
        <v>0.99481865284974091</v>
      </c>
      <c r="E14" s="6"/>
      <c r="F14" s="6">
        <f t="shared" si="1"/>
        <v>0.45425867507886436</v>
      </c>
      <c r="H14" s="6" t="s">
        <v>97</v>
      </c>
      <c r="I14" s="6">
        <v>730</v>
      </c>
      <c r="J14" s="6"/>
      <c r="K14" s="6">
        <f t="shared" si="2"/>
        <v>0.99432463110102165</v>
      </c>
      <c r="L14" s="6"/>
      <c r="M14" s="6">
        <f t="shared" si="3"/>
        <v>1.1444996080480794</v>
      </c>
      <c r="O14" s="6" t="s">
        <v>46</v>
      </c>
      <c r="P14" s="6">
        <v>415</v>
      </c>
      <c r="Q14" s="6"/>
      <c r="R14" s="6">
        <f t="shared" si="4"/>
        <v>0.59116809116809121</v>
      </c>
      <c r="S14" s="6"/>
      <c r="T14" s="6">
        <f t="shared" si="5"/>
        <v>0.65277231616201337</v>
      </c>
      <c r="V14" t="s">
        <v>37</v>
      </c>
      <c r="W14">
        <v>1.0253462241964986</v>
      </c>
      <c r="X14">
        <v>1.1444996080480794</v>
      </c>
      <c r="Y14">
        <v>1.1507708387771098</v>
      </c>
      <c r="Z14">
        <v>0.74157303370786509</v>
      </c>
      <c r="AA14">
        <v>0.70081003396916641</v>
      </c>
      <c r="AB14">
        <v>0.74157303370786509</v>
      </c>
    </row>
    <row r="15" spans="1:28" x14ac:dyDescent="0.3">
      <c r="A15" s="6" t="s">
        <v>97</v>
      </c>
      <c r="B15" s="6">
        <v>33</v>
      </c>
      <c r="C15" s="6"/>
      <c r="D15" s="6">
        <f t="shared" si="0"/>
        <v>0.34196891191709844</v>
      </c>
      <c r="E15" s="6"/>
      <c r="F15" s="6">
        <f t="shared" si="1"/>
        <v>0.15615141955835962</v>
      </c>
      <c r="H15" s="6" t="s">
        <v>97</v>
      </c>
      <c r="I15" s="6">
        <v>728</v>
      </c>
      <c r="J15" s="6"/>
      <c r="K15" s="6">
        <f t="shared" si="2"/>
        <v>0.99160045402951202</v>
      </c>
      <c r="L15" s="6"/>
      <c r="M15" s="6">
        <f t="shared" si="3"/>
        <v>1.1413639926835641</v>
      </c>
      <c r="O15" s="6" t="s">
        <v>46</v>
      </c>
      <c r="P15" s="6">
        <v>436</v>
      </c>
      <c r="Q15" s="6"/>
      <c r="R15" s="6">
        <f t="shared" si="4"/>
        <v>0.62108262108262113</v>
      </c>
      <c r="S15" s="6"/>
      <c r="T15" s="6">
        <f t="shared" si="5"/>
        <v>0.68580416830515145</v>
      </c>
      <c r="V15" t="s">
        <v>37</v>
      </c>
      <c r="W15">
        <v>1.009668147373922</v>
      </c>
      <c r="X15">
        <v>1.1413639926835641</v>
      </c>
      <c r="Y15">
        <v>1.0614058008884244</v>
      </c>
      <c r="Z15">
        <v>0.72746276456754633</v>
      </c>
      <c r="AA15">
        <v>0.72746276456754633</v>
      </c>
      <c r="AB15">
        <v>0.76352234125947216</v>
      </c>
    </row>
    <row r="16" spans="1:28" x14ac:dyDescent="0.3">
      <c r="A16" s="6" t="s">
        <v>46</v>
      </c>
      <c r="B16" s="6">
        <v>124</v>
      </c>
      <c r="C16" s="6"/>
      <c r="D16" s="6">
        <f t="shared" si="0"/>
        <v>1.2849740932642486</v>
      </c>
      <c r="E16" s="6"/>
      <c r="F16" s="6">
        <f t="shared" si="1"/>
        <v>0.58675078864353314</v>
      </c>
      <c r="H16" s="6" t="s">
        <v>46</v>
      </c>
      <c r="I16" s="6">
        <v>459</v>
      </c>
      <c r="J16" s="6"/>
      <c r="K16" s="6">
        <f t="shared" si="2"/>
        <v>0.62519863791146424</v>
      </c>
      <c r="L16" s="6"/>
      <c r="M16" s="6">
        <f t="shared" si="3"/>
        <v>0.71962372615625814</v>
      </c>
      <c r="O16" s="15" t="s">
        <v>104</v>
      </c>
      <c r="P16" s="6">
        <v>661</v>
      </c>
      <c r="Q16" s="6"/>
      <c r="R16" s="6">
        <f t="shared" si="4"/>
        <v>0.94159544159544162</v>
      </c>
      <c r="S16" s="6"/>
      <c r="T16" s="6">
        <f t="shared" si="5"/>
        <v>1.0397168698387731</v>
      </c>
      <c r="V16" t="s">
        <v>38</v>
      </c>
      <c r="W16">
        <v>1.017695635076681</v>
      </c>
      <c r="X16">
        <v>1.1325206449075895</v>
      </c>
      <c r="Y16">
        <v>1.03971686983877</v>
      </c>
      <c r="Z16">
        <v>0.58985450255603622</v>
      </c>
      <c r="AA16">
        <v>0.65434526150216277</v>
      </c>
      <c r="AB16">
        <v>0.71569012976799096</v>
      </c>
    </row>
    <row r="17" spans="1:28" x14ac:dyDescent="0.3">
      <c r="A17" s="6" t="s">
        <v>46</v>
      </c>
      <c r="B17" s="6">
        <v>144</v>
      </c>
      <c r="C17" s="6"/>
      <c r="D17" s="6">
        <f t="shared" si="0"/>
        <v>1.4922279792746114</v>
      </c>
      <c r="E17" s="6"/>
      <c r="F17" s="6">
        <f t="shared" si="1"/>
        <v>0.68138801261829651</v>
      </c>
      <c r="H17" s="6" t="s">
        <v>46</v>
      </c>
      <c r="I17" s="6">
        <v>449</v>
      </c>
      <c r="J17" s="6"/>
      <c r="K17" s="6">
        <f t="shared" si="2"/>
        <v>0.611577752553916</v>
      </c>
      <c r="L17" s="6"/>
      <c r="M17" s="6">
        <f t="shared" si="3"/>
        <v>0.70394564933368164</v>
      </c>
      <c r="O17" s="15" t="s">
        <v>104</v>
      </c>
      <c r="P17" s="6">
        <v>631</v>
      </c>
      <c r="Q17" s="6"/>
      <c r="R17" s="6">
        <f t="shared" si="4"/>
        <v>0.89886039886039881</v>
      </c>
      <c r="S17" s="6"/>
      <c r="T17" s="6">
        <f t="shared" si="5"/>
        <v>0.99252850963429018</v>
      </c>
      <c r="V17" t="s">
        <v>38</v>
      </c>
      <c r="W17">
        <v>1.097915847424302</v>
      </c>
      <c r="X17">
        <v>1.0696028313016124</v>
      </c>
      <c r="Y17">
        <v>0.99252850963429018</v>
      </c>
      <c r="Z17">
        <v>0.7471490365709792</v>
      </c>
      <c r="AA17">
        <v>0.750294927251278</v>
      </c>
      <c r="AB17">
        <v>0.65434526150216277</v>
      </c>
    </row>
    <row r="18" spans="1:28" x14ac:dyDescent="0.3">
      <c r="A18" s="6" t="s">
        <v>46</v>
      </c>
      <c r="B18" s="6">
        <v>112</v>
      </c>
      <c r="C18" s="6"/>
      <c r="D18" s="6">
        <f t="shared" si="0"/>
        <v>1.160621761658031</v>
      </c>
      <c r="E18" s="6"/>
      <c r="F18" s="6">
        <f t="shared" si="1"/>
        <v>0.529968454258675</v>
      </c>
      <c r="H18" s="6" t="s">
        <v>46</v>
      </c>
      <c r="I18" s="6">
        <v>454</v>
      </c>
      <c r="J18" s="6"/>
      <c r="K18" s="6">
        <f t="shared" si="2"/>
        <v>0.61838819523269017</v>
      </c>
      <c r="L18" s="6"/>
      <c r="M18" s="6">
        <f t="shared" si="3"/>
        <v>0.71178468774496995</v>
      </c>
      <c r="O18" s="15" t="s">
        <v>104</v>
      </c>
      <c r="P18" s="6">
        <v>650</v>
      </c>
      <c r="Q18" s="6"/>
      <c r="R18" s="6">
        <f t="shared" si="4"/>
        <v>0.92592592592592593</v>
      </c>
      <c r="S18" s="6"/>
      <c r="T18" s="6">
        <f t="shared" si="5"/>
        <v>1.0224144710971295</v>
      </c>
      <c r="V18" t="s">
        <v>38</v>
      </c>
      <c r="W18">
        <v>0.89186000786472674</v>
      </c>
      <c r="X18">
        <v>1.0900511207235548</v>
      </c>
      <c r="Y18">
        <v>1.0224144710971295</v>
      </c>
      <c r="Z18">
        <v>0.65277231616201337</v>
      </c>
      <c r="AA18">
        <v>0.76130554463232403</v>
      </c>
      <c r="AB18">
        <v>0.89186000786472674</v>
      </c>
    </row>
    <row r="19" spans="1:28" x14ac:dyDescent="0.3">
      <c r="A19" s="6" t="s">
        <v>46</v>
      </c>
      <c r="B19" s="6">
        <v>107</v>
      </c>
      <c r="C19" s="6"/>
      <c r="D19" s="6">
        <f t="shared" si="0"/>
        <v>1.1088082901554404</v>
      </c>
      <c r="E19" s="6"/>
      <c r="F19" s="6">
        <f t="shared" si="1"/>
        <v>0.50630914826498419</v>
      </c>
      <c r="H19" s="6" t="s">
        <v>46</v>
      </c>
      <c r="I19" s="6">
        <v>411</v>
      </c>
      <c r="J19" s="6"/>
      <c r="K19" s="6">
        <f t="shared" si="2"/>
        <v>0.55981838819523277</v>
      </c>
      <c r="L19" s="6"/>
      <c r="M19" s="6">
        <f t="shared" si="3"/>
        <v>0.64436895740789124</v>
      </c>
      <c r="O19" s="15" t="s">
        <v>104</v>
      </c>
      <c r="P19" s="6">
        <v>688</v>
      </c>
      <c r="Q19" s="6"/>
      <c r="R19" s="6">
        <f t="shared" si="4"/>
        <v>0.98005698005698005</v>
      </c>
      <c r="S19" s="6"/>
      <c r="T19" s="6">
        <f t="shared" si="5"/>
        <v>1.0821863940228078</v>
      </c>
      <c r="V19" t="s">
        <v>38</v>
      </c>
      <c r="W19">
        <v>0.99252850963429018</v>
      </c>
      <c r="X19">
        <v>1.1246559182068423</v>
      </c>
      <c r="Y19">
        <v>1.0821863940228078</v>
      </c>
      <c r="Z19">
        <v>0.68580416830515145</v>
      </c>
      <c r="AA19">
        <v>0.65749115218246168</v>
      </c>
      <c r="AB19">
        <v>0.7078254030672434</v>
      </c>
    </row>
    <row r="20" spans="1:28" x14ac:dyDescent="0.3">
      <c r="A20" s="6" t="s">
        <v>46</v>
      </c>
      <c r="B20" s="6">
        <v>142</v>
      </c>
      <c r="C20" s="6"/>
      <c r="D20" s="6">
        <f t="shared" si="0"/>
        <v>1.471502590673575</v>
      </c>
      <c r="E20" s="6"/>
      <c r="F20" s="6">
        <f t="shared" si="1"/>
        <v>0.67192429022082012</v>
      </c>
      <c r="H20" s="6" t="s">
        <v>46</v>
      </c>
      <c r="I20" s="6">
        <v>473</v>
      </c>
      <c r="J20" s="6"/>
      <c r="K20" s="6">
        <f t="shared" si="2"/>
        <v>0.64426787741203184</v>
      </c>
      <c r="L20" s="6"/>
      <c r="M20" s="6">
        <f t="shared" si="3"/>
        <v>0.74157303370786509</v>
      </c>
      <c r="O20" s="6" t="s">
        <v>105</v>
      </c>
      <c r="P20" s="6">
        <v>455</v>
      </c>
      <c r="Q20" s="6"/>
      <c r="R20" s="6">
        <f t="shared" si="4"/>
        <v>0.64814814814814814</v>
      </c>
      <c r="S20" s="6"/>
      <c r="T20" s="6">
        <f t="shared" si="5"/>
        <v>0.71569012976799051</v>
      </c>
      <c r="V20" t="s">
        <v>31</v>
      </c>
      <c r="W20">
        <f>AVERAGE(W4:W19)</f>
        <v>1</v>
      </c>
      <c r="X20">
        <f t="shared" ref="X20:AB20" si="6">AVERAGE(X4:X19)</f>
        <v>0.87892318684711956</v>
      </c>
      <c r="Y20">
        <f t="shared" si="6"/>
        <v>0.85393975837277925</v>
      </c>
      <c r="Z20">
        <f t="shared" si="6"/>
        <v>0.64718363822484781</v>
      </c>
      <c r="AA20">
        <f t="shared" si="6"/>
        <v>0.6670964950111169</v>
      </c>
      <c r="AB20">
        <f t="shared" si="6"/>
        <v>0.62323577941343256</v>
      </c>
    </row>
    <row r="21" spans="1:28" x14ac:dyDescent="0.3">
      <c r="A21" s="6" t="s">
        <v>46</v>
      </c>
      <c r="B21" s="6">
        <v>96</v>
      </c>
      <c r="C21" s="6"/>
      <c r="D21" s="6">
        <f t="shared" si="0"/>
        <v>0.99481865284974091</v>
      </c>
      <c r="E21" s="6"/>
      <c r="F21" s="6">
        <f t="shared" si="1"/>
        <v>0.45425867507886436</v>
      </c>
      <c r="H21" s="6" t="s">
        <v>46</v>
      </c>
      <c r="I21" s="6">
        <v>464</v>
      </c>
      <c r="J21" s="6"/>
      <c r="K21" s="6">
        <f t="shared" si="2"/>
        <v>0.63200908059023841</v>
      </c>
      <c r="L21" s="6"/>
      <c r="M21" s="6">
        <f t="shared" si="3"/>
        <v>0.72746276456754633</v>
      </c>
      <c r="O21" s="6" t="s">
        <v>105</v>
      </c>
      <c r="P21" s="6">
        <v>416</v>
      </c>
      <c r="Q21" s="6"/>
      <c r="R21" s="6">
        <f t="shared" si="4"/>
        <v>0.59259259259259256</v>
      </c>
      <c r="S21" s="6"/>
      <c r="T21" s="6">
        <f t="shared" si="5"/>
        <v>0.65434526150216277</v>
      </c>
    </row>
    <row r="22" spans="1:28" x14ac:dyDescent="0.3">
      <c r="A22" s="6" t="s">
        <v>105</v>
      </c>
      <c r="B22" s="6">
        <v>105</v>
      </c>
      <c r="C22" s="6"/>
      <c r="D22" s="6">
        <f t="shared" si="0"/>
        <v>1.0880829015544042</v>
      </c>
      <c r="E22" s="6"/>
      <c r="F22" s="6">
        <f t="shared" si="1"/>
        <v>0.49684542586750785</v>
      </c>
      <c r="H22" s="15" t="s">
        <v>104</v>
      </c>
      <c r="I22" s="6">
        <v>774</v>
      </c>
      <c r="J22" s="6"/>
      <c r="K22" s="6">
        <f t="shared" si="2"/>
        <v>1.0542565266742339</v>
      </c>
      <c r="L22" s="6"/>
      <c r="M22" s="6">
        <f t="shared" si="3"/>
        <v>1.2134831460674156</v>
      </c>
      <c r="O22" s="6" t="s">
        <v>105</v>
      </c>
      <c r="P22" s="6">
        <v>567</v>
      </c>
      <c r="Q22" s="6"/>
      <c r="R22" s="6">
        <f t="shared" si="4"/>
        <v>0.80769230769230771</v>
      </c>
      <c r="S22" s="6"/>
      <c r="T22" s="6">
        <f t="shared" si="5"/>
        <v>0.89186000786472674</v>
      </c>
    </row>
    <row r="23" spans="1:28" x14ac:dyDescent="0.3">
      <c r="A23" s="6" t="s">
        <v>105</v>
      </c>
      <c r="B23" s="6">
        <v>108</v>
      </c>
      <c r="C23" s="6"/>
      <c r="D23" s="6">
        <f t="shared" si="0"/>
        <v>1.1191709844559585</v>
      </c>
      <c r="E23" s="6"/>
      <c r="F23" s="6">
        <f t="shared" si="1"/>
        <v>0.51104100946372233</v>
      </c>
      <c r="H23" s="15" t="s">
        <v>104</v>
      </c>
      <c r="I23" s="6">
        <v>789</v>
      </c>
      <c r="J23" s="6"/>
      <c r="K23" s="6">
        <f t="shared" si="2"/>
        <v>1.0746878547105563</v>
      </c>
      <c r="L23" s="6"/>
      <c r="M23" s="6">
        <f t="shared" si="3"/>
        <v>1.2370002613012803</v>
      </c>
      <c r="O23" s="6" t="s">
        <v>105</v>
      </c>
      <c r="P23" s="6">
        <v>450</v>
      </c>
      <c r="Q23" s="6"/>
      <c r="R23" s="6">
        <f t="shared" si="4"/>
        <v>0.64102564102564108</v>
      </c>
      <c r="S23" s="6"/>
      <c r="T23" s="6">
        <f t="shared" si="5"/>
        <v>0.7078254030672434</v>
      </c>
      <c r="W23" s="46" t="s">
        <v>40</v>
      </c>
      <c r="X23" s="46"/>
      <c r="Y23" s="46"/>
      <c r="Z23" s="46"/>
      <c r="AA23" s="46"/>
      <c r="AB23" s="46"/>
    </row>
    <row r="24" spans="1:28" x14ac:dyDescent="0.3">
      <c r="A24" s="6" t="s">
        <v>105</v>
      </c>
      <c r="B24" s="6">
        <v>64</v>
      </c>
      <c r="C24" s="6"/>
      <c r="D24" s="6">
        <f t="shared" si="0"/>
        <v>0.66321243523316065</v>
      </c>
      <c r="E24" s="6"/>
      <c r="F24" s="6">
        <f t="shared" si="1"/>
        <v>0.30283911671924291</v>
      </c>
      <c r="H24" s="15" t="s">
        <v>104</v>
      </c>
      <c r="I24" s="6">
        <v>767</v>
      </c>
      <c r="J24" s="6"/>
      <c r="K24" s="6">
        <f t="shared" si="2"/>
        <v>1.0447219069239502</v>
      </c>
      <c r="L24" s="6"/>
      <c r="M24" s="6">
        <f t="shared" si="3"/>
        <v>1.2025084922916121</v>
      </c>
      <c r="O24" s="6" t="s">
        <v>106</v>
      </c>
      <c r="P24" s="6">
        <v>416</v>
      </c>
      <c r="Q24" s="6"/>
      <c r="R24" s="6">
        <f t="shared" si="4"/>
        <v>0.59259259259259256</v>
      </c>
      <c r="S24" s="6"/>
      <c r="T24" s="6">
        <f t="shared" si="5"/>
        <v>0.65434526150216277</v>
      </c>
      <c r="W24" t="s">
        <v>9</v>
      </c>
      <c r="X24" t="s">
        <v>10</v>
      </c>
      <c r="Y24" s="7">
        <v>0.05</v>
      </c>
      <c r="Z24" t="s">
        <v>46</v>
      </c>
      <c r="AA24" t="s">
        <v>48</v>
      </c>
      <c r="AB24" t="s">
        <v>47</v>
      </c>
    </row>
    <row r="25" spans="1:28" x14ac:dyDescent="0.3">
      <c r="A25" s="6" t="s">
        <v>105</v>
      </c>
      <c r="B25" s="6">
        <v>66</v>
      </c>
      <c r="C25" s="6"/>
      <c r="D25" s="6">
        <f t="shared" si="0"/>
        <v>0.68393782383419688</v>
      </c>
      <c r="E25" s="6"/>
      <c r="F25" s="6">
        <f t="shared" si="1"/>
        <v>0.31230283911671924</v>
      </c>
      <c r="H25" s="15" t="s">
        <v>104</v>
      </c>
      <c r="I25" s="6">
        <v>651</v>
      </c>
      <c r="J25" s="6"/>
      <c r="K25" s="6">
        <f t="shared" si="2"/>
        <v>0.88671963677639054</v>
      </c>
      <c r="L25" s="6"/>
      <c r="M25" s="6">
        <f t="shared" si="3"/>
        <v>1.0206428011497255</v>
      </c>
      <c r="O25" s="6" t="s">
        <v>106</v>
      </c>
      <c r="P25" s="6">
        <v>477</v>
      </c>
      <c r="Q25" s="6"/>
      <c r="R25" s="6">
        <f t="shared" si="4"/>
        <v>0.67948717948717952</v>
      </c>
      <c r="S25" s="6"/>
      <c r="T25" s="6">
        <f t="shared" si="5"/>
        <v>0.750294927251278</v>
      </c>
      <c r="V25" t="s">
        <v>36</v>
      </c>
      <c r="W25">
        <v>2.1658031088082903</v>
      </c>
      <c r="X25">
        <v>1.1295336787564767</v>
      </c>
      <c r="Y25">
        <v>0.76683937823834192</v>
      </c>
      <c r="Z25">
        <v>1.2849740932642486</v>
      </c>
      <c r="AA25">
        <v>1.0880829015544042</v>
      </c>
      <c r="AB25">
        <v>0.97409326424870468</v>
      </c>
    </row>
    <row r="26" spans="1:28" x14ac:dyDescent="0.3">
      <c r="A26" s="6" t="s">
        <v>105</v>
      </c>
      <c r="B26" s="6">
        <v>103</v>
      </c>
      <c r="C26" s="6"/>
      <c r="D26" s="6">
        <f t="shared" si="0"/>
        <v>1.0673575129533679</v>
      </c>
      <c r="E26" s="6"/>
      <c r="F26" s="6">
        <f t="shared" si="1"/>
        <v>0.48738170347003151</v>
      </c>
      <c r="H26" s="15" t="s">
        <v>104</v>
      </c>
      <c r="I26" s="6">
        <v>734</v>
      </c>
      <c r="J26" s="6"/>
      <c r="K26" s="6">
        <f t="shared" si="2"/>
        <v>0.9997729852440409</v>
      </c>
      <c r="L26" s="6"/>
      <c r="M26" s="6">
        <f t="shared" si="3"/>
        <v>1.1507708387771098</v>
      </c>
      <c r="O26" s="6" t="s">
        <v>106</v>
      </c>
      <c r="P26" s="6">
        <v>484</v>
      </c>
      <c r="Q26" s="6"/>
      <c r="R26" s="6">
        <f t="shared" si="4"/>
        <v>0.68945868945868949</v>
      </c>
      <c r="S26" s="6"/>
      <c r="T26" s="6">
        <f t="shared" si="5"/>
        <v>0.76130554463232403</v>
      </c>
      <c r="V26" t="s">
        <v>36</v>
      </c>
      <c r="W26">
        <v>2.2487046632124352</v>
      </c>
      <c r="X26">
        <v>1.3678756476683938</v>
      </c>
      <c r="Y26">
        <v>1.1709844559585492</v>
      </c>
      <c r="Z26">
        <v>1.4922279792746114</v>
      </c>
      <c r="AA26">
        <v>1.1191709844559585</v>
      </c>
      <c r="AB26">
        <v>1.4818652849740932</v>
      </c>
    </row>
    <row r="27" spans="1:28" x14ac:dyDescent="0.3">
      <c r="A27" s="6" t="s">
        <v>105</v>
      </c>
      <c r="B27" s="6">
        <v>58</v>
      </c>
      <c r="C27" s="6"/>
      <c r="D27" s="6">
        <f t="shared" si="0"/>
        <v>0.60103626943005184</v>
      </c>
      <c r="E27" s="6"/>
      <c r="F27" s="6">
        <f t="shared" si="1"/>
        <v>0.27444794952681389</v>
      </c>
      <c r="H27" s="15" t="s">
        <v>104</v>
      </c>
      <c r="I27" s="6">
        <v>677</v>
      </c>
      <c r="J27" s="6"/>
      <c r="K27" s="6">
        <f t="shared" si="2"/>
        <v>0.9221339387060159</v>
      </c>
      <c r="L27" s="6"/>
      <c r="M27" s="6">
        <f t="shared" si="3"/>
        <v>1.0614058008884244</v>
      </c>
      <c r="O27" s="6" t="s">
        <v>106</v>
      </c>
      <c r="P27" s="6">
        <v>418</v>
      </c>
      <c r="Q27" s="6"/>
      <c r="R27" s="6">
        <f t="shared" si="4"/>
        <v>0.59544159544159547</v>
      </c>
      <c r="S27" s="6"/>
      <c r="T27" s="6">
        <f t="shared" si="5"/>
        <v>0.65749115218246168</v>
      </c>
      <c r="V27" t="s">
        <v>36</v>
      </c>
      <c r="W27">
        <v>2</v>
      </c>
      <c r="X27">
        <v>0.8393782383419689</v>
      </c>
      <c r="Y27">
        <v>0.73575129533678751</v>
      </c>
      <c r="Z27">
        <v>1.160621761658031</v>
      </c>
      <c r="AA27">
        <v>0.66321243523316065</v>
      </c>
      <c r="AB27">
        <v>1.3264248704663213</v>
      </c>
    </row>
    <row r="28" spans="1:28" x14ac:dyDescent="0.3">
      <c r="A28" s="15" t="s">
        <v>104</v>
      </c>
      <c r="B28" s="6">
        <v>74</v>
      </c>
      <c r="C28" s="6"/>
      <c r="D28" s="6">
        <f t="shared" si="0"/>
        <v>0.76683937823834192</v>
      </c>
      <c r="E28" s="6"/>
      <c r="F28" s="6">
        <f t="shared" si="1"/>
        <v>0.35015772870662459</v>
      </c>
      <c r="H28" s="6" t="s">
        <v>105</v>
      </c>
      <c r="I28" s="6">
        <v>439</v>
      </c>
      <c r="J28" s="6"/>
      <c r="K28" s="6">
        <f t="shared" si="2"/>
        <v>0.59795686719636776</v>
      </c>
      <c r="L28" s="6"/>
      <c r="M28" s="6">
        <f t="shared" si="3"/>
        <v>0.68826757251110526</v>
      </c>
      <c r="V28" t="s">
        <v>36</v>
      </c>
      <c r="W28">
        <v>2.2797927461139897</v>
      </c>
      <c r="X28">
        <v>1.3264248704663213</v>
      </c>
      <c r="Y28">
        <v>1.1191709844559585</v>
      </c>
      <c r="Z28">
        <v>1.1088082901554404</v>
      </c>
      <c r="AA28">
        <v>0.68393782383419688</v>
      </c>
      <c r="AB28">
        <v>1.4093264248704662</v>
      </c>
    </row>
    <row r="29" spans="1:28" x14ac:dyDescent="0.3">
      <c r="A29" s="15" t="s">
        <v>104</v>
      </c>
      <c r="B29" s="6">
        <v>113</v>
      </c>
      <c r="C29" s="6"/>
      <c r="D29" s="6">
        <f t="shared" si="0"/>
        <v>1.1709844559585492</v>
      </c>
      <c r="E29" s="6"/>
      <c r="F29" s="6">
        <f t="shared" si="1"/>
        <v>0.53470031545741326</v>
      </c>
      <c r="H29" s="6" t="s">
        <v>105</v>
      </c>
      <c r="I29" s="6">
        <v>524</v>
      </c>
      <c r="J29" s="6"/>
      <c r="K29" s="6">
        <f t="shared" si="2"/>
        <v>0.71373439273552786</v>
      </c>
      <c r="L29" s="6"/>
      <c r="M29" s="6">
        <f t="shared" si="3"/>
        <v>0.82153122550300495</v>
      </c>
      <c r="V29" t="s">
        <v>36</v>
      </c>
      <c r="W29">
        <v>2.1761658031088085</v>
      </c>
      <c r="X29">
        <v>0.99481865284974091</v>
      </c>
      <c r="Y29">
        <v>1.1813471502590673</v>
      </c>
      <c r="Z29">
        <v>1.471502590673575</v>
      </c>
      <c r="AA29">
        <v>1.0673575129533679</v>
      </c>
      <c r="AB29">
        <v>1.0051813471502591</v>
      </c>
    </row>
    <row r="30" spans="1:28" x14ac:dyDescent="0.3">
      <c r="A30" s="15" t="s">
        <v>104</v>
      </c>
      <c r="B30" s="6">
        <v>71</v>
      </c>
      <c r="C30" s="6"/>
      <c r="D30" s="6">
        <f t="shared" si="0"/>
        <v>0.73575129533678751</v>
      </c>
      <c r="E30" s="6"/>
      <c r="F30" s="6">
        <f t="shared" si="1"/>
        <v>0.33596214511041006</v>
      </c>
      <c r="H30" s="6" t="s">
        <v>105</v>
      </c>
      <c r="I30" s="6">
        <v>404</v>
      </c>
      <c r="J30" s="6"/>
      <c r="K30" s="6">
        <f t="shared" si="2"/>
        <v>0.55028376844494897</v>
      </c>
      <c r="L30" s="6"/>
      <c r="M30" s="6">
        <f t="shared" si="3"/>
        <v>0.63339430363208771</v>
      </c>
      <c r="V30" t="s">
        <v>36</v>
      </c>
      <c r="W30">
        <v>2.2694300518134716</v>
      </c>
      <c r="X30">
        <v>0.34196891191709844</v>
      </c>
      <c r="Y30">
        <v>0.80829015544041449</v>
      </c>
      <c r="Z30">
        <v>0.99481865284974091</v>
      </c>
      <c r="AA30">
        <v>0.60103626943005184</v>
      </c>
      <c r="AB30">
        <v>1.2642487046632125</v>
      </c>
    </row>
    <row r="31" spans="1:28" x14ac:dyDescent="0.3">
      <c r="A31" s="15" t="s">
        <v>104</v>
      </c>
      <c r="B31" s="6">
        <v>108</v>
      </c>
      <c r="C31" s="6"/>
      <c r="D31" s="6">
        <f t="shared" si="0"/>
        <v>1.1191709844559585</v>
      </c>
      <c r="E31" s="6"/>
      <c r="F31" s="6">
        <f t="shared" si="1"/>
        <v>0.51104100946372233</v>
      </c>
      <c r="H31" s="6" t="s">
        <v>105</v>
      </c>
      <c r="I31" s="6">
        <v>618</v>
      </c>
      <c r="J31" s="6"/>
      <c r="K31" s="6">
        <f t="shared" si="2"/>
        <v>0.84177071509648127</v>
      </c>
      <c r="L31" s="6"/>
      <c r="M31" s="6">
        <f t="shared" si="3"/>
        <v>0.9689051476352234</v>
      </c>
      <c r="V31" t="s">
        <v>37</v>
      </c>
      <c r="W31">
        <v>0.78728717366628798</v>
      </c>
      <c r="X31">
        <v>0.92213393870601601</v>
      </c>
      <c r="Y31">
        <v>1.0542565266742339</v>
      </c>
      <c r="Z31">
        <v>0.62519863791146424</v>
      </c>
      <c r="AA31">
        <v>0.59795686719636798</v>
      </c>
      <c r="AB31">
        <v>0.62792281498297398</v>
      </c>
    </row>
    <row r="32" spans="1:28" x14ac:dyDescent="0.3">
      <c r="A32" s="15" t="s">
        <v>104</v>
      </c>
      <c r="B32" s="6">
        <v>114</v>
      </c>
      <c r="C32" s="6"/>
      <c r="D32" s="6">
        <f t="shared" si="0"/>
        <v>1.1813471502590673</v>
      </c>
      <c r="E32" s="6"/>
      <c r="F32" s="6">
        <f t="shared" si="1"/>
        <v>0.5394321766561514</v>
      </c>
      <c r="H32" s="6" t="s">
        <v>105</v>
      </c>
      <c r="I32" s="6">
        <v>473</v>
      </c>
      <c r="J32" s="6"/>
      <c r="K32" s="6">
        <f t="shared" si="2"/>
        <v>0.64426787741203184</v>
      </c>
      <c r="L32" s="6"/>
      <c r="M32" s="6">
        <f t="shared" si="3"/>
        <v>0.74157303370786509</v>
      </c>
      <c r="V32" t="s">
        <v>37</v>
      </c>
      <c r="W32">
        <v>0.83768444948921683</v>
      </c>
      <c r="X32">
        <v>0.93984108967082869</v>
      </c>
      <c r="Y32">
        <v>1.0746878547105563</v>
      </c>
      <c r="Z32">
        <v>0.611577752553916</v>
      </c>
      <c r="AA32">
        <v>0.71373439273552786</v>
      </c>
      <c r="AB32">
        <v>0.69194097616345063</v>
      </c>
    </row>
    <row r="33" spans="1:28" x14ac:dyDescent="0.3">
      <c r="A33" s="15" t="s">
        <v>104</v>
      </c>
      <c r="B33" s="6">
        <v>78</v>
      </c>
      <c r="C33" s="6"/>
      <c r="D33" s="6">
        <f t="shared" si="0"/>
        <v>0.80829015544041449</v>
      </c>
      <c r="E33" s="6"/>
      <c r="F33" s="6">
        <f t="shared" si="1"/>
        <v>0.36908517350157727</v>
      </c>
      <c r="H33" s="6" t="s">
        <v>105</v>
      </c>
      <c r="I33" s="6">
        <v>487</v>
      </c>
      <c r="J33" s="6"/>
      <c r="K33" s="6">
        <f t="shared" si="2"/>
        <v>0.66333711691259933</v>
      </c>
      <c r="L33" s="6"/>
      <c r="M33" s="6">
        <f t="shared" si="3"/>
        <v>0.76352234125947216</v>
      </c>
      <c r="V33" t="s">
        <v>37</v>
      </c>
      <c r="W33">
        <v>0.93030646992054489</v>
      </c>
      <c r="X33">
        <v>1.1278093076049944</v>
      </c>
      <c r="Y33">
        <v>1.0447219069239502</v>
      </c>
      <c r="Z33">
        <v>0.61838819523269017</v>
      </c>
      <c r="AA33">
        <v>0.55028376844494897</v>
      </c>
      <c r="AB33">
        <v>0.68376844494892175</v>
      </c>
    </row>
    <row r="34" spans="1:28" x14ac:dyDescent="0.3">
      <c r="A34" s="6" t="s">
        <v>106</v>
      </c>
      <c r="B34" s="6">
        <v>94</v>
      </c>
      <c r="C34" s="6"/>
      <c r="D34" s="6">
        <f t="shared" si="0"/>
        <v>0.97409326424870468</v>
      </c>
      <c r="E34" s="6"/>
      <c r="F34" s="6">
        <f t="shared" si="1"/>
        <v>0.44479495268138797</v>
      </c>
      <c r="H34" s="6" t="s">
        <v>106</v>
      </c>
      <c r="I34" s="6">
        <v>461</v>
      </c>
      <c r="J34" s="6"/>
      <c r="K34" s="6">
        <f t="shared" si="2"/>
        <v>0.62792281498297398</v>
      </c>
      <c r="L34" s="6"/>
      <c r="M34" s="6">
        <f t="shared" si="3"/>
        <v>0.72275934152077337</v>
      </c>
      <c r="V34" t="s">
        <v>37</v>
      </c>
      <c r="W34">
        <v>0.88944381384790017</v>
      </c>
      <c r="X34">
        <v>1.0242905788876278</v>
      </c>
      <c r="Y34">
        <v>0.88671963677639054</v>
      </c>
      <c r="Z34">
        <v>0.55981838819523277</v>
      </c>
      <c r="AA34">
        <v>0.84177071509648127</v>
      </c>
      <c r="AB34">
        <v>0.61566401816118055</v>
      </c>
    </row>
    <row r="35" spans="1:28" x14ac:dyDescent="0.3">
      <c r="A35" s="6" t="s">
        <v>106</v>
      </c>
      <c r="B35" s="6">
        <v>143</v>
      </c>
      <c r="C35" s="6"/>
      <c r="D35" s="6">
        <f t="shared" si="0"/>
        <v>1.4818652849740932</v>
      </c>
      <c r="E35" s="6"/>
      <c r="F35" s="6">
        <f t="shared" si="1"/>
        <v>0.67665615141955837</v>
      </c>
      <c r="H35" s="6" t="s">
        <v>106</v>
      </c>
      <c r="I35" s="6">
        <v>508</v>
      </c>
      <c r="J35" s="6"/>
      <c r="K35" s="6">
        <f t="shared" si="2"/>
        <v>0.69194097616345063</v>
      </c>
      <c r="L35" s="6"/>
      <c r="M35" s="6">
        <f t="shared" si="3"/>
        <v>0.79644630258688265</v>
      </c>
      <c r="V35" t="s">
        <v>37</v>
      </c>
      <c r="W35">
        <v>0.89080590238365498</v>
      </c>
      <c r="X35">
        <v>0.99432463110102165</v>
      </c>
      <c r="Y35">
        <v>0.9997729852440409</v>
      </c>
      <c r="Z35">
        <v>0.64426787741203184</v>
      </c>
      <c r="AA35">
        <v>0.64426787741203184</v>
      </c>
      <c r="AB35">
        <v>0.60885357548240637</v>
      </c>
    </row>
    <row r="36" spans="1:28" x14ac:dyDescent="0.3">
      <c r="A36" s="6" t="s">
        <v>106</v>
      </c>
      <c r="B36" s="6">
        <v>128</v>
      </c>
      <c r="C36" s="6"/>
      <c r="D36" s="6">
        <f t="shared" si="0"/>
        <v>1.3264248704663213</v>
      </c>
      <c r="E36" s="6"/>
      <c r="F36" s="6">
        <f t="shared" si="1"/>
        <v>0.60567823343848581</v>
      </c>
      <c r="H36" s="6" t="s">
        <v>106</v>
      </c>
      <c r="I36" s="6">
        <v>502</v>
      </c>
      <c r="J36" s="6"/>
      <c r="K36" s="6">
        <f t="shared" si="2"/>
        <v>0.68376844494892175</v>
      </c>
      <c r="L36" s="6"/>
      <c r="M36" s="6">
        <f t="shared" si="3"/>
        <v>0.78703945649333673</v>
      </c>
      <c r="V36" t="s">
        <v>37</v>
      </c>
      <c r="W36">
        <v>0.87718501702610674</v>
      </c>
      <c r="X36">
        <v>0.99160045402951202</v>
      </c>
      <c r="Y36">
        <v>0.9221339387060159</v>
      </c>
      <c r="Z36">
        <v>0.63200908059023841</v>
      </c>
      <c r="AA36">
        <v>0.66333711691259933</v>
      </c>
      <c r="AB36">
        <v>0.63200908059023841</v>
      </c>
    </row>
    <row r="37" spans="1:28" x14ac:dyDescent="0.3">
      <c r="A37" s="6" t="s">
        <v>106</v>
      </c>
      <c r="B37" s="6">
        <v>136</v>
      </c>
      <c r="C37" s="6"/>
      <c r="D37" s="6">
        <f t="shared" si="0"/>
        <v>1.4093264248704662</v>
      </c>
      <c r="E37" s="6"/>
      <c r="F37" s="6">
        <f t="shared" si="1"/>
        <v>0.64353312302839116</v>
      </c>
      <c r="H37" s="6" t="s">
        <v>106</v>
      </c>
      <c r="I37" s="6">
        <v>452</v>
      </c>
      <c r="J37" s="6"/>
      <c r="K37" s="6">
        <f t="shared" si="2"/>
        <v>0.61566401816118055</v>
      </c>
      <c r="L37" s="6"/>
      <c r="M37" s="6">
        <f t="shared" si="3"/>
        <v>0.7086490723804546</v>
      </c>
      <c r="V37" t="s">
        <v>38</v>
      </c>
      <c r="W37">
        <v>0.92165242165242167</v>
      </c>
      <c r="X37">
        <v>1.0256410256410255</v>
      </c>
      <c r="Y37">
        <v>0.94159544159544195</v>
      </c>
      <c r="Z37">
        <v>0.53418803418803418</v>
      </c>
      <c r="AA37">
        <v>0.64814814814814814</v>
      </c>
      <c r="AB37">
        <v>0.592592592592593</v>
      </c>
    </row>
    <row r="38" spans="1:28" x14ac:dyDescent="0.3">
      <c r="A38" s="6" t="s">
        <v>106</v>
      </c>
      <c r="B38" s="6">
        <v>97</v>
      </c>
      <c r="C38" s="6"/>
      <c r="D38" s="6">
        <f t="shared" si="0"/>
        <v>1.0051813471502591</v>
      </c>
      <c r="E38" s="6"/>
      <c r="F38" s="6">
        <f t="shared" si="1"/>
        <v>0.4589905362776025</v>
      </c>
      <c r="H38" s="6" t="s">
        <v>106</v>
      </c>
      <c r="I38" s="6">
        <v>447</v>
      </c>
      <c r="J38" s="6"/>
      <c r="K38" s="6">
        <f t="shared" si="2"/>
        <v>0.60885357548240637</v>
      </c>
      <c r="L38" s="6"/>
      <c r="M38" s="6">
        <f t="shared" si="3"/>
        <v>0.70081003396916641</v>
      </c>
      <c r="V38" t="s">
        <v>38</v>
      </c>
      <c r="W38">
        <v>0.99430199430199429</v>
      </c>
      <c r="X38">
        <v>0.96866096866096862</v>
      </c>
      <c r="Y38">
        <v>0.89886039886039881</v>
      </c>
      <c r="Z38">
        <v>0.6766381766381766</v>
      </c>
      <c r="AA38">
        <v>0.59259259259259256</v>
      </c>
      <c r="AB38">
        <v>0.67948717948717952</v>
      </c>
    </row>
    <row r="39" spans="1:28" x14ac:dyDescent="0.3">
      <c r="A39" s="6" t="s">
        <v>106</v>
      </c>
      <c r="B39" s="6">
        <v>122</v>
      </c>
      <c r="C39" s="6"/>
      <c r="D39" s="6">
        <f t="shared" si="0"/>
        <v>1.2642487046632125</v>
      </c>
      <c r="E39" s="6"/>
      <c r="F39" s="6">
        <f t="shared" si="1"/>
        <v>0.57728706624605675</v>
      </c>
      <c r="H39" s="6" t="s">
        <v>106</v>
      </c>
      <c r="I39" s="6">
        <v>464</v>
      </c>
      <c r="J39" s="6"/>
      <c r="K39" s="6">
        <f t="shared" si="2"/>
        <v>0.63200908059023841</v>
      </c>
      <c r="L39" s="6"/>
      <c r="M39" s="6">
        <f t="shared" si="3"/>
        <v>0.72746276456754633</v>
      </c>
      <c r="V39" t="s">
        <v>38</v>
      </c>
      <c r="W39">
        <v>0.80769230769230771</v>
      </c>
      <c r="X39">
        <v>0.98717948717948723</v>
      </c>
      <c r="Y39">
        <v>0.92592592592592593</v>
      </c>
      <c r="Z39">
        <v>0.59116809116809121</v>
      </c>
      <c r="AA39">
        <v>0.80769230769230771</v>
      </c>
      <c r="AB39">
        <v>0.68945868945868949</v>
      </c>
    </row>
    <row r="40" spans="1:28" x14ac:dyDescent="0.3">
      <c r="A40" s="6" t="s">
        <v>49</v>
      </c>
      <c r="B40" s="6">
        <v>154</v>
      </c>
      <c r="C40" s="6"/>
      <c r="D40" s="6">
        <f t="shared" si="0"/>
        <v>1.5958549222797926</v>
      </c>
      <c r="E40" s="6"/>
      <c r="F40" s="6">
        <f t="shared" si="1"/>
        <v>0.72870662460567825</v>
      </c>
      <c r="V40" t="s">
        <v>38</v>
      </c>
      <c r="W40">
        <v>0.89886039886039881</v>
      </c>
      <c r="X40">
        <v>1.0185185185185186</v>
      </c>
      <c r="Y40">
        <v>0.98005698005698005</v>
      </c>
      <c r="Z40">
        <v>0.62108262108262113</v>
      </c>
      <c r="AA40">
        <v>0.64102564102564108</v>
      </c>
      <c r="AB40">
        <v>0.59544159544159547</v>
      </c>
    </row>
    <row r="41" spans="1:28" x14ac:dyDescent="0.3">
      <c r="A41" s="6" t="s">
        <v>49</v>
      </c>
      <c r="B41" s="6">
        <v>151</v>
      </c>
      <c r="C41" s="6"/>
      <c r="D41" s="6">
        <f t="shared" si="0"/>
        <v>1.5647668393782384</v>
      </c>
      <c r="E41" s="6"/>
      <c r="F41" s="6">
        <f t="shared" si="1"/>
        <v>0.71451104100946372</v>
      </c>
      <c r="V41" t="s">
        <v>31</v>
      </c>
      <c r="W41">
        <f>AVERAGE(W25:W40)</f>
        <v>1.3734447701186143</v>
      </c>
      <c r="X41">
        <f t="shared" ref="X41:AB41" si="7">AVERAGE(X25:X40)</f>
        <v>1</v>
      </c>
      <c r="Y41">
        <f t="shared" si="7"/>
        <v>0.96944468844769094</v>
      </c>
      <c r="Z41">
        <f t="shared" si="7"/>
        <v>0.8517056389280091</v>
      </c>
      <c r="AA41">
        <f t="shared" si="7"/>
        <v>0.74522545966986176</v>
      </c>
      <c r="AB41">
        <f t="shared" si="7"/>
        <v>0.86739242898014279</v>
      </c>
    </row>
    <row r="42" spans="1:28" x14ac:dyDescent="0.3">
      <c r="A42" s="6" t="s">
        <v>49</v>
      </c>
      <c r="B42" s="6">
        <v>144</v>
      </c>
      <c r="C42" s="6"/>
      <c r="D42" s="6">
        <f t="shared" si="0"/>
        <v>1.4922279792746114</v>
      </c>
      <c r="E42" s="6"/>
      <c r="F42" s="6">
        <f t="shared" si="1"/>
        <v>0.68138801261829651</v>
      </c>
    </row>
    <row r="43" spans="1:28" x14ac:dyDescent="0.3">
      <c r="A43" s="6" t="s">
        <v>49</v>
      </c>
      <c r="B43" s="6">
        <v>175</v>
      </c>
      <c r="C43" s="6"/>
      <c r="D43" s="6">
        <f t="shared" si="0"/>
        <v>1.8134715025906736</v>
      </c>
      <c r="E43" s="6"/>
      <c r="F43" s="6">
        <f t="shared" si="1"/>
        <v>0.82807570977917977</v>
      </c>
    </row>
    <row r="44" spans="1:28" x14ac:dyDescent="0.3">
      <c r="A44" s="6" t="s">
        <v>49</v>
      </c>
      <c r="B44" s="6">
        <v>184</v>
      </c>
      <c r="C44" s="6"/>
      <c r="D44" s="6">
        <f t="shared" si="0"/>
        <v>1.9067357512953367</v>
      </c>
      <c r="E44" s="6"/>
      <c r="F44" s="6">
        <f t="shared" si="1"/>
        <v>0.87066246056782326</v>
      </c>
    </row>
    <row r="45" spans="1:28" x14ac:dyDescent="0.3">
      <c r="A45" s="6" t="s">
        <v>49</v>
      </c>
      <c r="B45" s="6">
        <v>129</v>
      </c>
      <c r="C45" s="6"/>
      <c r="D45" s="6">
        <f t="shared" si="0"/>
        <v>1.3367875647668395</v>
      </c>
      <c r="E45" s="6"/>
      <c r="F45" s="6">
        <f t="shared" si="1"/>
        <v>0.61041009463722395</v>
      </c>
    </row>
    <row r="46" spans="1:28" x14ac:dyDescent="0.3">
      <c r="A46" s="6" t="s">
        <v>50</v>
      </c>
      <c r="B46" s="6">
        <v>66</v>
      </c>
      <c r="C46" s="6"/>
      <c r="D46" s="6">
        <f t="shared" si="0"/>
        <v>0.68393782383419688</v>
      </c>
      <c r="E46" s="6"/>
      <c r="F46" s="6">
        <f t="shared" si="1"/>
        <v>0.31230283911671924</v>
      </c>
    </row>
    <row r="47" spans="1:28" x14ac:dyDescent="0.3">
      <c r="A47" s="6" t="s">
        <v>50</v>
      </c>
      <c r="B47" s="6">
        <v>80</v>
      </c>
      <c r="C47" s="6"/>
      <c r="D47" s="6">
        <f t="shared" si="0"/>
        <v>0.82901554404145072</v>
      </c>
      <c r="E47" s="6"/>
      <c r="F47" s="6">
        <f t="shared" si="1"/>
        <v>0.37854889589905361</v>
      </c>
    </row>
    <row r="48" spans="1:28" x14ac:dyDescent="0.3">
      <c r="A48" s="6" t="s">
        <v>50</v>
      </c>
      <c r="B48" s="6">
        <v>69</v>
      </c>
      <c r="C48" s="6"/>
      <c r="D48" s="6">
        <f t="shared" si="0"/>
        <v>0.71502590673575128</v>
      </c>
      <c r="E48" s="6"/>
      <c r="F48" s="6">
        <f t="shared" si="1"/>
        <v>0.32649842271293372</v>
      </c>
    </row>
    <row r="49" spans="1:6" x14ac:dyDescent="0.3">
      <c r="A49" s="6" t="s">
        <v>50</v>
      </c>
      <c r="B49" s="6">
        <v>65</v>
      </c>
      <c r="C49" s="6"/>
      <c r="D49" s="6">
        <f t="shared" si="0"/>
        <v>0.67357512953367871</v>
      </c>
      <c r="E49" s="6"/>
      <c r="F49" s="6">
        <f t="shared" si="1"/>
        <v>0.30757097791798105</v>
      </c>
    </row>
    <row r="50" spans="1:6" x14ac:dyDescent="0.3">
      <c r="A50" s="6" t="s">
        <v>50</v>
      </c>
      <c r="B50" s="6">
        <v>79</v>
      </c>
      <c r="C50" s="6"/>
      <c r="D50" s="6">
        <f t="shared" si="0"/>
        <v>0.81865284974093266</v>
      </c>
      <c r="E50" s="6"/>
      <c r="F50" s="6">
        <f t="shared" si="1"/>
        <v>0.37381703470031546</v>
      </c>
    </row>
    <row r="51" spans="1:6" x14ac:dyDescent="0.3">
      <c r="A51" s="6" t="s">
        <v>50</v>
      </c>
      <c r="B51" s="6">
        <v>70</v>
      </c>
      <c r="C51" s="6"/>
      <c r="D51" s="6">
        <f t="shared" si="0"/>
        <v>0.72538860103626945</v>
      </c>
      <c r="E51" s="6"/>
      <c r="F51" s="6">
        <f t="shared" si="1"/>
        <v>0.33123028391167192</v>
      </c>
    </row>
    <row r="52" spans="1:6" x14ac:dyDescent="0.3">
      <c r="A52" s="16" t="s">
        <v>107</v>
      </c>
      <c r="B52" s="6">
        <v>104</v>
      </c>
      <c r="C52" s="6"/>
      <c r="D52" s="6">
        <f t="shared" si="0"/>
        <v>1.0777202072538861</v>
      </c>
      <c r="E52" s="6"/>
      <c r="F52" s="6">
        <f t="shared" si="1"/>
        <v>0.49211356466876971</v>
      </c>
    </row>
    <row r="53" spans="1:6" x14ac:dyDescent="0.3">
      <c r="A53" s="16" t="s">
        <v>107</v>
      </c>
      <c r="B53" s="6">
        <v>148</v>
      </c>
      <c r="C53" s="6"/>
      <c r="D53" s="6">
        <f t="shared" si="0"/>
        <v>1.5336787564766838</v>
      </c>
      <c r="E53" s="6"/>
      <c r="F53" s="6">
        <f t="shared" si="1"/>
        <v>0.70031545741324919</v>
      </c>
    </row>
    <row r="54" spans="1:6" x14ac:dyDescent="0.3">
      <c r="A54" s="16" t="s">
        <v>107</v>
      </c>
      <c r="B54" s="6">
        <v>176</v>
      </c>
      <c r="C54" s="6"/>
      <c r="D54" s="6">
        <f t="shared" si="0"/>
        <v>1.8238341968911918</v>
      </c>
      <c r="E54" s="6"/>
      <c r="F54" s="6">
        <f t="shared" si="1"/>
        <v>0.83280757097791791</v>
      </c>
    </row>
    <row r="55" spans="1:6" x14ac:dyDescent="0.3">
      <c r="A55" s="16" t="s">
        <v>107</v>
      </c>
      <c r="B55" s="6">
        <v>129</v>
      </c>
      <c r="C55" s="6"/>
      <c r="D55" s="6">
        <f t="shared" si="0"/>
        <v>1.3367875647668395</v>
      </c>
      <c r="E55" s="6"/>
      <c r="F55" s="6">
        <f t="shared" si="1"/>
        <v>0.61041009463722395</v>
      </c>
    </row>
    <row r="56" spans="1:6" x14ac:dyDescent="0.3">
      <c r="A56" s="16" t="s">
        <v>107</v>
      </c>
      <c r="B56" s="6">
        <v>124</v>
      </c>
      <c r="C56" s="6"/>
      <c r="D56" s="6">
        <f t="shared" si="0"/>
        <v>1.2849740932642486</v>
      </c>
      <c r="E56" s="6"/>
      <c r="F56" s="6">
        <f t="shared" si="1"/>
        <v>0.58675078864353314</v>
      </c>
    </row>
    <row r="57" spans="1:6" x14ac:dyDescent="0.3">
      <c r="A57" s="16" t="s">
        <v>107</v>
      </c>
      <c r="B57" s="6">
        <v>101</v>
      </c>
      <c r="C57" s="6"/>
      <c r="D57" s="6">
        <f t="shared" si="0"/>
        <v>1.0466321243523315</v>
      </c>
      <c r="E57" s="6"/>
      <c r="F57" s="6">
        <f t="shared" si="1"/>
        <v>0.47791798107255518</v>
      </c>
    </row>
    <row r="58" spans="1:6" x14ac:dyDescent="0.3">
      <c r="A58" s="15" t="s">
        <v>108</v>
      </c>
      <c r="B58" s="6">
        <v>7</v>
      </c>
      <c r="C58" s="6"/>
      <c r="D58" s="6">
        <f t="shared" si="0"/>
        <v>7.2538860103626937E-2</v>
      </c>
      <c r="E58" s="6"/>
      <c r="F58" s="6">
        <f t="shared" si="1"/>
        <v>3.3123028391167188E-2</v>
      </c>
    </row>
    <row r="59" spans="1:6" x14ac:dyDescent="0.3">
      <c r="A59" s="15" t="s">
        <v>108</v>
      </c>
      <c r="B59" s="6">
        <v>9</v>
      </c>
      <c r="C59" s="6"/>
      <c r="D59" s="6">
        <f t="shared" si="0"/>
        <v>9.3264248704663211E-2</v>
      </c>
      <c r="E59" s="6"/>
      <c r="F59" s="6">
        <f t="shared" si="1"/>
        <v>4.2586750788643532E-2</v>
      </c>
    </row>
    <row r="60" spans="1:6" x14ac:dyDescent="0.3">
      <c r="A60" s="15" t="s">
        <v>108</v>
      </c>
      <c r="B60" s="6">
        <v>8</v>
      </c>
      <c r="C60" s="6"/>
      <c r="D60" s="6">
        <f t="shared" si="0"/>
        <v>8.2901554404145081E-2</v>
      </c>
      <c r="E60" s="6"/>
      <c r="F60" s="6">
        <f t="shared" si="1"/>
        <v>3.7854889589905363E-2</v>
      </c>
    </row>
    <row r="61" spans="1:6" x14ac:dyDescent="0.3">
      <c r="A61" s="15" t="s">
        <v>108</v>
      </c>
      <c r="B61" s="6">
        <v>2</v>
      </c>
      <c r="C61" s="6"/>
      <c r="D61" s="6">
        <f t="shared" si="0"/>
        <v>2.072538860103627E-2</v>
      </c>
      <c r="E61" s="6"/>
      <c r="F61" s="6">
        <f t="shared" si="1"/>
        <v>9.4637223974763408E-3</v>
      </c>
    </row>
    <row r="62" spans="1:6" x14ac:dyDescent="0.3">
      <c r="A62" s="15" t="s">
        <v>108</v>
      </c>
      <c r="B62" s="6">
        <v>15</v>
      </c>
      <c r="C62" s="6"/>
      <c r="D62" s="6">
        <f t="shared" si="0"/>
        <v>0.15544041450777202</v>
      </c>
      <c r="E62" s="6"/>
      <c r="F62" s="6">
        <f t="shared" si="1"/>
        <v>7.0977917981072558E-2</v>
      </c>
    </row>
    <row r="63" spans="1:6" x14ac:dyDescent="0.3">
      <c r="A63" s="15" t="s">
        <v>108</v>
      </c>
      <c r="B63" s="6">
        <v>8</v>
      </c>
      <c r="C63" s="6"/>
      <c r="D63" s="6">
        <f t="shared" si="0"/>
        <v>8.2901554404145081E-2</v>
      </c>
      <c r="E63" s="6"/>
      <c r="F63" s="6">
        <f t="shared" si="1"/>
        <v>3.7854889589905363E-2</v>
      </c>
    </row>
  </sheetData>
  <mergeCells count="6">
    <mergeCell ref="W23:AB23"/>
    <mergeCell ref="A1:F1"/>
    <mergeCell ref="A2:F2"/>
    <mergeCell ref="H2:M2"/>
    <mergeCell ref="O2:T2"/>
    <mergeCell ref="W2:A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F0D2-086B-4B6D-851E-3B5DAC0A3F4B}">
  <dimension ref="A1:U69"/>
  <sheetViews>
    <sheetView workbookViewId="0">
      <selection activeCell="H1" sqref="H1"/>
    </sheetView>
  </sheetViews>
  <sheetFormatPr defaultRowHeight="14.4" x14ac:dyDescent="0.3"/>
  <cols>
    <col min="1" max="1" width="10.33203125" bestFit="1" customWidth="1"/>
    <col min="2" max="2" width="6.33203125" bestFit="1" customWidth="1"/>
    <col min="3" max="3" width="12.33203125" bestFit="1" customWidth="1"/>
    <col min="5" max="5" width="12" bestFit="1" customWidth="1"/>
    <col min="6" max="6" width="12.6640625" bestFit="1" customWidth="1"/>
    <col min="12" max="12" width="12" customWidth="1"/>
    <col min="13" max="13" width="13.33203125" bestFit="1" customWidth="1"/>
    <col min="17" max="17" width="18" bestFit="1" customWidth="1"/>
    <col min="20" max="20" width="20.44140625" bestFit="1" customWidth="1"/>
    <col min="21" max="21" width="12" bestFit="1" customWidth="1"/>
  </cols>
  <sheetData>
    <row r="1" spans="1:21" ht="15" thickBot="1" x14ac:dyDescent="0.35">
      <c r="A1" s="34" t="s">
        <v>121</v>
      </c>
      <c r="B1" s="35"/>
      <c r="C1" s="35"/>
      <c r="D1" s="35"/>
      <c r="E1" s="35"/>
      <c r="F1" s="36"/>
      <c r="H1" s="1" t="s">
        <v>171</v>
      </c>
    </row>
    <row r="2" spans="1:21" x14ac:dyDescent="0.3">
      <c r="A2" s="46" t="s">
        <v>109</v>
      </c>
      <c r="B2" s="46"/>
      <c r="C2" s="46"/>
      <c r="D2" s="46"/>
      <c r="E2" s="46"/>
      <c r="F2" s="46"/>
      <c r="H2" s="46" t="s">
        <v>110</v>
      </c>
      <c r="I2" s="46"/>
      <c r="J2" s="46"/>
      <c r="K2" s="46"/>
      <c r="L2" s="46"/>
      <c r="M2" s="46"/>
      <c r="Q2" s="8" t="s">
        <v>24</v>
      </c>
    </row>
    <row r="3" spans="1:21" x14ac:dyDescent="0.3">
      <c r="A3" s="6" t="s">
        <v>1</v>
      </c>
      <c r="B3" s="6" t="s">
        <v>2</v>
      </c>
      <c r="C3" s="6" t="s">
        <v>26</v>
      </c>
      <c r="D3" s="6" t="s">
        <v>27</v>
      </c>
      <c r="E3" s="6" t="s">
        <v>5</v>
      </c>
      <c r="F3" s="6" t="s">
        <v>12</v>
      </c>
      <c r="H3" s="6" t="s">
        <v>1</v>
      </c>
      <c r="I3" s="6" t="s">
        <v>2</v>
      </c>
      <c r="J3" s="6"/>
      <c r="K3" s="6" t="s">
        <v>28</v>
      </c>
      <c r="L3" s="6"/>
      <c r="M3" s="6" t="s">
        <v>29</v>
      </c>
      <c r="P3" s="6" t="s">
        <v>9</v>
      </c>
      <c r="Q3" s="6" t="s">
        <v>97</v>
      </c>
      <c r="R3" s="6" t="s">
        <v>108</v>
      </c>
      <c r="S3" s="6" t="s">
        <v>30</v>
      </c>
      <c r="T3" s="6" t="s">
        <v>111</v>
      </c>
      <c r="U3" s="6" t="s">
        <v>112</v>
      </c>
    </row>
    <row r="4" spans="1:21" x14ac:dyDescent="0.3">
      <c r="A4" s="6" t="s">
        <v>9</v>
      </c>
      <c r="B4" s="6">
        <v>366</v>
      </c>
      <c r="C4" s="6"/>
      <c r="D4" s="6">
        <f>B4/$C$10</f>
        <v>1.1473354231974922</v>
      </c>
      <c r="E4" s="6">
        <f>AVERAGE(B4:B9)</f>
        <v>368.66666666666669</v>
      </c>
      <c r="F4" s="6">
        <f>B4/$E$4</f>
        <v>0.99276672694394208</v>
      </c>
      <c r="H4" s="6" t="s">
        <v>9</v>
      </c>
      <c r="I4" s="6">
        <v>623</v>
      </c>
      <c r="J4" s="6"/>
      <c r="K4" s="6">
        <f>I4/$J$10</f>
        <v>1.0394883203559511</v>
      </c>
      <c r="L4" s="6">
        <f>AVERAGE(I4:I9)</f>
        <v>676.83333333333337</v>
      </c>
      <c r="M4" s="6">
        <f>I4/$L$4</f>
        <v>0.9204629401625215</v>
      </c>
      <c r="O4" t="s">
        <v>22</v>
      </c>
      <c r="P4">
        <v>0.99276672694394197</v>
      </c>
      <c r="Q4">
        <v>0.91139240506329111</v>
      </c>
      <c r="R4">
        <v>0.68896925858951175</v>
      </c>
      <c r="S4">
        <v>0.79746835443037967</v>
      </c>
      <c r="T4">
        <v>0.44213381555153702</v>
      </c>
      <c r="U4">
        <v>0.34177215189873417</v>
      </c>
    </row>
    <row r="5" spans="1:21" x14ac:dyDescent="0.3">
      <c r="A5" s="6" t="s">
        <v>9</v>
      </c>
      <c r="B5" s="6">
        <v>398</v>
      </c>
      <c r="C5" s="6"/>
      <c r="D5" s="6">
        <f t="shared" ref="D5:D68" si="0">B5/$C$10</f>
        <v>1.2476489028213167</v>
      </c>
      <c r="E5" s="6"/>
      <c r="F5" s="6">
        <f t="shared" ref="F5:F68" si="1">B5/$E$4</f>
        <v>1.0795660036166366</v>
      </c>
      <c r="H5" s="6" t="s">
        <v>9</v>
      </c>
      <c r="I5" s="6">
        <v>763</v>
      </c>
      <c r="J5" s="6"/>
      <c r="K5" s="6">
        <f t="shared" ref="K5:K39" si="2">I5/$J$10</f>
        <v>1.2730812013348163</v>
      </c>
      <c r="L5" s="6"/>
      <c r="M5" s="6">
        <f t="shared" ref="M5:M39" si="3">I5/$L$4</f>
        <v>1.1273085446934252</v>
      </c>
      <c r="O5" t="s">
        <v>22</v>
      </c>
      <c r="P5">
        <v>1.0795660036166366</v>
      </c>
      <c r="Q5">
        <v>0.93309222423146465</v>
      </c>
      <c r="R5">
        <v>0.75949367088607589</v>
      </c>
      <c r="S5">
        <v>0.77034358047016271</v>
      </c>
      <c r="T5">
        <v>0.65099457504520797</v>
      </c>
      <c r="U5">
        <v>0.42585895117540684</v>
      </c>
    </row>
    <row r="6" spans="1:21" x14ac:dyDescent="0.3">
      <c r="A6" s="6" t="s">
        <v>9</v>
      </c>
      <c r="B6" s="6">
        <v>383</v>
      </c>
      <c r="C6" s="6"/>
      <c r="D6" s="6">
        <f t="shared" si="0"/>
        <v>1.2006269592476488</v>
      </c>
      <c r="E6" s="6"/>
      <c r="F6" s="6">
        <f t="shared" si="1"/>
        <v>1.0388788426763109</v>
      </c>
      <c r="H6" s="6" t="s">
        <v>9</v>
      </c>
      <c r="I6" s="6">
        <v>633</v>
      </c>
      <c r="J6" s="6"/>
      <c r="K6" s="6">
        <f t="shared" si="2"/>
        <v>1.0561735261401557</v>
      </c>
      <c r="L6" s="6"/>
      <c r="M6" s="6">
        <f t="shared" si="3"/>
        <v>0.93523762620044315</v>
      </c>
      <c r="O6" t="s">
        <v>22</v>
      </c>
      <c r="P6">
        <v>1.0388788426763109</v>
      </c>
      <c r="Q6">
        <v>0.9059674502712477</v>
      </c>
      <c r="R6">
        <v>0.81103074141048825</v>
      </c>
      <c r="S6">
        <v>0.75949367088607589</v>
      </c>
      <c r="T6">
        <v>0.550632911392405</v>
      </c>
      <c r="U6">
        <v>0.46383363471971062</v>
      </c>
    </row>
    <row r="7" spans="1:21" x14ac:dyDescent="0.3">
      <c r="A7" s="6" t="s">
        <v>9</v>
      </c>
      <c r="B7" s="6">
        <v>345</v>
      </c>
      <c r="C7" s="6"/>
      <c r="D7" s="6">
        <f t="shared" si="0"/>
        <v>1.0815047021943573</v>
      </c>
      <c r="E7" s="6"/>
      <c r="F7" s="6">
        <f t="shared" si="1"/>
        <v>0.93580470162748641</v>
      </c>
      <c r="H7" s="6" t="s">
        <v>9</v>
      </c>
      <c r="I7" s="6">
        <v>731</v>
      </c>
      <c r="J7" s="6"/>
      <c r="K7" s="6">
        <f t="shared" si="2"/>
        <v>1.2196885428253614</v>
      </c>
      <c r="L7" s="6"/>
      <c r="M7" s="6">
        <f t="shared" si="3"/>
        <v>1.0800295493720757</v>
      </c>
      <c r="O7" t="s">
        <v>22</v>
      </c>
      <c r="P7">
        <v>0.93580470162748641</v>
      </c>
      <c r="Q7">
        <v>0.80560578661844484</v>
      </c>
      <c r="R7">
        <v>0.5262206148282097</v>
      </c>
      <c r="S7">
        <v>0.77034358047016271</v>
      </c>
      <c r="T7">
        <v>0.52893309222423146</v>
      </c>
      <c r="U7">
        <v>0.20614828209764918</v>
      </c>
    </row>
    <row r="8" spans="1:21" x14ac:dyDescent="0.3">
      <c r="A8" s="6" t="s">
        <v>9</v>
      </c>
      <c r="B8" s="6">
        <v>373</v>
      </c>
      <c r="C8" s="6"/>
      <c r="D8" s="6">
        <f t="shared" si="0"/>
        <v>1.1692789968652038</v>
      </c>
      <c r="E8" s="6"/>
      <c r="F8" s="6">
        <f t="shared" si="1"/>
        <v>1.011754068716094</v>
      </c>
      <c r="H8" s="6" t="s">
        <v>9</v>
      </c>
      <c r="I8" s="6">
        <v>628</v>
      </c>
      <c r="J8" s="6"/>
      <c r="K8" s="6">
        <f t="shared" si="2"/>
        <v>1.0478309232480534</v>
      </c>
      <c r="L8" s="6"/>
      <c r="M8" s="6">
        <f t="shared" si="3"/>
        <v>0.92785028318148233</v>
      </c>
      <c r="O8" t="s">
        <v>22</v>
      </c>
      <c r="P8">
        <v>1.011754068716094</v>
      </c>
      <c r="Q8">
        <v>0.83001808318264014</v>
      </c>
      <c r="R8">
        <v>0.78661844484629295</v>
      </c>
      <c r="S8">
        <v>0.70524412296564187</v>
      </c>
      <c r="T8">
        <v>0.59674502712477395</v>
      </c>
      <c r="U8">
        <v>0.32820976491862563</v>
      </c>
    </row>
    <row r="9" spans="1:21" x14ac:dyDescent="0.3">
      <c r="A9" s="6" t="s">
        <v>9</v>
      </c>
      <c r="B9" s="6">
        <v>347</v>
      </c>
      <c r="C9" s="6"/>
      <c r="D9" s="6">
        <f t="shared" si="0"/>
        <v>1.0877742946708464</v>
      </c>
      <c r="E9" s="6"/>
      <c r="F9" s="6">
        <f t="shared" si="1"/>
        <v>0.94122965641952983</v>
      </c>
      <c r="H9" s="6" t="s">
        <v>9</v>
      </c>
      <c r="I9" s="6">
        <v>683</v>
      </c>
      <c r="J9" s="6"/>
      <c r="K9" s="6">
        <f t="shared" si="2"/>
        <v>1.139599555061179</v>
      </c>
      <c r="L9" s="6"/>
      <c r="M9" s="6">
        <f t="shared" si="3"/>
        <v>1.0091110563900516</v>
      </c>
      <c r="O9" t="s">
        <v>22</v>
      </c>
      <c r="P9">
        <v>0.94122965641952983</v>
      </c>
      <c r="Q9">
        <v>0.80560578661844484</v>
      </c>
      <c r="R9">
        <v>0.46654611211573233</v>
      </c>
      <c r="S9">
        <v>0.81645569620253156</v>
      </c>
      <c r="T9">
        <v>0.67811934900542492</v>
      </c>
      <c r="U9">
        <v>0.13019891500904157</v>
      </c>
    </row>
    <row r="10" spans="1:21" x14ac:dyDescent="0.3">
      <c r="A10" s="6" t="s">
        <v>97</v>
      </c>
      <c r="B10" s="6">
        <v>336</v>
      </c>
      <c r="C10" s="6">
        <f>AVERAGE(B10:B15)</f>
        <v>319</v>
      </c>
      <c r="D10" s="6">
        <f t="shared" si="0"/>
        <v>1.0532915360501567</v>
      </c>
      <c r="E10" s="6"/>
      <c r="F10" s="6">
        <f t="shared" si="1"/>
        <v>0.91139240506329111</v>
      </c>
      <c r="H10" s="6" t="s">
        <v>97</v>
      </c>
      <c r="I10" s="6">
        <v>564</v>
      </c>
      <c r="J10" s="6">
        <f>AVERAGE(I10:I15)</f>
        <v>599.33333333333337</v>
      </c>
      <c r="K10" s="6">
        <f t="shared" si="2"/>
        <v>0.94104560622914346</v>
      </c>
      <c r="L10" s="6"/>
      <c r="M10" s="6">
        <f t="shared" si="3"/>
        <v>0.83329229253878345</v>
      </c>
      <c r="O10" t="s">
        <v>23</v>
      </c>
      <c r="P10">
        <v>0.9204629401625215</v>
      </c>
      <c r="Q10">
        <v>0.83329229253878345</v>
      </c>
      <c r="R10">
        <v>0.8229500123122383</v>
      </c>
      <c r="S10">
        <v>0.76828367397192809</v>
      </c>
      <c r="T10">
        <v>0.76532873676434376</v>
      </c>
      <c r="U10">
        <v>0.59689731593203643</v>
      </c>
    </row>
    <row r="11" spans="1:21" x14ac:dyDescent="0.3">
      <c r="A11" s="6" t="s">
        <v>97</v>
      </c>
      <c r="B11" s="6">
        <v>344</v>
      </c>
      <c r="C11" s="6"/>
      <c r="D11" s="6">
        <f t="shared" si="0"/>
        <v>1.0783699059561129</v>
      </c>
      <c r="E11" s="6"/>
      <c r="F11" s="6">
        <f t="shared" si="1"/>
        <v>0.93309222423146465</v>
      </c>
      <c r="H11" s="6" t="s">
        <v>97</v>
      </c>
      <c r="I11" s="6">
        <v>642</v>
      </c>
      <c r="J11" s="6"/>
      <c r="K11" s="6">
        <f t="shared" si="2"/>
        <v>1.0711902113459399</v>
      </c>
      <c r="L11" s="6"/>
      <c r="M11" s="6">
        <f t="shared" si="3"/>
        <v>0.94853484363457274</v>
      </c>
      <c r="O11" t="s">
        <v>23</v>
      </c>
      <c r="P11">
        <v>1.1273085446934252</v>
      </c>
      <c r="Q11">
        <v>0.94853484363457274</v>
      </c>
      <c r="R11">
        <v>0.87466141344496429</v>
      </c>
      <c r="S11">
        <v>0.72691455306574726</v>
      </c>
      <c r="T11">
        <v>0.6323565624230485</v>
      </c>
      <c r="U11">
        <v>0.60723959615858158</v>
      </c>
    </row>
    <row r="12" spans="1:21" x14ac:dyDescent="0.3">
      <c r="A12" s="6" t="s">
        <v>97</v>
      </c>
      <c r="B12" s="6">
        <v>334</v>
      </c>
      <c r="C12" s="6"/>
      <c r="D12" s="6">
        <f t="shared" si="0"/>
        <v>1.0470219435736676</v>
      </c>
      <c r="E12" s="6"/>
      <c r="F12" s="6">
        <f t="shared" si="1"/>
        <v>0.9059674502712477</v>
      </c>
      <c r="H12" s="6" t="s">
        <v>97</v>
      </c>
      <c r="I12" s="6">
        <v>613</v>
      </c>
      <c r="J12" s="6"/>
      <c r="K12" s="6">
        <f t="shared" si="2"/>
        <v>1.0228031145717462</v>
      </c>
      <c r="L12" s="6"/>
      <c r="M12" s="6">
        <f t="shared" si="3"/>
        <v>0.90568825412459986</v>
      </c>
      <c r="O12" t="s">
        <v>23</v>
      </c>
      <c r="P12">
        <v>0.93523762620044315</v>
      </c>
      <c r="Q12">
        <v>0.90568825412459986</v>
      </c>
      <c r="R12">
        <v>0.89239103669047026</v>
      </c>
      <c r="S12">
        <v>0.75350898793400634</v>
      </c>
      <c r="T12">
        <v>0.72691455306574726</v>
      </c>
      <c r="U12">
        <v>0.66929327751785272</v>
      </c>
    </row>
    <row r="13" spans="1:21" x14ac:dyDescent="0.3">
      <c r="A13" s="6" t="s">
        <v>97</v>
      </c>
      <c r="B13" s="6">
        <v>297</v>
      </c>
      <c r="C13" s="6"/>
      <c r="D13" s="6">
        <f t="shared" si="0"/>
        <v>0.93103448275862066</v>
      </c>
      <c r="E13" s="6"/>
      <c r="F13" s="6">
        <f t="shared" si="1"/>
        <v>0.80560578661844484</v>
      </c>
      <c r="H13" s="6" t="s">
        <v>97</v>
      </c>
      <c r="I13" s="6">
        <v>571</v>
      </c>
      <c r="J13" s="6"/>
      <c r="K13" s="6">
        <f t="shared" si="2"/>
        <v>0.95272525027808674</v>
      </c>
      <c r="L13" s="6"/>
      <c r="M13" s="6">
        <f t="shared" si="3"/>
        <v>0.84363457276532872</v>
      </c>
      <c r="O13" t="s">
        <v>23</v>
      </c>
      <c r="P13">
        <v>1.0800295493720757</v>
      </c>
      <c r="Q13">
        <v>0.84363457276532872</v>
      </c>
      <c r="R13">
        <v>0.94262496921940409</v>
      </c>
      <c r="S13">
        <v>0.71509480423540994</v>
      </c>
      <c r="T13">
        <v>0.61167200196995808</v>
      </c>
      <c r="U13">
        <v>0.55109578921447921</v>
      </c>
    </row>
    <row r="14" spans="1:21" x14ac:dyDescent="0.3">
      <c r="A14" s="6" t="s">
        <v>97</v>
      </c>
      <c r="B14" s="6">
        <v>306</v>
      </c>
      <c r="C14" s="6"/>
      <c r="D14" s="6">
        <f t="shared" si="0"/>
        <v>0.95924764890282133</v>
      </c>
      <c r="E14" s="6"/>
      <c r="F14" s="6">
        <f t="shared" si="1"/>
        <v>0.83001808318264014</v>
      </c>
      <c r="H14" s="6" t="s">
        <v>97</v>
      </c>
      <c r="I14" s="6">
        <v>597</v>
      </c>
      <c r="J14" s="6"/>
      <c r="K14" s="6">
        <f t="shared" si="2"/>
        <v>0.99610678531701879</v>
      </c>
      <c r="L14" s="6"/>
      <c r="M14" s="6">
        <f t="shared" si="3"/>
        <v>0.88204875646392511</v>
      </c>
      <c r="O14" t="s">
        <v>23</v>
      </c>
      <c r="P14">
        <v>0.92785028318148233</v>
      </c>
      <c r="Q14">
        <v>0.88204875646392511</v>
      </c>
      <c r="R14">
        <v>0.88352622506771727</v>
      </c>
      <c r="S14">
        <v>0.72839202166953954</v>
      </c>
      <c r="T14">
        <v>0.63974390544200932</v>
      </c>
      <c r="U14">
        <v>0.63531149963063283</v>
      </c>
    </row>
    <row r="15" spans="1:21" x14ac:dyDescent="0.3">
      <c r="A15" s="6" t="s">
        <v>97</v>
      </c>
      <c r="B15" s="6">
        <v>297</v>
      </c>
      <c r="C15" s="6"/>
      <c r="D15" s="6">
        <f t="shared" si="0"/>
        <v>0.93103448275862066</v>
      </c>
      <c r="E15" s="6"/>
      <c r="F15" s="6">
        <f t="shared" si="1"/>
        <v>0.80560578661844484</v>
      </c>
      <c r="H15" s="6" t="s">
        <v>97</v>
      </c>
      <c r="I15" s="6">
        <v>609</v>
      </c>
      <c r="J15" s="6"/>
      <c r="K15" s="6">
        <f t="shared" si="2"/>
        <v>1.0161290322580645</v>
      </c>
      <c r="L15" s="6"/>
      <c r="M15" s="6">
        <f t="shared" si="3"/>
        <v>0.89977837970943109</v>
      </c>
      <c r="O15" t="s">
        <v>23</v>
      </c>
      <c r="P15">
        <v>1.0091110563900516</v>
      </c>
      <c r="Q15">
        <v>0.89977837970943109</v>
      </c>
      <c r="R15">
        <v>0.83772469835016006</v>
      </c>
      <c r="S15">
        <v>0.85102191578428954</v>
      </c>
      <c r="T15">
        <v>0.75941886234917499</v>
      </c>
      <c r="U15">
        <v>0.53779857178034962</v>
      </c>
    </row>
    <row r="16" spans="1:21" x14ac:dyDescent="0.3">
      <c r="A16" s="6" t="s">
        <v>108</v>
      </c>
      <c r="B16" s="6">
        <v>254</v>
      </c>
      <c r="C16" s="6"/>
      <c r="D16" s="6">
        <f t="shared" si="0"/>
        <v>0.79623824451410663</v>
      </c>
      <c r="E16" s="6"/>
      <c r="F16" s="6">
        <f t="shared" si="1"/>
        <v>0.68896925858951175</v>
      </c>
      <c r="H16" s="6" t="s">
        <v>108</v>
      </c>
      <c r="I16" s="6">
        <v>557</v>
      </c>
      <c r="J16" s="6"/>
      <c r="K16" s="6">
        <f t="shared" si="2"/>
        <v>0.92936596218020018</v>
      </c>
      <c r="L16" s="6"/>
      <c r="M16" s="6">
        <f t="shared" si="3"/>
        <v>0.8229500123122383</v>
      </c>
      <c r="O16" t="s">
        <v>31</v>
      </c>
      <c r="P16">
        <f>AVERAGE(P4:P15)</f>
        <v>1</v>
      </c>
      <c r="Q16">
        <f t="shared" ref="Q16:U16" si="4">AVERAGE(Q4:Q15)</f>
        <v>0.87538823626851459</v>
      </c>
      <c r="R16">
        <f t="shared" si="4"/>
        <v>0.77439643314677198</v>
      </c>
      <c r="S16">
        <f t="shared" si="4"/>
        <v>0.76354708017382311</v>
      </c>
      <c r="T16">
        <f t="shared" si="4"/>
        <v>0.63191611602982201</v>
      </c>
      <c r="U16">
        <f t="shared" si="4"/>
        <v>0.45780481250442501</v>
      </c>
    </row>
    <row r="17" spans="1:21" x14ac:dyDescent="0.3">
      <c r="A17" s="6" t="s">
        <v>108</v>
      </c>
      <c r="B17" s="6">
        <v>280</v>
      </c>
      <c r="C17" s="6"/>
      <c r="D17" s="6">
        <f t="shared" si="0"/>
        <v>0.87774294670846398</v>
      </c>
      <c r="E17" s="6"/>
      <c r="F17" s="6">
        <f t="shared" si="1"/>
        <v>0.75949367088607589</v>
      </c>
      <c r="H17" s="6" t="s">
        <v>108</v>
      </c>
      <c r="I17" s="6">
        <v>592</v>
      </c>
      <c r="J17" s="6"/>
      <c r="K17" s="6">
        <f t="shared" si="2"/>
        <v>0.98776418242491648</v>
      </c>
      <c r="L17" s="6"/>
      <c r="M17" s="6">
        <f t="shared" si="3"/>
        <v>0.87466141344496429</v>
      </c>
    </row>
    <row r="18" spans="1:21" x14ac:dyDescent="0.3">
      <c r="A18" s="6" t="s">
        <v>108</v>
      </c>
      <c r="B18" s="6">
        <v>299</v>
      </c>
      <c r="C18" s="6"/>
      <c r="D18" s="6">
        <f t="shared" si="0"/>
        <v>0.93730407523510972</v>
      </c>
      <c r="E18" s="6"/>
      <c r="F18" s="6">
        <f t="shared" si="1"/>
        <v>0.81103074141048825</v>
      </c>
      <c r="H18" s="6" t="s">
        <v>108</v>
      </c>
      <c r="I18" s="6">
        <v>604</v>
      </c>
      <c r="J18" s="6"/>
      <c r="K18" s="6">
        <f t="shared" si="2"/>
        <v>1.0077864293659622</v>
      </c>
      <c r="L18" s="6"/>
      <c r="M18" s="6">
        <f t="shared" si="3"/>
        <v>0.89239103669047026</v>
      </c>
    </row>
    <row r="19" spans="1:21" x14ac:dyDescent="0.3">
      <c r="A19" s="6" t="s">
        <v>108</v>
      </c>
      <c r="B19" s="6">
        <v>194</v>
      </c>
      <c r="C19" s="6"/>
      <c r="D19" s="6">
        <f t="shared" si="0"/>
        <v>0.60815047021943569</v>
      </c>
      <c r="E19" s="6"/>
      <c r="F19" s="6">
        <f t="shared" si="1"/>
        <v>0.5262206148282097</v>
      </c>
      <c r="H19" s="6" t="s">
        <v>108</v>
      </c>
      <c r="I19" s="6">
        <v>638</v>
      </c>
      <c r="J19" s="6"/>
      <c r="K19" s="6">
        <f t="shared" si="2"/>
        <v>1.064516129032258</v>
      </c>
      <c r="L19" s="6"/>
      <c r="M19" s="6">
        <f t="shared" si="3"/>
        <v>0.94262496921940409</v>
      </c>
      <c r="P19" t="s">
        <v>1</v>
      </c>
      <c r="Q19" s="8" t="s">
        <v>25</v>
      </c>
    </row>
    <row r="20" spans="1:21" x14ac:dyDescent="0.3">
      <c r="A20" s="6" t="s">
        <v>108</v>
      </c>
      <c r="B20" s="6">
        <v>290</v>
      </c>
      <c r="C20" s="6"/>
      <c r="D20" s="6">
        <f t="shared" si="0"/>
        <v>0.90909090909090906</v>
      </c>
      <c r="E20" s="6"/>
      <c r="F20" s="6">
        <f t="shared" si="1"/>
        <v>0.78661844484629295</v>
      </c>
      <c r="H20" s="6" t="s">
        <v>108</v>
      </c>
      <c r="I20" s="6">
        <v>598</v>
      </c>
      <c r="J20" s="6"/>
      <c r="K20" s="6">
        <f t="shared" si="2"/>
        <v>0.99777530589543928</v>
      </c>
      <c r="L20" s="6"/>
      <c r="M20" s="6">
        <f t="shared" si="3"/>
        <v>0.88352622506771727</v>
      </c>
      <c r="P20" s="6" t="s">
        <v>9</v>
      </c>
      <c r="Q20" s="6" t="s">
        <v>97</v>
      </c>
      <c r="R20" s="6" t="s">
        <v>108</v>
      </c>
      <c r="S20" s="6" t="s">
        <v>30</v>
      </c>
      <c r="T20" s="6" t="s">
        <v>111</v>
      </c>
      <c r="U20" s="6" t="s">
        <v>112</v>
      </c>
    </row>
    <row r="21" spans="1:21" x14ac:dyDescent="0.3">
      <c r="A21" s="6" t="s">
        <v>108</v>
      </c>
      <c r="B21" s="6">
        <v>172</v>
      </c>
      <c r="C21" s="6"/>
      <c r="D21" s="6">
        <f t="shared" si="0"/>
        <v>0.53918495297805646</v>
      </c>
      <c r="E21" s="6"/>
      <c r="F21" s="6">
        <f t="shared" si="1"/>
        <v>0.46654611211573233</v>
      </c>
      <c r="H21" s="6" t="s">
        <v>108</v>
      </c>
      <c r="I21" s="6">
        <v>567</v>
      </c>
      <c r="J21" s="6"/>
      <c r="K21" s="6">
        <f t="shared" si="2"/>
        <v>0.9460511679644048</v>
      </c>
      <c r="L21" s="6"/>
      <c r="M21" s="6">
        <f t="shared" si="3"/>
        <v>0.83772469835016006</v>
      </c>
      <c r="O21" t="s">
        <v>22</v>
      </c>
      <c r="P21">
        <v>1.1473354231974922</v>
      </c>
      <c r="Q21">
        <v>1.0532915360501567</v>
      </c>
      <c r="R21">
        <v>0.79623824451410663</v>
      </c>
      <c r="S21">
        <v>0.92163009404388718</v>
      </c>
      <c r="T21">
        <v>0.5109717868338558</v>
      </c>
      <c r="U21">
        <v>0.39498432601880878</v>
      </c>
    </row>
    <row r="22" spans="1:21" x14ac:dyDescent="0.3">
      <c r="A22" s="6" t="s">
        <v>30</v>
      </c>
      <c r="B22" s="6">
        <v>294</v>
      </c>
      <c r="C22" s="6"/>
      <c r="D22" s="6">
        <f t="shared" si="0"/>
        <v>0.92163009404388718</v>
      </c>
      <c r="E22" s="6"/>
      <c r="F22" s="6">
        <f t="shared" si="1"/>
        <v>0.79746835443037967</v>
      </c>
      <c r="H22" s="6" t="s">
        <v>32</v>
      </c>
      <c r="I22" s="6">
        <v>520</v>
      </c>
      <c r="J22" s="6"/>
      <c r="K22" s="6">
        <f t="shared" si="2"/>
        <v>0.8676307007786429</v>
      </c>
      <c r="L22" s="6"/>
      <c r="M22" s="6">
        <f t="shared" si="3"/>
        <v>0.76828367397192809</v>
      </c>
      <c r="O22" t="s">
        <v>22</v>
      </c>
      <c r="P22">
        <v>1.2476489028213167</v>
      </c>
      <c r="Q22">
        <v>1.0783699059561129</v>
      </c>
      <c r="R22">
        <v>0.87774294670846398</v>
      </c>
      <c r="S22">
        <v>0.89028213166144199</v>
      </c>
      <c r="T22">
        <v>0.75235109717868343</v>
      </c>
      <c r="U22">
        <v>0.49216300940438873</v>
      </c>
    </row>
    <row r="23" spans="1:21" x14ac:dyDescent="0.3">
      <c r="A23" s="6" t="s">
        <v>30</v>
      </c>
      <c r="B23" s="6">
        <v>284</v>
      </c>
      <c r="C23" s="6"/>
      <c r="D23" s="6">
        <f t="shared" si="0"/>
        <v>0.89028213166144199</v>
      </c>
      <c r="E23" s="6"/>
      <c r="F23" s="6">
        <f t="shared" si="1"/>
        <v>0.77034358047016271</v>
      </c>
      <c r="H23" s="6" t="s">
        <v>32</v>
      </c>
      <c r="I23" s="6">
        <v>492</v>
      </c>
      <c r="J23" s="6"/>
      <c r="K23" s="6">
        <f t="shared" si="2"/>
        <v>0.82091212458286977</v>
      </c>
      <c r="L23" s="6"/>
      <c r="M23" s="6">
        <f t="shared" si="3"/>
        <v>0.72691455306574726</v>
      </c>
      <c r="O23" t="s">
        <v>22</v>
      </c>
      <c r="P23">
        <v>1.2006269592476488</v>
      </c>
      <c r="Q23">
        <v>1.0470219435736676</v>
      </c>
      <c r="R23">
        <v>0.93730407523510972</v>
      </c>
      <c r="S23">
        <v>0.87774294670846398</v>
      </c>
      <c r="T23">
        <v>0.63636363636363635</v>
      </c>
      <c r="U23">
        <v>0.53605015673981193</v>
      </c>
    </row>
    <row r="24" spans="1:21" x14ac:dyDescent="0.3">
      <c r="A24" s="6" t="s">
        <v>30</v>
      </c>
      <c r="B24" s="6">
        <v>280</v>
      </c>
      <c r="C24" s="6"/>
      <c r="D24" s="6">
        <f t="shared" si="0"/>
        <v>0.87774294670846398</v>
      </c>
      <c r="E24" s="6"/>
      <c r="F24" s="6">
        <f t="shared" si="1"/>
        <v>0.75949367088607589</v>
      </c>
      <c r="H24" s="6" t="s">
        <v>32</v>
      </c>
      <c r="I24" s="6">
        <v>510</v>
      </c>
      <c r="J24" s="6"/>
      <c r="K24" s="6">
        <f t="shared" si="2"/>
        <v>0.85094549499443817</v>
      </c>
      <c r="L24" s="6"/>
      <c r="M24" s="6">
        <f t="shared" si="3"/>
        <v>0.75350898793400634</v>
      </c>
      <c r="O24" t="s">
        <v>22</v>
      </c>
      <c r="P24">
        <v>1.0815047021943573</v>
      </c>
      <c r="Q24">
        <v>0.93103448275862066</v>
      </c>
      <c r="R24">
        <v>0.60815047021943569</v>
      </c>
      <c r="S24">
        <v>0.89028213166144199</v>
      </c>
      <c r="T24">
        <v>0.61128526645768022</v>
      </c>
      <c r="U24">
        <v>0.23824451410658307</v>
      </c>
    </row>
    <row r="25" spans="1:21" x14ac:dyDescent="0.3">
      <c r="A25" s="6" t="s">
        <v>30</v>
      </c>
      <c r="B25" s="6">
        <v>284</v>
      </c>
      <c r="C25" s="6"/>
      <c r="D25" s="6">
        <f t="shared" si="0"/>
        <v>0.89028213166144199</v>
      </c>
      <c r="E25" s="6"/>
      <c r="F25" s="6">
        <f t="shared" si="1"/>
        <v>0.77034358047016271</v>
      </c>
      <c r="H25" s="6" t="s">
        <v>32</v>
      </c>
      <c r="I25" s="6">
        <v>484</v>
      </c>
      <c r="J25" s="6"/>
      <c r="K25" s="6">
        <f t="shared" si="2"/>
        <v>0.80756395995550612</v>
      </c>
      <c r="L25" s="6"/>
      <c r="M25" s="6">
        <f t="shared" si="3"/>
        <v>0.71509480423540994</v>
      </c>
      <c r="O25" t="s">
        <v>22</v>
      </c>
      <c r="P25">
        <v>1.1692789968652038</v>
      </c>
      <c r="Q25">
        <v>0.95924764890282133</v>
      </c>
      <c r="R25">
        <v>0.90909090909090906</v>
      </c>
      <c r="S25">
        <v>0.8150470219435737</v>
      </c>
      <c r="T25">
        <v>0.68965517241379315</v>
      </c>
      <c r="U25">
        <v>0.37931034482758619</v>
      </c>
    </row>
    <row r="26" spans="1:21" x14ac:dyDescent="0.3">
      <c r="A26" s="6" t="s">
        <v>30</v>
      </c>
      <c r="B26" s="6">
        <v>260</v>
      </c>
      <c r="C26" s="6"/>
      <c r="D26" s="6">
        <f t="shared" si="0"/>
        <v>0.8150470219435737</v>
      </c>
      <c r="E26" s="6"/>
      <c r="F26" s="6">
        <f t="shared" si="1"/>
        <v>0.70524412296564187</v>
      </c>
      <c r="H26" s="6" t="s">
        <v>32</v>
      </c>
      <c r="I26" s="6">
        <v>493</v>
      </c>
      <c r="J26" s="6"/>
      <c r="K26" s="6">
        <f t="shared" si="2"/>
        <v>0.82258064516129026</v>
      </c>
      <c r="L26" s="6"/>
      <c r="M26" s="6">
        <f t="shared" si="3"/>
        <v>0.72839202166953954</v>
      </c>
      <c r="O26" t="s">
        <v>22</v>
      </c>
      <c r="P26">
        <v>1.0877742946708464</v>
      </c>
      <c r="Q26">
        <v>0.93103448275862066</v>
      </c>
      <c r="R26">
        <v>0.53918495297805646</v>
      </c>
      <c r="S26">
        <v>0.94357366771159878</v>
      </c>
      <c r="T26">
        <v>0.78369905956112851</v>
      </c>
      <c r="U26">
        <v>0.15047021943573669</v>
      </c>
    </row>
    <row r="27" spans="1:21" x14ac:dyDescent="0.3">
      <c r="A27" s="6" t="s">
        <v>30</v>
      </c>
      <c r="B27" s="6">
        <v>301</v>
      </c>
      <c r="C27" s="6"/>
      <c r="D27" s="6">
        <f t="shared" si="0"/>
        <v>0.94357366771159878</v>
      </c>
      <c r="E27" s="6"/>
      <c r="F27" s="6">
        <f t="shared" si="1"/>
        <v>0.81645569620253156</v>
      </c>
      <c r="H27" s="6" t="s">
        <v>32</v>
      </c>
      <c r="I27" s="6">
        <v>576</v>
      </c>
      <c r="J27" s="6"/>
      <c r="K27" s="6">
        <f t="shared" si="2"/>
        <v>0.96106785317018906</v>
      </c>
      <c r="L27" s="6"/>
      <c r="M27" s="6">
        <f t="shared" si="3"/>
        <v>0.85102191578428954</v>
      </c>
      <c r="O27" t="s">
        <v>23</v>
      </c>
      <c r="P27">
        <v>1.0394883203559511</v>
      </c>
      <c r="Q27">
        <v>0.94104560622914346</v>
      </c>
      <c r="R27">
        <v>0.92936596218020018</v>
      </c>
      <c r="S27">
        <v>0.8676307007786429</v>
      </c>
      <c r="T27">
        <v>0.86429365962180194</v>
      </c>
      <c r="U27">
        <v>0.67408231368186866</v>
      </c>
    </row>
    <row r="28" spans="1:21" x14ac:dyDescent="0.3">
      <c r="A28" s="6" t="s">
        <v>111</v>
      </c>
      <c r="B28" s="6">
        <v>163</v>
      </c>
      <c r="C28" s="6"/>
      <c r="D28" s="6">
        <f t="shared" si="0"/>
        <v>0.5109717868338558</v>
      </c>
      <c r="E28" s="6"/>
      <c r="F28" s="6">
        <f t="shared" si="1"/>
        <v>0.44213381555153702</v>
      </c>
      <c r="H28" s="6" t="s">
        <v>111</v>
      </c>
      <c r="I28" s="6">
        <v>518</v>
      </c>
      <c r="J28" s="6"/>
      <c r="K28" s="6">
        <f t="shared" si="2"/>
        <v>0.86429365962180194</v>
      </c>
      <c r="L28" s="6"/>
      <c r="M28" s="6">
        <f t="shared" si="3"/>
        <v>0.76532873676434376</v>
      </c>
      <c r="O28" t="s">
        <v>23</v>
      </c>
      <c r="P28">
        <v>1.2730812013348163</v>
      </c>
      <c r="Q28">
        <v>1.0711902113459399</v>
      </c>
      <c r="R28">
        <v>0.98776418242491648</v>
      </c>
      <c r="S28">
        <v>0.82091212458286977</v>
      </c>
      <c r="T28">
        <v>0.71412680756395996</v>
      </c>
      <c r="U28">
        <v>0.68576195773081194</v>
      </c>
    </row>
    <row r="29" spans="1:21" x14ac:dyDescent="0.3">
      <c r="A29" s="6" t="s">
        <v>111</v>
      </c>
      <c r="B29" s="6">
        <v>240</v>
      </c>
      <c r="C29" s="6"/>
      <c r="D29" s="6">
        <f t="shared" si="0"/>
        <v>0.75235109717868343</v>
      </c>
      <c r="E29" s="6"/>
      <c r="F29" s="6">
        <f t="shared" si="1"/>
        <v>0.65099457504520797</v>
      </c>
      <c r="H29" s="6" t="s">
        <v>111</v>
      </c>
      <c r="I29" s="6">
        <v>428</v>
      </c>
      <c r="J29" s="6"/>
      <c r="K29" s="6">
        <f t="shared" si="2"/>
        <v>0.71412680756395996</v>
      </c>
      <c r="L29" s="6"/>
      <c r="M29" s="6">
        <f t="shared" si="3"/>
        <v>0.6323565624230485</v>
      </c>
      <c r="O29" t="s">
        <v>23</v>
      </c>
      <c r="P29">
        <v>1.0561735261401557</v>
      </c>
      <c r="Q29">
        <v>1.0228031145717462</v>
      </c>
      <c r="R29">
        <v>1.0077864293659622</v>
      </c>
      <c r="S29">
        <v>0.85094549499443817</v>
      </c>
      <c r="T29">
        <v>0.82091212458286977</v>
      </c>
      <c r="U29">
        <v>0.75583982202447164</v>
      </c>
    </row>
    <row r="30" spans="1:21" x14ac:dyDescent="0.3">
      <c r="A30" s="6" t="s">
        <v>111</v>
      </c>
      <c r="B30" s="6">
        <v>203</v>
      </c>
      <c r="C30" s="6"/>
      <c r="D30" s="6">
        <f t="shared" si="0"/>
        <v>0.63636363636363635</v>
      </c>
      <c r="E30" s="6"/>
      <c r="F30" s="6">
        <f t="shared" si="1"/>
        <v>0.550632911392405</v>
      </c>
      <c r="H30" s="6" t="s">
        <v>111</v>
      </c>
      <c r="I30" s="6">
        <v>492</v>
      </c>
      <c r="J30" s="6"/>
      <c r="K30" s="6">
        <f t="shared" si="2"/>
        <v>0.82091212458286977</v>
      </c>
      <c r="L30" s="6"/>
      <c r="M30" s="6">
        <f t="shared" si="3"/>
        <v>0.72691455306574726</v>
      </c>
      <c r="O30" t="s">
        <v>23</v>
      </c>
      <c r="P30">
        <v>1.2196885428253614</v>
      </c>
      <c r="Q30">
        <v>0.95272525027808674</v>
      </c>
      <c r="R30">
        <v>1.064516129032258</v>
      </c>
      <c r="S30">
        <v>0.80756395995550612</v>
      </c>
      <c r="T30">
        <v>0.6907675194660734</v>
      </c>
      <c r="U30">
        <v>0.62235817575083419</v>
      </c>
    </row>
    <row r="31" spans="1:21" x14ac:dyDescent="0.3">
      <c r="A31" s="6" t="s">
        <v>111</v>
      </c>
      <c r="B31" s="6">
        <v>195</v>
      </c>
      <c r="C31" s="6"/>
      <c r="D31" s="6">
        <f t="shared" si="0"/>
        <v>0.61128526645768022</v>
      </c>
      <c r="E31" s="6"/>
      <c r="F31" s="6">
        <f t="shared" si="1"/>
        <v>0.52893309222423146</v>
      </c>
      <c r="H31" s="6" t="s">
        <v>111</v>
      </c>
      <c r="I31" s="6">
        <v>414</v>
      </c>
      <c r="J31" s="6"/>
      <c r="K31" s="6">
        <f t="shared" si="2"/>
        <v>0.6907675194660734</v>
      </c>
      <c r="L31" s="6"/>
      <c r="M31" s="6">
        <f t="shared" si="3"/>
        <v>0.61167200196995808</v>
      </c>
      <c r="O31" t="s">
        <v>23</v>
      </c>
      <c r="P31">
        <v>1.0478309232480534</v>
      </c>
      <c r="Q31">
        <v>0.99610678531701879</v>
      </c>
      <c r="R31">
        <v>0.99777530589543928</v>
      </c>
      <c r="S31">
        <v>0.82258064516129026</v>
      </c>
      <c r="T31">
        <v>0.72246941045606228</v>
      </c>
      <c r="U31">
        <v>0.71746384872080082</v>
      </c>
    </row>
    <row r="32" spans="1:21" x14ac:dyDescent="0.3">
      <c r="A32" s="6" t="s">
        <v>111</v>
      </c>
      <c r="B32" s="6">
        <v>220</v>
      </c>
      <c r="C32" s="6"/>
      <c r="D32" s="6">
        <f t="shared" si="0"/>
        <v>0.68965517241379315</v>
      </c>
      <c r="E32" s="6"/>
      <c r="F32" s="6">
        <f t="shared" si="1"/>
        <v>0.59674502712477395</v>
      </c>
      <c r="H32" s="6" t="s">
        <v>111</v>
      </c>
      <c r="I32" s="6">
        <v>433</v>
      </c>
      <c r="J32" s="6"/>
      <c r="K32" s="6">
        <f t="shared" si="2"/>
        <v>0.72246941045606228</v>
      </c>
      <c r="L32" s="6"/>
      <c r="M32" s="6">
        <f t="shared" si="3"/>
        <v>0.63974390544200932</v>
      </c>
      <c r="O32" t="s">
        <v>23</v>
      </c>
      <c r="P32">
        <v>1.139599555061179</v>
      </c>
      <c r="Q32">
        <v>1.0161290322580645</v>
      </c>
      <c r="R32">
        <v>0.9460511679644048</v>
      </c>
      <c r="S32">
        <v>0.96106785317018906</v>
      </c>
      <c r="T32">
        <v>0.85761957730812011</v>
      </c>
      <c r="U32">
        <v>0.60734149054505004</v>
      </c>
    </row>
    <row r="33" spans="1:21" x14ac:dyDescent="0.3">
      <c r="A33" s="6" t="s">
        <v>111</v>
      </c>
      <c r="B33" s="6">
        <v>250</v>
      </c>
      <c r="C33" s="6"/>
      <c r="D33" s="6">
        <f t="shared" si="0"/>
        <v>0.78369905956112851</v>
      </c>
      <c r="E33" s="6"/>
      <c r="F33" s="6">
        <f t="shared" si="1"/>
        <v>0.67811934900542492</v>
      </c>
      <c r="H33" s="6" t="s">
        <v>111</v>
      </c>
      <c r="I33" s="6">
        <v>514</v>
      </c>
      <c r="J33" s="6"/>
      <c r="K33" s="6">
        <f t="shared" si="2"/>
        <v>0.85761957730812011</v>
      </c>
      <c r="L33" s="6"/>
      <c r="M33" s="6">
        <f t="shared" si="3"/>
        <v>0.75941886234917499</v>
      </c>
      <c r="O33" t="s">
        <v>31</v>
      </c>
      <c r="P33">
        <f>AVERAGE(P21:P32)</f>
        <v>1.1425026123301985</v>
      </c>
      <c r="Q33">
        <f t="shared" ref="Q33:U33" si="5">AVERAGE(Q21:Q32)</f>
        <v>1</v>
      </c>
      <c r="R33">
        <f t="shared" si="5"/>
        <v>0.8834142313007719</v>
      </c>
      <c r="S33">
        <f t="shared" si="5"/>
        <v>0.87243823103111195</v>
      </c>
      <c r="T33">
        <f t="shared" si="5"/>
        <v>0.72120959315063882</v>
      </c>
      <c r="U33">
        <f t="shared" si="5"/>
        <v>0.52117251491556271</v>
      </c>
    </row>
    <row r="34" spans="1:21" x14ac:dyDescent="0.3">
      <c r="A34" s="6" t="s">
        <v>112</v>
      </c>
      <c r="B34" s="6">
        <v>126</v>
      </c>
      <c r="C34" s="6"/>
      <c r="D34" s="6">
        <f t="shared" si="0"/>
        <v>0.39498432601880878</v>
      </c>
      <c r="E34" s="6"/>
      <c r="F34" s="6">
        <f t="shared" si="1"/>
        <v>0.34177215189873417</v>
      </c>
      <c r="H34" s="6" t="s">
        <v>112</v>
      </c>
      <c r="I34" s="6">
        <v>404</v>
      </c>
      <c r="J34" s="6"/>
      <c r="K34" s="6">
        <f t="shared" si="2"/>
        <v>0.67408231368186866</v>
      </c>
      <c r="L34" s="6"/>
      <c r="M34" s="6">
        <f t="shared" si="3"/>
        <v>0.59689731593203643</v>
      </c>
    </row>
    <row r="35" spans="1:21" x14ac:dyDescent="0.3">
      <c r="A35" s="6" t="s">
        <v>112</v>
      </c>
      <c r="B35" s="6">
        <v>157</v>
      </c>
      <c r="C35" s="6"/>
      <c r="D35" s="6">
        <f t="shared" si="0"/>
        <v>0.49216300940438873</v>
      </c>
      <c r="E35" s="6"/>
      <c r="F35" s="6">
        <f t="shared" si="1"/>
        <v>0.42585895117540684</v>
      </c>
      <c r="H35" s="6" t="s">
        <v>112</v>
      </c>
      <c r="I35" s="6">
        <v>411</v>
      </c>
      <c r="J35" s="6"/>
      <c r="K35" s="6">
        <f t="shared" si="2"/>
        <v>0.68576195773081194</v>
      </c>
      <c r="L35" s="6"/>
      <c r="M35" s="6">
        <f t="shared" si="3"/>
        <v>0.60723959615858158</v>
      </c>
    </row>
    <row r="36" spans="1:21" x14ac:dyDescent="0.3">
      <c r="A36" s="6" t="s">
        <v>112</v>
      </c>
      <c r="B36" s="6">
        <v>171</v>
      </c>
      <c r="C36" s="6"/>
      <c r="D36" s="6">
        <f t="shared" si="0"/>
        <v>0.53605015673981193</v>
      </c>
      <c r="E36" s="6"/>
      <c r="F36" s="6">
        <f t="shared" si="1"/>
        <v>0.46383363471971062</v>
      </c>
      <c r="H36" s="6" t="s">
        <v>112</v>
      </c>
      <c r="I36" s="6">
        <v>453</v>
      </c>
      <c r="J36" s="6"/>
      <c r="K36" s="6">
        <f t="shared" si="2"/>
        <v>0.75583982202447164</v>
      </c>
      <c r="L36" s="6"/>
      <c r="M36" s="6">
        <f t="shared" si="3"/>
        <v>0.66929327751785272</v>
      </c>
    </row>
    <row r="37" spans="1:21" x14ac:dyDescent="0.3">
      <c r="A37" s="6" t="s">
        <v>112</v>
      </c>
      <c r="B37" s="6">
        <v>76</v>
      </c>
      <c r="C37" s="6"/>
      <c r="D37" s="6">
        <f t="shared" si="0"/>
        <v>0.23824451410658307</v>
      </c>
      <c r="E37" s="6"/>
      <c r="F37" s="6">
        <f t="shared" si="1"/>
        <v>0.20614828209764918</v>
      </c>
      <c r="H37" s="6" t="s">
        <v>112</v>
      </c>
      <c r="I37" s="6">
        <v>373</v>
      </c>
      <c r="J37" s="6"/>
      <c r="K37" s="6">
        <f t="shared" si="2"/>
        <v>0.62235817575083419</v>
      </c>
      <c r="L37" s="6"/>
      <c r="M37" s="6">
        <f t="shared" si="3"/>
        <v>0.55109578921447921</v>
      </c>
    </row>
    <row r="38" spans="1:21" x14ac:dyDescent="0.3">
      <c r="A38" s="6" t="s">
        <v>112</v>
      </c>
      <c r="B38" s="6">
        <v>121</v>
      </c>
      <c r="C38" s="6"/>
      <c r="D38" s="6">
        <f t="shared" si="0"/>
        <v>0.37931034482758619</v>
      </c>
      <c r="E38" s="6"/>
      <c r="F38" s="6">
        <f t="shared" si="1"/>
        <v>0.32820976491862563</v>
      </c>
      <c r="H38" s="6" t="s">
        <v>112</v>
      </c>
      <c r="I38" s="6">
        <v>430</v>
      </c>
      <c r="J38" s="6"/>
      <c r="K38" s="6">
        <f t="shared" si="2"/>
        <v>0.71746384872080082</v>
      </c>
      <c r="L38" s="6"/>
      <c r="M38" s="6">
        <f t="shared" si="3"/>
        <v>0.63531149963063283</v>
      </c>
    </row>
    <row r="39" spans="1:21" x14ac:dyDescent="0.3">
      <c r="A39" s="6" t="s">
        <v>112</v>
      </c>
      <c r="B39" s="6">
        <v>48</v>
      </c>
      <c r="C39" s="6"/>
      <c r="D39" s="6">
        <f t="shared" si="0"/>
        <v>0.15047021943573669</v>
      </c>
      <c r="E39" s="6"/>
      <c r="F39" s="6">
        <f t="shared" si="1"/>
        <v>0.13019891500904157</v>
      </c>
      <c r="H39" s="6" t="s">
        <v>112</v>
      </c>
      <c r="I39" s="6">
        <v>364</v>
      </c>
      <c r="J39" s="6"/>
      <c r="K39" s="6">
        <f t="shared" si="2"/>
        <v>0.60734149054505004</v>
      </c>
      <c r="L39" s="6"/>
      <c r="M39" s="6">
        <f t="shared" si="3"/>
        <v>0.53779857178034962</v>
      </c>
    </row>
    <row r="40" spans="1:21" x14ac:dyDescent="0.3">
      <c r="A40" s="6" t="s">
        <v>64</v>
      </c>
      <c r="B40" s="6">
        <v>149</v>
      </c>
      <c r="C40" s="6"/>
      <c r="D40" s="6">
        <f t="shared" si="0"/>
        <v>0.4670846394984326</v>
      </c>
      <c r="E40" s="6"/>
      <c r="F40" s="6">
        <f t="shared" si="1"/>
        <v>0.40415913200723325</v>
      </c>
    </row>
    <row r="41" spans="1:21" x14ac:dyDescent="0.3">
      <c r="A41" s="6" t="s">
        <v>64</v>
      </c>
      <c r="B41" s="6">
        <v>215</v>
      </c>
      <c r="C41" s="6"/>
      <c r="D41" s="6">
        <f t="shared" si="0"/>
        <v>0.6739811912225705</v>
      </c>
      <c r="E41" s="6"/>
      <c r="F41" s="6">
        <f t="shared" si="1"/>
        <v>0.58318264014466548</v>
      </c>
    </row>
    <row r="42" spans="1:21" x14ac:dyDescent="0.3">
      <c r="A42" s="6" t="s">
        <v>64</v>
      </c>
      <c r="B42" s="6">
        <v>226</v>
      </c>
      <c r="C42" s="6"/>
      <c r="D42" s="6">
        <f t="shared" si="0"/>
        <v>0.70846394984326022</v>
      </c>
      <c r="E42" s="6"/>
      <c r="F42" s="6">
        <f t="shared" si="1"/>
        <v>0.61301989150090408</v>
      </c>
    </row>
    <row r="43" spans="1:21" x14ac:dyDescent="0.3">
      <c r="A43" s="6" t="s">
        <v>64</v>
      </c>
      <c r="B43" s="6">
        <v>230</v>
      </c>
      <c r="C43" s="6"/>
      <c r="D43" s="6">
        <f t="shared" si="0"/>
        <v>0.72100313479623823</v>
      </c>
      <c r="E43" s="6"/>
      <c r="F43" s="6">
        <f t="shared" si="1"/>
        <v>0.6238698010849909</v>
      </c>
    </row>
    <row r="44" spans="1:21" x14ac:dyDescent="0.3">
      <c r="A44" s="6" t="s">
        <v>64</v>
      </c>
      <c r="B44" s="6">
        <v>261</v>
      </c>
      <c r="C44" s="6"/>
      <c r="D44" s="6">
        <f t="shared" si="0"/>
        <v>0.81818181818181823</v>
      </c>
      <c r="E44" s="6"/>
      <c r="F44" s="6">
        <f t="shared" si="1"/>
        <v>0.70795660036166363</v>
      </c>
    </row>
    <row r="45" spans="1:21" x14ac:dyDescent="0.3">
      <c r="A45" s="6" t="s">
        <v>64</v>
      </c>
      <c r="B45" s="6">
        <v>243</v>
      </c>
      <c r="C45" s="6"/>
      <c r="D45" s="6">
        <f t="shared" si="0"/>
        <v>0.76175548589341691</v>
      </c>
      <c r="E45" s="6"/>
      <c r="F45" s="6">
        <f t="shared" si="1"/>
        <v>0.65913200723327303</v>
      </c>
    </row>
    <row r="46" spans="1:21" x14ac:dyDescent="0.3">
      <c r="A46" s="6" t="s">
        <v>65</v>
      </c>
      <c r="B46" s="6">
        <v>318</v>
      </c>
      <c r="C46" s="6"/>
      <c r="D46" s="6">
        <f t="shared" si="0"/>
        <v>0.99686520376175547</v>
      </c>
      <c r="E46" s="6"/>
      <c r="F46" s="6">
        <f t="shared" si="1"/>
        <v>0.86256781193490051</v>
      </c>
    </row>
    <row r="47" spans="1:21" x14ac:dyDescent="0.3">
      <c r="A47" s="6" t="s">
        <v>65</v>
      </c>
      <c r="B47" s="6">
        <v>313</v>
      </c>
      <c r="C47" s="6"/>
      <c r="D47" s="6">
        <f t="shared" si="0"/>
        <v>0.98119122257053293</v>
      </c>
      <c r="E47" s="6"/>
      <c r="F47" s="6">
        <f t="shared" si="1"/>
        <v>0.84900542495479203</v>
      </c>
    </row>
    <row r="48" spans="1:21" x14ac:dyDescent="0.3">
      <c r="A48" s="6" t="s">
        <v>65</v>
      </c>
      <c r="B48" s="6">
        <v>254</v>
      </c>
      <c r="C48" s="6"/>
      <c r="D48" s="6">
        <f t="shared" si="0"/>
        <v>0.79623824451410663</v>
      </c>
      <c r="E48" s="6"/>
      <c r="F48" s="6">
        <f t="shared" si="1"/>
        <v>0.68896925858951175</v>
      </c>
    </row>
    <row r="49" spans="1:6" x14ac:dyDescent="0.3">
      <c r="A49" s="6" t="s">
        <v>65</v>
      </c>
      <c r="B49" s="6">
        <v>177</v>
      </c>
      <c r="C49" s="6"/>
      <c r="D49" s="6">
        <f t="shared" si="0"/>
        <v>0.55485893416927901</v>
      </c>
      <c r="E49" s="6"/>
      <c r="F49" s="6">
        <f t="shared" si="1"/>
        <v>0.48010849909584086</v>
      </c>
    </row>
    <row r="50" spans="1:6" x14ac:dyDescent="0.3">
      <c r="A50" s="6" t="s">
        <v>65</v>
      </c>
      <c r="B50" s="6">
        <v>221</v>
      </c>
      <c r="C50" s="6"/>
      <c r="D50" s="6">
        <f t="shared" si="0"/>
        <v>0.69278996865203757</v>
      </c>
      <c r="E50" s="6"/>
      <c r="F50" s="6">
        <f t="shared" si="1"/>
        <v>0.5994575045207956</v>
      </c>
    </row>
    <row r="51" spans="1:6" x14ac:dyDescent="0.3">
      <c r="A51" s="6" t="s">
        <v>65</v>
      </c>
      <c r="B51" s="6">
        <v>149</v>
      </c>
      <c r="C51" s="6"/>
      <c r="D51" s="6">
        <f t="shared" si="0"/>
        <v>0.4670846394984326</v>
      </c>
      <c r="E51" s="6"/>
      <c r="F51" s="6">
        <f t="shared" si="1"/>
        <v>0.40415913200723325</v>
      </c>
    </row>
    <row r="52" spans="1:6" x14ac:dyDescent="0.3">
      <c r="A52" s="6" t="s">
        <v>33</v>
      </c>
      <c r="B52" s="6">
        <v>310</v>
      </c>
      <c r="C52" s="6"/>
      <c r="D52" s="6">
        <f t="shared" si="0"/>
        <v>0.97178683385579934</v>
      </c>
      <c r="E52" s="6"/>
      <c r="F52" s="6">
        <f t="shared" si="1"/>
        <v>0.84086799276672686</v>
      </c>
    </row>
    <row r="53" spans="1:6" x14ac:dyDescent="0.3">
      <c r="A53" s="6" t="s">
        <v>33</v>
      </c>
      <c r="B53" s="6">
        <v>325</v>
      </c>
      <c r="C53" s="6"/>
      <c r="D53" s="6">
        <f t="shared" si="0"/>
        <v>1.0188087774294672</v>
      </c>
      <c r="E53" s="6"/>
      <c r="F53" s="6">
        <f t="shared" si="1"/>
        <v>0.8815551537070524</v>
      </c>
    </row>
    <row r="54" spans="1:6" x14ac:dyDescent="0.3">
      <c r="A54" s="6" t="s">
        <v>33</v>
      </c>
      <c r="B54" s="6">
        <v>282</v>
      </c>
      <c r="C54" s="6"/>
      <c r="D54" s="6">
        <f t="shared" si="0"/>
        <v>0.88401253918495293</v>
      </c>
      <c r="E54" s="6"/>
      <c r="F54" s="6">
        <f t="shared" si="1"/>
        <v>0.7649186256781193</v>
      </c>
    </row>
    <row r="55" spans="1:6" x14ac:dyDescent="0.3">
      <c r="A55" s="6" t="s">
        <v>33</v>
      </c>
      <c r="B55" s="6">
        <v>282</v>
      </c>
      <c r="C55" s="6"/>
      <c r="D55" s="6">
        <f t="shared" si="0"/>
        <v>0.88401253918495293</v>
      </c>
      <c r="E55" s="6"/>
      <c r="F55" s="6">
        <f t="shared" si="1"/>
        <v>0.7649186256781193</v>
      </c>
    </row>
    <row r="56" spans="1:6" x14ac:dyDescent="0.3">
      <c r="A56" s="6" t="s">
        <v>33</v>
      </c>
      <c r="B56" s="6">
        <v>324</v>
      </c>
      <c r="C56" s="6"/>
      <c r="D56" s="6">
        <f t="shared" si="0"/>
        <v>1.0156739811912225</v>
      </c>
      <c r="E56" s="6"/>
      <c r="F56" s="6">
        <f t="shared" si="1"/>
        <v>0.87884267631103075</v>
      </c>
    </row>
    <row r="57" spans="1:6" x14ac:dyDescent="0.3">
      <c r="A57" s="6" t="s">
        <v>33</v>
      </c>
      <c r="B57" s="6">
        <v>307</v>
      </c>
      <c r="C57" s="6"/>
      <c r="D57" s="6">
        <f t="shared" si="0"/>
        <v>0.96238244514106586</v>
      </c>
      <c r="E57" s="6"/>
      <c r="F57" s="6">
        <f t="shared" si="1"/>
        <v>0.83273056057866179</v>
      </c>
    </row>
    <row r="58" spans="1:6" x14ac:dyDescent="0.3">
      <c r="A58" s="6" t="s">
        <v>34</v>
      </c>
      <c r="B58" s="6">
        <v>263</v>
      </c>
      <c r="C58" s="6"/>
      <c r="D58" s="6">
        <f t="shared" si="0"/>
        <v>0.82445141065830718</v>
      </c>
      <c r="E58" s="6"/>
      <c r="F58" s="6">
        <f t="shared" si="1"/>
        <v>0.71338155515370705</v>
      </c>
    </row>
    <row r="59" spans="1:6" x14ac:dyDescent="0.3">
      <c r="A59" s="6" t="s">
        <v>34</v>
      </c>
      <c r="B59" s="6">
        <v>296</v>
      </c>
      <c r="C59" s="6"/>
      <c r="D59" s="6">
        <f t="shared" si="0"/>
        <v>0.92789968652037613</v>
      </c>
      <c r="E59" s="6"/>
      <c r="F59" s="6">
        <f t="shared" si="1"/>
        <v>0.80289330922242308</v>
      </c>
    </row>
    <row r="60" spans="1:6" x14ac:dyDescent="0.3">
      <c r="A60" s="6" t="s">
        <v>34</v>
      </c>
      <c r="B60" s="6">
        <v>258</v>
      </c>
      <c r="C60" s="6"/>
      <c r="D60" s="6">
        <f t="shared" si="0"/>
        <v>0.80877742946708464</v>
      </c>
      <c r="E60" s="6"/>
      <c r="F60" s="6">
        <f t="shared" si="1"/>
        <v>0.69981916817359857</v>
      </c>
    </row>
    <row r="61" spans="1:6" x14ac:dyDescent="0.3">
      <c r="A61" s="6" t="s">
        <v>34</v>
      </c>
      <c r="B61" s="6">
        <v>273</v>
      </c>
      <c r="C61" s="6"/>
      <c r="D61" s="6">
        <f t="shared" si="0"/>
        <v>0.85579937304075238</v>
      </c>
      <c r="E61" s="6"/>
      <c r="F61" s="6">
        <f t="shared" si="1"/>
        <v>0.740506329113924</v>
      </c>
    </row>
    <row r="62" spans="1:6" x14ac:dyDescent="0.3">
      <c r="A62" s="6" t="s">
        <v>34</v>
      </c>
      <c r="B62" s="6">
        <v>258</v>
      </c>
      <c r="C62" s="6"/>
      <c r="D62" s="6">
        <f t="shared" si="0"/>
        <v>0.80877742946708464</v>
      </c>
      <c r="E62" s="6"/>
      <c r="F62" s="6">
        <f t="shared" si="1"/>
        <v>0.69981916817359857</v>
      </c>
    </row>
    <row r="63" spans="1:6" x14ac:dyDescent="0.3">
      <c r="A63" s="6" t="s">
        <v>34</v>
      </c>
      <c r="B63" s="6">
        <v>275</v>
      </c>
      <c r="C63" s="6"/>
      <c r="D63" s="6">
        <f t="shared" si="0"/>
        <v>0.86206896551724133</v>
      </c>
      <c r="E63" s="6"/>
      <c r="F63" s="6">
        <f t="shared" si="1"/>
        <v>0.74593128390596741</v>
      </c>
    </row>
    <row r="64" spans="1:6" x14ac:dyDescent="0.3">
      <c r="A64" s="6" t="s">
        <v>35</v>
      </c>
      <c r="B64" s="6">
        <v>263</v>
      </c>
      <c r="C64" s="6"/>
      <c r="D64" s="6">
        <f t="shared" si="0"/>
        <v>0.82445141065830718</v>
      </c>
      <c r="E64" s="6"/>
      <c r="F64" s="6">
        <f t="shared" si="1"/>
        <v>0.71338155515370705</v>
      </c>
    </row>
    <row r="65" spans="1:6" x14ac:dyDescent="0.3">
      <c r="A65" s="6" t="s">
        <v>35</v>
      </c>
      <c r="B65" s="6">
        <v>270</v>
      </c>
      <c r="C65" s="6"/>
      <c r="D65" s="6">
        <f t="shared" si="0"/>
        <v>0.84639498432601878</v>
      </c>
      <c r="E65" s="6"/>
      <c r="F65" s="6">
        <f t="shared" si="1"/>
        <v>0.73236889692585894</v>
      </c>
    </row>
    <row r="66" spans="1:6" x14ac:dyDescent="0.3">
      <c r="A66" s="6" t="s">
        <v>35</v>
      </c>
      <c r="B66" s="6">
        <v>247</v>
      </c>
      <c r="C66" s="6"/>
      <c r="D66" s="6">
        <f t="shared" si="0"/>
        <v>0.77429467084639503</v>
      </c>
      <c r="E66" s="6"/>
      <c r="F66" s="6">
        <f t="shared" si="1"/>
        <v>0.66998191681735986</v>
      </c>
    </row>
    <row r="67" spans="1:6" x14ac:dyDescent="0.3">
      <c r="A67" s="6" t="s">
        <v>35</v>
      </c>
      <c r="B67" s="6">
        <v>275</v>
      </c>
      <c r="C67" s="6"/>
      <c r="D67" s="6">
        <f t="shared" si="0"/>
        <v>0.86206896551724133</v>
      </c>
      <c r="E67" s="6"/>
      <c r="F67" s="6">
        <f t="shared" si="1"/>
        <v>0.74593128390596741</v>
      </c>
    </row>
    <row r="68" spans="1:6" x14ac:dyDescent="0.3">
      <c r="A68" s="6" t="s">
        <v>35</v>
      </c>
      <c r="B68" s="6">
        <v>278</v>
      </c>
      <c r="C68" s="6"/>
      <c r="D68" s="6">
        <f t="shared" si="0"/>
        <v>0.87147335423197492</v>
      </c>
      <c r="E68" s="6"/>
      <c r="F68" s="6">
        <f t="shared" si="1"/>
        <v>0.75406871609403248</v>
      </c>
    </row>
    <row r="69" spans="1:6" x14ac:dyDescent="0.3">
      <c r="A69" s="6" t="s">
        <v>35</v>
      </c>
      <c r="B69" s="6">
        <v>270</v>
      </c>
      <c r="C69" s="6"/>
      <c r="D69" s="6">
        <f t="shared" ref="D69" si="6">B69/$C$10</f>
        <v>0.84639498432601878</v>
      </c>
      <c r="E69" s="6"/>
      <c r="F69" s="6">
        <f t="shared" ref="F69" si="7">B69/$E$4</f>
        <v>0.73236889692585894</v>
      </c>
    </row>
  </sheetData>
  <mergeCells count="3">
    <mergeCell ref="A2:F2"/>
    <mergeCell ref="H2:M2"/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FDBB-1A15-4C66-8613-A627BD3B9776}">
  <dimension ref="A1:Z39"/>
  <sheetViews>
    <sheetView workbookViewId="0">
      <selection activeCell="H1" sqref="H1"/>
    </sheetView>
  </sheetViews>
  <sheetFormatPr defaultRowHeight="14.4" x14ac:dyDescent="0.3"/>
  <cols>
    <col min="8" max="8" width="10.33203125" bestFit="1" customWidth="1"/>
    <col min="9" max="9" width="6.33203125" bestFit="1" customWidth="1"/>
    <col min="18" max="18" width="15.33203125" bestFit="1" customWidth="1"/>
    <col min="22" max="22" width="15.33203125" customWidth="1"/>
    <col min="23" max="23" width="12.44140625" bestFit="1" customWidth="1"/>
    <col min="24" max="24" width="13.44140625" customWidth="1"/>
    <col min="25" max="25" width="12.44140625" bestFit="1" customWidth="1"/>
  </cols>
  <sheetData>
    <row r="1" spans="1:26" ht="15" thickBot="1" x14ac:dyDescent="0.35">
      <c r="A1" s="27" t="s">
        <v>122</v>
      </c>
      <c r="B1" s="28"/>
      <c r="C1" s="28"/>
      <c r="D1" s="28"/>
      <c r="E1" s="28"/>
      <c r="F1" s="29"/>
      <c r="H1" s="1" t="s">
        <v>167</v>
      </c>
    </row>
    <row r="2" spans="1:26" ht="15" thickBot="1" x14ac:dyDescent="0.35">
      <c r="A2" s="46" t="s">
        <v>113</v>
      </c>
      <c r="B2" s="46"/>
      <c r="C2" s="46"/>
      <c r="D2" s="46"/>
      <c r="E2" s="46"/>
      <c r="F2" s="46"/>
      <c r="H2" s="46" t="s">
        <v>114</v>
      </c>
      <c r="I2" s="46"/>
      <c r="J2" s="46"/>
      <c r="K2" s="46"/>
      <c r="L2" s="46"/>
      <c r="M2" s="46"/>
    </row>
    <row r="3" spans="1:26" ht="15" thickBot="1" x14ac:dyDescent="0.35">
      <c r="A3" t="s">
        <v>1</v>
      </c>
      <c r="B3" t="s">
        <v>2</v>
      </c>
      <c r="C3" t="s">
        <v>26</v>
      </c>
      <c r="D3" t="s">
        <v>43</v>
      </c>
      <c r="E3" t="s">
        <v>5</v>
      </c>
      <c r="F3" t="s">
        <v>12</v>
      </c>
      <c r="H3" t="s">
        <v>1</v>
      </c>
      <c r="I3" t="s">
        <v>2</v>
      </c>
      <c r="J3" t="s">
        <v>26</v>
      </c>
      <c r="K3" t="s">
        <v>43</v>
      </c>
      <c r="L3" t="s">
        <v>5</v>
      </c>
      <c r="M3" t="s">
        <v>12</v>
      </c>
      <c r="Q3" s="47" t="s">
        <v>12</v>
      </c>
      <c r="R3" s="48"/>
    </row>
    <row r="4" spans="1:26" ht="29.4" customHeight="1" x14ac:dyDescent="0.3">
      <c r="A4" t="s">
        <v>9</v>
      </c>
      <c r="B4">
        <v>578</v>
      </c>
      <c r="D4">
        <f>B4/$C$8</f>
        <v>1.2661555312157722</v>
      </c>
      <c r="E4">
        <f>AVERAGE(B4:B7)</f>
        <v>588</v>
      </c>
      <c r="F4">
        <f>B4/$E$4</f>
        <v>0.98299319727891155</v>
      </c>
      <c r="H4" t="s">
        <v>9</v>
      </c>
      <c r="I4">
        <v>543</v>
      </c>
      <c r="K4">
        <f>I4/$J$8</f>
        <v>1.2266566265060241</v>
      </c>
      <c r="L4">
        <f>AVERAGE(I4:I7)</f>
        <v>551.75</v>
      </c>
      <c r="M4">
        <f>I4/$L$4</f>
        <v>0.98414136837335753</v>
      </c>
      <c r="P4" s="20"/>
      <c r="Q4" s="20" t="s">
        <v>9</v>
      </c>
      <c r="R4" t="s">
        <v>97</v>
      </c>
      <c r="S4" s="20" t="s">
        <v>56</v>
      </c>
      <c r="T4" s="20" t="s">
        <v>57</v>
      </c>
      <c r="U4" t="s">
        <v>108</v>
      </c>
      <c r="V4" s="21" t="s">
        <v>115</v>
      </c>
      <c r="W4" t="s">
        <v>116</v>
      </c>
      <c r="X4" s="21" t="s">
        <v>117</v>
      </c>
      <c r="Y4" t="s">
        <v>118</v>
      </c>
      <c r="Z4" t="s">
        <v>57</v>
      </c>
    </row>
    <row r="5" spans="1:26" x14ac:dyDescent="0.3">
      <c r="A5" t="s">
        <v>9</v>
      </c>
      <c r="B5">
        <v>661</v>
      </c>
      <c r="D5">
        <f t="shared" ref="D5:D39" si="0">B5/$C$8</f>
        <v>1.4479737130339541</v>
      </c>
      <c r="F5">
        <f t="shared" ref="F5:F39" si="1">B5/$E$4</f>
        <v>1.1241496598639455</v>
      </c>
      <c r="H5" t="s">
        <v>9</v>
      </c>
      <c r="I5">
        <v>536</v>
      </c>
      <c r="K5">
        <f t="shared" ref="K5:K38" si="2">I5/$J$8</f>
        <v>1.2108433734939759</v>
      </c>
      <c r="M5">
        <f t="shared" ref="M5:M38" si="3">I5/$L$4</f>
        <v>0.97145446307204353</v>
      </c>
      <c r="P5" s="20" t="s">
        <v>59</v>
      </c>
      <c r="Q5" s="20">
        <v>0.98299319727891155</v>
      </c>
      <c r="R5" s="20">
        <v>0.59693877551020413</v>
      </c>
      <c r="S5" s="20">
        <v>0.69557823129251706</v>
      </c>
      <c r="T5" s="20">
        <v>0.76020408163265307</v>
      </c>
      <c r="U5" s="20">
        <v>0.56972789115646261</v>
      </c>
      <c r="V5" s="20">
        <v>0.56292517006802723</v>
      </c>
      <c r="W5" s="20">
        <v>0.14625850340136054</v>
      </c>
      <c r="X5" s="20">
        <v>0.42176870748299322</v>
      </c>
      <c r="Y5" s="20">
        <v>0.13095238095238096</v>
      </c>
      <c r="Z5" s="20"/>
    </row>
    <row r="6" spans="1:26" x14ac:dyDescent="0.3">
      <c r="A6" t="s">
        <v>9</v>
      </c>
      <c r="B6">
        <v>540</v>
      </c>
      <c r="D6">
        <f t="shared" si="0"/>
        <v>1.1829134720700987</v>
      </c>
      <c r="F6">
        <f t="shared" si="1"/>
        <v>0.91836734693877553</v>
      </c>
      <c r="H6" t="s">
        <v>9</v>
      </c>
      <c r="I6">
        <v>478</v>
      </c>
      <c r="K6">
        <f t="shared" si="2"/>
        <v>1.0798192771084336</v>
      </c>
      <c r="M6">
        <f t="shared" si="3"/>
        <v>0.86633439057544182</v>
      </c>
      <c r="P6" s="20" t="s">
        <v>59</v>
      </c>
      <c r="Q6" s="20">
        <v>1.1241496598639455</v>
      </c>
      <c r="R6" s="20">
        <v>0.86564625850340138</v>
      </c>
      <c r="S6" s="20">
        <v>0.65646258503401356</v>
      </c>
      <c r="T6" s="20">
        <v>0.59353741496598644</v>
      </c>
      <c r="U6" s="20">
        <v>0.28231292517006801</v>
      </c>
      <c r="V6" s="20">
        <v>0.62074829931972786</v>
      </c>
      <c r="W6" s="20">
        <v>9.6938775510204078E-2</v>
      </c>
      <c r="X6" s="20">
        <v>0.43367346938775508</v>
      </c>
      <c r="Y6" s="20">
        <v>0.28231292517006801</v>
      </c>
      <c r="Z6" s="20"/>
    </row>
    <row r="7" spans="1:26" x14ac:dyDescent="0.3">
      <c r="A7" t="s">
        <v>9</v>
      </c>
      <c r="B7">
        <v>573</v>
      </c>
      <c r="D7">
        <f t="shared" si="0"/>
        <v>1.2552026286966047</v>
      </c>
      <c r="F7">
        <f t="shared" si="1"/>
        <v>0.97448979591836737</v>
      </c>
      <c r="H7" t="s">
        <v>9</v>
      </c>
      <c r="I7">
        <v>650</v>
      </c>
      <c r="K7">
        <f t="shared" si="2"/>
        <v>1.4683734939759034</v>
      </c>
      <c r="M7">
        <f t="shared" si="3"/>
        <v>1.1780697779791571</v>
      </c>
      <c r="P7" s="20" t="s">
        <v>59</v>
      </c>
      <c r="Q7" s="20">
        <v>0.91836734693877553</v>
      </c>
      <c r="R7" s="20">
        <v>0.78911564625850339</v>
      </c>
      <c r="S7" s="20">
        <v>0.54931972789115646</v>
      </c>
      <c r="T7" s="20">
        <v>0.71088435374149661</v>
      </c>
      <c r="U7" s="20">
        <v>0.36734693877551022</v>
      </c>
      <c r="V7" s="20">
        <v>0.56122448979591832</v>
      </c>
      <c r="W7" s="20">
        <v>0.18537414965986396</v>
      </c>
      <c r="X7" s="20">
        <v>0.58163265306122447</v>
      </c>
      <c r="Y7" s="20">
        <v>0.16156462585034015</v>
      </c>
      <c r="Z7" s="20"/>
    </row>
    <row r="8" spans="1:26" x14ac:dyDescent="0.3">
      <c r="A8" t="s">
        <v>97</v>
      </c>
      <c r="B8">
        <v>351</v>
      </c>
      <c r="C8">
        <f>AVERAGE(B8:B11)</f>
        <v>456.5</v>
      </c>
      <c r="D8">
        <f t="shared" si="0"/>
        <v>0.76889375684556405</v>
      </c>
      <c r="F8">
        <f t="shared" si="1"/>
        <v>0.59693877551020413</v>
      </c>
      <c r="H8" t="s">
        <v>97</v>
      </c>
      <c r="I8">
        <v>354</v>
      </c>
      <c r="J8">
        <f>AVERAGE(I8:I10)</f>
        <v>442.66666666666669</v>
      </c>
      <c r="K8">
        <f t="shared" si="2"/>
        <v>0.79969879518072284</v>
      </c>
      <c r="M8">
        <f t="shared" si="3"/>
        <v>0.64159492523787942</v>
      </c>
      <c r="P8" s="20" t="s">
        <v>59</v>
      </c>
      <c r="Q8" s="20">
        <v>0.97448979591836737</v>
      </c>
      <c r="R8" s="20">
        <v>0.8537414965986394</v>
      </c>
      <c r="S8" s="20">
        <v>0.66326530612244894</v>
      </c>
      <c r="T8" s="20">
        <v>0.88945578231292521</v>
      </c>
      <c r="U8" s="20">
        <v>0.29421768707482993</v>
      </c>
      <c r="V8" s="20">
        <v>0.6071428571428571</v>
      </c>
      <c r="W8" s="20">
        <v>0.13775510204081631</v>
      </c>
      <c r="X8" s="20">
        <v>0.44387755102040816</v>
      </c>
      <c r="Y8" s="20">
        <v>0.18877551020408162</v>
      </c>
      <c r="Z8" s="20"/>
    </row>
    <row r="9" spans="1:26" x14ac:dyDescent="0.3">
      <c r="A9" t="s">
        <v>97</v>
      </c>
      <c r="B9">
        <v>509</v>
      </c>
      <c r="D9">
        <f t="shared" si="0"/>
        <v>1.1150054764512596</v>
      </c>
      <c r="F9">
        <f t="shared" si="1"/>
        <v>0.86564625850340138</v>
      </c>
      <c r="H9" t="s">
        <v>97</v>
      </c>
      <c r="I9">
        <v>480</v>
      </c>
      <c r="K9">
        <f t="shared" si="2"/>
        <v>1.0843373493975903</v>
      </c>
      <c r="M9">
        <f t="shared" si="3"/>
        <v>0.86995922066153153</v>
      </c>
      <c r="P9" s="20" t="s">
        <v>60</v>
      </c>
      <c r="Q9" s="20">
        <v>0.98414136837335753</v>
      </c>
      <c r="R9" s="20">
        <v>0.64159492523787942</v>
      </c>
      <c r="S9" s="20">
        <v>0.75396465790666067</v>
      </c>
      <c r="T9" s="20"/>
      <c r="U9" s="20">
        <v>0.59809696420480285</v>
      </c>
      <c r="V9" s="20">
        <v>0.59809696420480285</v>
      </c>
      <c r="W9" s="20">
        <v>8.155867693701857E-2</v>
      </c>
      <c r="X9" s="20">
        <v>0.46397825101948348</v>
      </c>
      <c r="Y9" s="20">
        <v>0.11599456275487087</v>
      </c>
      <c r="Z9" s="20">
        <v>0.50928862709560485</v>
      </c>
    </row>
    <row r="10" spans="1:26" x14ac:dyDescent="0.3">
      <c r="A10" t="s">
        <v>97</v>
      </c>
      <c r="B10">
        <v>464</v>
      </c>
      <c r="D10">
        <f t="shared" si="0"/>
        <v>1.0164293537787514</v>
      </c>
      <c r="F10">
        <f t="shared" si="1"/>
        <v>0.78911564625850339</v>
      </c>
      <c r="H10" t="s">
        <v>97</v>
      </c>
      <c r="I10">
        <v>494</v>
      </c>
      <c r="K10">
        <f t="shared" si="2"/>
        <v>1.1159638554216866</v>
      </c>
      <c r="M10">
        <f t="shared" si="3"/>
        <v>0.89533303126415953</v>
      </c>
      <c r="P10" s="20" t="s">
        <v>60</v>
      </c>
      <c r="Q10" s="20">
        <v>0.97145446307204353</v>
      </c>
      <c r="R10" s="20">
        <v>0.86995922066153153</v>
      </c>
      <c r="S10" s="20">
        <v>0.75758948799275039</v>
      </c>
      <c r="T10" s="20"/>
      <c r="U10" s="20">
        <v>0.50747621205255999</v>
      </c>
      <c r="V10" s="20">
        <v>0.48935206162211148</v>
      </c>
      <c r="W10" s="20">
        <v>9.2433167195287727E-2</v>
      </c>
      <c r="X10" s="20">
        <v>0.48391481649297691</v>
      </c>
      <c r="Y10" s="20">
        <v>0.25192569098323514</v>
      </c>
      <c r="Z10" s="20">
        <v>0.58903488898957856</v>
      </c>
    </row>
    <row r="11" spans="1:26" x14ac:dyDescent="0.3">
      <c r="A11" t="s">
        <v>97</v>
      </c>
      <c r="B11">
        <v>502</v>
      </c>
      <c r="D11">
        <f t="shared" si="0"/>
        <v>1.0996714129244249</v>
      </c>
      <c r="F11">
        <f t="shared" si="1"/>
        <v>0.8537414965986394</v>
      </c>
      <c r="H11" t="s">
        <v>56</v>
      </c>
      <c r="I11">
        <v>416</v>
      </c>
      <c r="K11">
        <f t="shared" si="2"/>
        <v>0.93975903614457823</v>
      </c>
      <c r="M11">
        <f t="shared" si="3"/>
        <v>0.75396465790666067</v>
      </c>
      <c r="P11" s="20" t="s">
        <v>60</v>
      </c>
      <c r="Q11" s="20">
        <v>0.86633439057544182</v>
      </c>
      <c r="R11" s="20">
        <v>0.89533303126415953</v>
      </c>
      <c r="S11" s="20">
        <v>0.79565020389669239</v>
      </c>
      <c r="T11" s="20"/>
      <c r="U11" s="20">
        <v>0.63978251019483456</v>
      </c>
      <c r="V11" s="20">
        <v>0.45129134571816948</v>
      </c>
      <c r="W11" s="20">
        <v>9.4245582238332584E-2</v>
      </c>
      <c r="X11" s="20">
        <v>0.56184866334390571</v>
      </c>
      <c r="Y11" s="20">
        <v>0.16311735387403714</v>
      </c>
      <c r="Z11" s="20">
        <v>0.62709560489352056</v>
      </c>
    </row>
    <row r="12" spans="1:26" x14ac:dyDescent="0.3">
      <c r="A12" t="s">
        <v>56</v>
      </c>
      <c r="B12">
        <v>409</v>
      </c>
      <c r="D12">
        <f t="shared" si="0"/>
        <v>0.895947426067908</v>
      </c>
      <c r="F12">
        <f t="shared" si="1"/>
        <v>0.69557823129251706</v>
      </c>
      <c r="H12" t="s">
        <v>56</v>
      </c>
      <c r="I12">
        <v>418</v>
      </c>
      <c r="K12">
        <f t="shared" si="2"/>
        <v>0.94427710843373491</v>
      </c>
      <c r="M12">
        <f t="shared" si="3"/>
        <v>0.75758948799275039</v>
      </c>
      <c r="P12" s="20" t="s">
        <v>60</v>
      </c>
      <c r="Q12" s="20">
        <v>1.1780697779791571</v>
      </c>
      <c r="S12" s="20">
        <v>0.79383778885364753</v>
      </c>
      <c r="T12" s="20"/>
      <c r="U12" s="20">
        <v>0.68146805618486639</v>
      </c>
      <c r="V12" s="20">
        <v>0.51110104213864971</v>
      </c>
      <c r="W12" s="20">
        <v>8.3371091980063428E-2</v>
      </c>
      <c r="X12" s="20">
        <v>0.59990937924784771</v>
      </c>
      <c r="Y12" s="20">
        <v>0.11418214771182601</v>
      </c>
      <c r="Z12" s="20">
        <v>0.66878115088355239</v>
      </c>
    </row>
    <row r="13" spans="1:26" x14ac:dyDescent="0.3">
      <c r="A13" t="s">
        <v>56</v>
      </c>
      <c r="B13">
        <v>386</v>
      </c>
      <c r="D13">
        <f t="shared" si="0"/>
        <v>0.84556407447973714</v>
      </c>
      <c r="F13">
        <f t="shared" si="1"/>
        <v>0.65646258503401356</v>
      </c>
      <c r="H13" t="s">
        <v>56</v>
      </c>
      <c r="I13">
        <v>439</v>
      </c>
      <c r="K13">
        <f t="shared" si="2"/>
        <v>0.99171686746987953</v>
      </c>
      <c r="M13">
        <f t="shared" si="3"/>
        <v>0.79565020389669239</v>
      </c>
      <c r="P13" s="20" t="s">
        <v>31</v>
      </c>
      <c r="Q13" s="20">
        <f t="shared" ref="Q13:Z13" si="4">AVERAGE(Q5:Q12)</f>
        <v>1</v>
      </c>
      <c r="R13" s="20">
        <f>AVERAGE(R5:R11)</f>
        <v>0.78747562200490262</v>
      </c>
      <c r="S13" s="20">
        <f t="shared" si="4"/>
        <v>0.7082084986237358</v>
      </c>
      <c r="T13" s="20">
        <f t="shared" si="4"/>
        <v>0.73852040816326525</v>
      </c>
      <c r="U13" s="20">
        <f t="shared" si="4"/>
        <v>0.49255364810174179</v>
      </c>
      <c r="V13" s="20">
        <f>AVERAGE(V5:V12)</f>
        <v>0.55023527875128309</v>
      </c>
      <c r="W13" s="20">
        <f t="shared" si="4"/>
        <v>0.1147418811203684</v>
      </c>
      <c r="X13" s="20">
        <f t="shared" si="4"/>
        <v>0.49882543638207433</v>
      </c>
      <c r="Y13" s="20">
        <f t="shared" si="4"/>
        <v>0.17610314968760499</v>
      </c>
      <c r="Z13" s="20">
        <f t="shared" si="4"/>
        <v>0.59855006796556409</v>
      </c>
    </row>
    <row r="14" spans="1:26" x14ac:dyDescent="0.3">
      <c r="A14" t="s">
        <v>56</v>
      </c>
      <c r="B14">
        <v>323</v>
      </c>
      <c r="D14">
        <f t="shared" si="0"/>
        <v>0.7075575027382256</v>
      </c>
      <c r="F14">
        <f t="shared" si="1"/>
        <v>0.54931972789115646</v>
      </c>
      <c r="H14" t="s">
        <v>56</v>
      </c>
      <c r="I14">
        <v>438</v>
      </c>
      <c r="K14">
        <f t="shared" si="2"/>
        <v>0.98945783132530118</v>
      </c>
      <c r="M14">
        <f t="shared" si="3"/>
        <v>0.79383778885364753</v>
      </c>
      <c r="P14" s="20"/>
      <c r="Q14" s="20"/>
      <c r="R14" s="20"/>
      <c r="S14" s="20">
        <f>AVERAGE(S5:S12,T5:T8)</f>
        <v>0.71831246847024566</v>
      </c>
      <c r="T14" s="20"/>
      <c r="U14" s="20"/>
      <c r="V14" s="20"/>
      <c r="W14" s="20"/>
      <c r="X14" s="20"/>
      <c r="Y14" s="20"/>
      <c r="Z14" s="20"/>
    </row>
    <row r="15" spans="1:26" ht="15" thickBot="1" x14ac:dyDescent="0.35">
      <c r="A15" t="s">
        <v>56</v>
      </c>
      <c r="B15">
        <v>390</v>
      </c>
      <c r="D15">
        <f t="shared" si="0"/>
        <v>0.85432639649507114</v>
      </c>
      <c r="F15">
        <f t="shared" si="1"/>
        <v>0.66326530612244894</v>
      </c>
      <c r="H15" t="s">
        <v>57</v>
      </c>
      <c r="I15">
        <v>281</v>
      </c>
      <c r="K15">
        <f>I15/$J$8</f>
        <v>0.63478915662650603</v>
      </c>
      <c r="M15">
        <f>I15/$L$4</f>
        <v>0.50928862709560485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" thickBot="1" x14ac:dyDescent="0.35">
      <c r="A16" t="s">
        <v>57</v>
      </c>
      <c r="B16">
        <v>447</v>
      </c>
      <c r="D16">
        <f t="shared" si="0"/>
        <v>0.97918948521358162</v>
      </c>
      <c r="F16">
        <f t="shared" si="1"/>
        <v>0.76020408163265307</v>
      </c>
      <c r="H16" t="s">
        <v>57</v>
      </c>
      <c r="I16">
        <v>325</v>
      </c>
      <c r="K16">
        <f>I16/$J$8</f>
        <v>0.73418674698795172</v>
      </c>
      <c r="M16">
        <f>I16/$L$4</f>
        <v>0.58903488898957856</v>
      </c>
      <c r="P16" s="20"/>
      <c r="Q16" s="49" t="s">
        <v>43</v>
      </c>
      <c r="R16" s="50"/>
      <c r="S16" s="20"/>
      <c r="T16" s="20"/>
      <c r="U16" s="20"/>
      <c r="V16" s="20"/>
      <c r="W16" s="20"/>
      <c r="X16" s="20"/>
      <c r="Y16" s="20"/>
      <c r="Z16" s="20"/>
    </row>
    <row r="17" spans="1:26" ht="43.2" x14ac:dyDescent="0.3">
      <c r="A17" t="s">
        <v>57</v>
      </c>
      <c r="B17">
        <v>349</v>
      </c>
      <c r="D17">
        <f t="shared" si="0"/>
        <v>0.76451259583789699</v>
      </c>
      <c r="F17">
        <f t="shared" si="1"/>
        <v>0.59353741496598644</v>
      </c>
      <c r="H17" t="s">
        <v>57</v>
      </c>
      <c r="I17">
        <v>346</v>
      </c>
      <c r="K17">
        <f>I17/$J$8</f>
        <v>0.78162650602409633</v>
      </c>
      <c r="M17">
        <f>I17/$L$4</f>
        <v>0.62709560489352056</v>
      </c>
      <c r="P17" s="20"/>
      <c r="Q17" s="20" t="s">
        <v>9</v>
      </c>
      <c r="R17" t="s">
        <v>97</v>
      </c>
      <c r="S17" s="20" t="s">
        <v>56</v>
      </c>
      <c r="T17" s="20" t="s">
        <v>57</v>
      </c>
      <c r="U17" t="s">
        <v>108</v>
      </c>
      <c r="V17" s="21" t="s">
        <v>115</v>
      </c>
      <c r="W17" t="s">
        <v>116</v>
      </c>
      <c r="X17" s="21" t="s">
        <v>117</v>
      </c>
      <c r="Y17" t="s">
        <v>118</v>
      </c>
      <c r="Z17" s="25" t="s">
        <v>58</v>
      </c>
    </row>
    <row r="18" spans="1:26" x14ac:dyDescent="0.3">
      <c r="A18" t="s">
        <v>57</v>
      </c>
      <c r="B18">
        <v>418</v>
      </c>
      <c r="D18">
        <f t="shared" si="0"/>
        <v>0.91566265060240959</v>
      </c>
      <c r="F18">
        <f t="shared" si="1"/>
        <v>0.71088435374149661</v>
      </c>
      <c r="H18" t="s">
        <v>57</v>
      </c>
      <c r="I18">
        <v>369</v>
      </c>
      <c r="K18">
        <f>I18/$J$8</f>
        <v>0.83358433734939752</v>
      </c>
      <c r="M18">
        <f>I18/$L$4</f>
        <v>0.66878115088355239</v>
      </c>
      <c r="P18" s="20" t="s">
        <v>59</v>
      </c>
      <c r="Q18" s="20">
        <v>1.2661555312157722</v>
      </c>
      <c r="R18" s="20">
        <v>0.76889375684556405</v>
      </c>
      <c r="S18" s="20">
        <v>0.895947426067908</v>
      </c>
      <c r="T18" s="20">
        <v>0.97918948521358162</v>
      </c>
      <c r="U18" s="20">
        <v>0.73384446878422782</v>
      </c>
      <c r="V18" s="20">
        <v>0.72508214676889371</v>
      </c>
      <c r="W18" s="20">
        <v>0.18838992332968238</v>
      </c>
      <c r="X18" s="20">
        <v>0.54326396495071194</v>
      </c>
      <c r="Y18" s="20">
        <v>0.16867469879518071</v>
      </c>
      <c r="Z18" s="20"/>
    </row>
    <row r="19" spans="1:26" x14ac:dyDescent="0.3">
      <c r="A19" t="s">
        <v>57</v>
      </c>
      <c r="B19">
        <v>523</v>
      </c>
      <c r="D19">
        <f t="shared" si="0"/>
        <v>1.1456736035049289</v>
      </c>
      <c r="F19">
        <f t="shared" si="1"/>
        <v>0.88945578231292521</v>
      </c>
      <c r="H19" t="s">
        <v>108</v>
      </c>
      <c r="I19">
        <v>330</v>
      </c>
      <c r="K19">
        <f t="shared" si="2"/>
        <v>0.74548192771084332</v>
      </c>
      <c r="M19">
        <f t="shared" si="3"/>
        <v>0.59809696420480285</v>
      </c>
      <c r="P19" s="20" t="s">
        <v>59</v>
      </c>
      <c r="Q19" s="20">
        <v>1.4479737130339541</v>
      </c>
      <c r="R19" s="20">
        <v>1.1150054764512596</v>
      </c>
      <c r="S19" s="20">
        <v>0.84556407447973714</v>
      </c>
      <c r="T19" s="20">
        <v>0.76451259583789699</v>
      </c>
      <c r="U19" s="20">
        <v>0.36363636363636365</v>
      </c>
      <c r="V19" s="20">
        <v>0.79956188389923333</v>
      </c>
      <c r="W19" s="20">
        <v>0.1248630887185104</v>
      </c>
      <c r="X19" s="20">
        <v>0.55859802847754658</v>
      </c>
      <c r="Y19" s="20">
        <v>0.36363636363636365</v>
      </c>
      <c r="Z19" s="20"/>
    </row>
    <row r="20" spans="1:26" x14ac:dyDescent="0.3">
      <c r="A20" t="s">
        <v>108</v>
      </c>
      <c r="B20">
        <v>335</v>
      </c>
      <c r="D20">
        <f t="shared" si="0"/>
        <v>0.73384446878422782</v>
      </c>
      <c r="F20">
        <f t="shared" si="1"/>
        <v>0.56972789115646261</v>
      </c>
      <c r="H20" t="s">
        <v>108</v>
      </c>
      <c r="I20">
        <v>280</v>
      </c>
      <c r="K20">
        <f t="shared" si="2"/>
        <v>0.63253012048192769</v>
      </c>
      <c r="M20">
        <f t="shared" si="3"/>
        <v>0.50747621205255999</v>
      </c>
      <c r="P20" s="20" t="s">
        <v>59</v>
      </c>
      <c r="Q20" s="20">
        <v>1.1829134720700987</v>
      </c>
      <c r="R20" s="20">
        <v>1.0164293537787514</v>
      </c>
      <c r="S20" s="20">
        <v>0.7075575027382256</v>
      </c>
      <c r="T20" s="20">
        <v>0.91566265060240959</v>
      </c>
      <c r="U20" s="20">
        <v>0.47316538882803943</v>
      </c>
      <c r="V20" s="20">
        <v>0.72289156626506024</v>
      </c>
      <c r="W20" s="20">
        <v>0.23877327491785322</v>
      </c>
      <c r="X20" s="20">
        <v>0.74917853231106246</v>
      </c>
      <c r="Y20" s="20">
        <v>0.20810514786418402</v>
      </c>
      <c r="Z20" s="20"/>
    </row>
    <row r="21" spans="1:26" x14ac:dyDescent="0.3">
      <c r="A21" t="s">
        <v>108</v>
      </c>
      <c r="B21">
        <v>166</v>
      </c>
      <c r="D21">
        <f t="shared" si="0"/>
        <v>0.36363636363636365</v>
      </c>
      <c r="F21">
        <f t="shared" si="1"/>
        <v>0.28231292517006801</v>
      </c>
      <c r="H21" t="s">
        <v>108</v>
      </c>
      <c r="I21">
        <v>353</v>
      </c>
      <c r="K21">
        <f t="shared" si="2"/>
        <v>0.7974397590361445</v>
      </c>
      <c r="M21">
        <f t="shared" si="3"/>
        <v>0.63978251019483456</v>
      </c>
      <c r="P21" s="20" t="s">
        <v>59</v>
      </c>
      <c r="Q21" s="20">
        <v>1.2552026286966047</v>
      </c>
      <c r="R21" s="20">
        <v>1.0996714129244249</v>
      </c>
      <c r="S21" s="20">
        <v>0.85432639649507114</v>
      </c>
      <c r="T21" s="20">
        <v>1.1456736035049289</v>
      </c>
      <c r="U21" s="20">
        <v>0.37897042716319823</v>
      </c>
      <c r="V21" s="20">
        <v>0.78203723986856521</v>
      </c>
      <c r="W21" s="20">
        <v>0.1774370208105148</v>
      </c>
      <c r="X21" s="20">
        <v>0.57174151150054764</v>
      </c>
      <c r="Y21" s="20">
        <v>0.24315443592552027</v>
      </c>
      <c r="Z21" s="20"/>
    </row>
    <row r="22" spans="1:26" x14ac:dyDescent="0.3">
      <c r="A22" t="s">
        <v>108</v>
      </c>
      <c r="B22">
        <v>216</v>
      </c>
      <c r="D22">
        <f t="shared" si="0"/>
        <v>0.47316538882803943</v>
      </c>
      <c r="F22">
        <f t="shared" si="1"/>
        <v>0.36734693877551022</v>
      </c>
      <c r="H22" t="s">
        <v>108</v>
      </c>
      <c r="I22">
        <v>376</v>
      </c>
      <c r="K22">
        <f t="shared" si="2"/>
        <v>0.8493975903614458</v>
      </c>
      <c r="M22">
        <f t="shared" si="3"/>
        <v>0.68146805618486639</v>
      </c>
      <c r="P22" s="20" t="s">
        <v>60</v>
      </c>
      <c r="Q22" s="20">
        <v>1.2266566265060199</v>
      </c>
      <c r="R22" s="20">
        <v>0.79969879518072284</v>
      </c>
      <c r="S22" s="20">
        <v>0.93975903614457823</v>
      </c>
      <c r="T22" s="20"/>
      <c r="U22" s="20">
        <v>0.74548192771084332</v>
      </c>
      <c r="V22" s="20">
        <v>0.74548192771084332</v>
      </c>
      <c r="W22" s="20">
        <v>0.1016566265060241</v>
      </c>
      <c r="X22" s="20">
        <v>0.57831325301204817</v>
      </c>
      <c r="Y22" s="20">
        <v>0.14457831325301199</v>
      </c>
      <c r="Z22" s="20">
        <v>0.63478915662650603</v>
      </c>
    </row>
    <row r="23" spans="1:26" x14ac:dyDescent="0.3">
      <c r="A23" t="s">
        <v>108</v>
      </c>
      <c r="B23">
        <v>173</v>
      </c>
      <c r="D23">
        <f t="shared" si="0"/>
        <v>0.37897042716319823</v>
      </c>
      <c r="F23">
        <f t="shared" si="1"/>
        <v>0.29421768707482993</v>
      </c>
      <c r="H23" t="s">
        <v>115</v>
      </c>
      <c r="I23">
        <v>330</v>
      </c>
      <c r="K23">
        <f t="shared" si="2"/>
        <v>0.74548192771084332</v>
      </c>
      <c r="M23">
        <f t="shared" si="3"/>
        <v>0.59809696420480285</v>
      </c>
      <c r="P23" s="20" t="s">
        <v>60</v>
      </c>
      <c r="Q23" s="20">
        <v>1.2108433734939759</v>
      </c>
      <c r="R23" s="20">
        <v>1.0843373493975903</v>
      </c>
      <c r="S23" s="20">
        <v>0.94427710843373491</v>
      </c>
      <c r="T23" s="20"/>
      <c r="U23" s="20">
        <v>0.63253012048192769</v>
      </c>
      <c r="V23" s="20">
        <v>0.6099397590361445</v>
      </c>
      <c r="W23" s="20">
        <v>0.11521084337349397</v>
      </c>
      <c r="X23" s="20">
        <v>0.60316265060240959</v>
      </c>
      <c r="Y23" s="20">
        <v>0.31400602409638551</v>
      </c>
      <c r="Z23" s="20">
        <v>0.73418674698795172</v>
      </c>
    </row>
    <row r="24" spans="1:26" x14ac:dyDescent="0.3">
      <c r="A24" t="s">
        <v>115</v>
      </c>
      <c r="B24">
        <v>331</v>
      </c>
      <c r="D24">
        <f t="shared" si="0"/>
        <v>0.72508214676889371</v>
      </c>
      <c r="F24">
        <f t="shared" si="1"/>
        <v>0.56292517006802723</v>
      </c>
      <c r="H24" t="s">
        <v>115</v>
      </c>
      <c r="I24">
        <v>270</v>
      </c>
      <c r="K24">
        <f t="shared" si="2"/>
        <v>0.6099397590361445</v>
      </c>
      <c r="M24">
        <f t="shared" si="3"/>
        <v>0.48935206162211148</v>
      </c>
      <c r="P24" s="20" t="s">
        <v>60</v>
      </c>
      <c r="Q24" s="20">
        <v>1.0798192771084336</v>
      </c>
      <c r="R24" s="20">
        <v>1.1159638554216866</v>
      </c>
      <c r="S24" s="20">
        <v>0.99171686746987953</v>
      </c>
      <c r="T24" s="20"/>
      <c r="U24" s="20">
        <v>0.7974397590361445</v>
      </c>
      <c r="V24" s="20">
        <v>0.5625</v>
      </c>
      <c r="W24" s="20">
        <v>0.11746987951807228</v>
      </c>
      <c r="X24" s="20">
        <v>0.70030120481927705</v>
      </c>
      <c r="Y24" s="20">
        <v>0.2033132530120482</v>
      </c>
      <c r="Z24" s="20">
        <v>0.78162650602409633</v>
      </c>
    </row>
    <row r="25" spans="1:26" x14ac:dyDescent="0.3">
      <c r="A25" t="s">
        <v>115</v>
      </c>
      <c r="B25">
        <v>365</v>
      </c>
      <c r="D25">
        <f t="shared" si="0"/>
        <v>0.79956188389923333</v>
      </c>
      <c r="F25">
        <f t="shared" si="1"/>
        <v>0.62074829931972786</v>
      </c>
      <c r="H25" t="s">
        <v>115</v>
      </c>
      <c r="I25">
        <v>249</v>
      </c>
      <c r="K25">
        <f t="shared" si="2"/>
        <v>0.5625</v>
      </c>
      <c r="M25">
        <f t="shared" si="3"/>
        <v>0.45129134571816948</v>
      </c>
      <c r="P25" s="20" t="s">
        <v>60</v>
      </c>
      <c r="Q25" s="20">
        <v>1.4683734939759034</v>
      </c>
      <c r="S25" s="20">
        <v>0.98945783132530118</v>
      </c>
      <c r="T25" s="20"/>
      <c r="U25" s="20">
        <v>0.8493975903614458</v>
      </c>
      <c r="V25" s="20">
        <v>0.63704819277108427</v>
      </c>
      <c r="W25" s="20">
        <v>0.10391566265060241</v>
      </c>
      <c r="X25" s="20">
        <v>0.74774096385542166</v>
      </c>
      <c r="Y25" s="20">
        <v>0.14231927710843373</v>
      </c>
      <c r="Z25" s="20">
        <v>0.83358433734939752</v>
      </c>
    </row>
    <row r="26" spans="1:26" x14ac:dyDescent="0.3">
      <c r="A26" t="s">
        <v>115</v>
      </c>
      <c r="B26">
        <v>330</v>
      </c>
      <c r="D26">
        <f t="shared" si="0"/>
        <v>0.72289156626506024</v>
      </c>
      <c r="F26">
        <f t="shared" si="1"/>
        <v>0.56122448979591832</v>
      </c>
      <c r="H26" t="s">
        <v>115</v>
      </c>
      <c r="I26">
        <v>282</v>
      </c>
      <c r="K26">
        <f t="shared" si="2"/>
        <v>0.63704819277108427</v>
      </c>
      <c r="M26">
        <f t="shared" si="3"/>
        <v>0.51110104213864971</v>
      </c>
      <c r="P26" s="20" t="s">
        <v>31</v>
      </c>
      <c r="Q26" s="20">
        <f t="shared" ref="Q26:Z26" si="5">AVERAGE(Q18:Q25)</f>
        <v>1.2672422645125954</v>
      </c>
      <c r="R26" s="20">
        <f>AVERAGE(R18:R24)</f>
        <v>1</v>
      </c>
      <c r="S26" s="20">
        <f t="shared" si="5"/>
        <v>0.89607578039430436</v>
      </c>
      <c r="T26" s="20">
        <f t="shared" si="5"/>
        <v>0.95125958378970421</v>
      </c>
      <c r="U26" s="20">
        <f t="shared" si="5"/>
        <v>0.62180825575027376</v>
      </c>
      <c r="V26" s="20">
        <f t="shared" si="5"/>
        <v>0.6980678395399782</v>
      </c>
      <c r="W26" s="20">
        <f t="shared" si="5"/>
        <v>0.14596453997809419</v>
      </c>
      <c r="X26" s="20">
        <f t="shared" si="5"/>
        <v>0.63153751369112809</v>
      </c>
      <c r="Y26" s="20">
        <f t="shared" si="5"/>
        <v>0.22347343921139101</v>
      </c>
      <c r="Z26" s="20">
        <f t="shared" si="5"/>
        <v>0.74604668674698793</v>
      </c>
    </row>
    <row r="27" spans="1:26" x14ac:dyDescent="0.3">
      <c r="A27" t="s">
        <v>115</v>
      </c>
      <c r="B27">
        <v>357</v>
      </c>
      <c r="D27">
        <f t="shared" si="0"/>
        <v>0.78203723986856521</v>
      </c>
      <c r="F27">
        <f t="shared" si="1"/>
        <v>0.6071428571428571</v>
      </c>
      <c r="H27" t="s">
        <v>116</v>
      </c>
      <c r="I27">
        <v>45</v>
      </c>
      <c r="K27">
        <f t="shared" si="2"/>
        <v>0.1016566265060241</v>
      </c>
      <c r="M27">
        <f t="shared" si="3"/>
        <v>8.155867693701857E-2</v>
      </c>
    </row>
    <row r="28" spans="1:26" x14ac:dyDescent="0.3">
      <c r="A28" t="s">
        <v>116</v>
      </c>
      <c r="B28">
        <v>86</v>
      </c>
      <c r="D28">
        <f t="shared" si="0"/>
        <v>0.18838992332968238</v>
      </c>
      <c r="F28">
        <f t="shared" si="1"/>
        <v>0.14625850340136054</v>
      </c>
      <c r="H28" t="s">
        <v>116</v>
      </c>
      <c r="I28">
        <v>51</v>
      </c>
      <c r="K28">
        <f t="shared" si="2"/>
        <v>0.11521084337349397</v>
      </c>
      <c r="M28">
        <f t="shared" si="3"/>
        <v>9.2433167195287727E-2</v>
      </c>
    </row>
    <row r="29" spans="1:26" x14ac:dyDescent="0.3">
      <c r="A29" t="s">
        <v>116</v>
      </c>
      <c r="B29">
        <v>57</v>
      </c>
      <c r="D29">
        <f t="shared" si="0"/>
        <v>0.1248630887185104</v>
      </c>
      <c r="F29">
        <f t="shared" si="1"/>
        <v>9.6938775510204078E-2</v>
      </c>
      <c r="H29" t="s">
        <v>116</v>
      </c>
      <c r="I29">
        <v>52</v>
      </c>
      <c r="K29">
        <f t="shared" si="2"/>
        <v>0.11746987951807228</v>
      </c>
      <c r="M29">
        <f t="shared" si="3"/>
        <v>9.4245582238332584E-2</v>
      </c>
    </row>
    <row r="30" spans="1:26" x14ac:dyDescent="0.3">
      <c r="A30" t="s">
        <v>116</v>
      </c>
      <c r="B30">
        <v>109</v>
      </c>
      <c r="D30">
        <f t="shared" si="0"/>
        <v>0.23877327491785322</v>
      </c>
      <c r="F30">
        <f t="shared" si="1"/>
        <v>0.18537414965986396</v>
      </c>
      <c r="H30" t="s">
        <v>116</v>
      </c>
      <c r="I30">
        <v>46</v>
      </c>
      <c r="K30">
        <f t="shared" si="2"/>
        <v>0.10391566265060241</v>
      </c>
      <c r="M30">
        <f t="shared" si="3"/>
        <v>8.3371091980063428E-2</v>
      </c>
    </row>
    <row r="31" spans="1:26" x14ac:dyDescent="0.3">
      <c r="A31" t="s">
        <v>116</v>
      </c>
      <c r="B31">
        <v>81</v>
      </c>
      <c r="D31">
        <f t="shared" si="0"/>
        <v>0.1774370208105148</v>
      </c>
      <c r="F31">
        <f t="shared" si="1"/>
        <v>0.13775510204081631</v>
      </c>
      <c r="H31" t="s">
        <v>117</v>
      </c>
      <c r="I31">
        <v>256</v>
      </c>
      <c r="K31">
        <f t="shared" si="2"/>
        <v>0.57831325301204817</v>
      </c>
      <c r="M31">
        <f t="shared" si="3"/>
        <v>0.46397825101948348</v>
      </c>
    </row>
    <row r="32" spans="1:26" x14ac:dyDescent="0.3">
      <c r="A32" t="s">
        <v>117</v>
      </c>
      <c r="B32">
        <v>248</v>
      </c>
      <c r="D32">
        <f t="shared" si="0"/>
        <v>0.54326396495071194</v>
      </c>
      <c r="F32">
        <f t="shared" si="1"/>
        <v>0.42176870748299322</v>
      </c>
      <c r="H32" t="s">
        <v>117</v>
      </c>
      <c r="I32">
        <v>267</v>
      </c>
      <c r="K32">
        <f t="shared" si="2"/>
        <v>0.60316265060240959</v>
      </c>
      <c r="M32">
        <f t="shared" si="3"/>
        <v>0.48391481649297691</v>
      </c>
    </row>
    <row r="33" spans="1:13" x14ac:dyDescent="0.3">
      <c r="A33" t="s">
        <v>117</v>
      </c>
      <c r="B33">
        <v>255</v>
      </c>
      <c r="D33">
        <f t="shared" si="0"/>
        <v>0.55859802847754658</v>
      </c>
      <c r="F33">
        <f t="shared" si="1"/>
        <v>0.43367346938775508</v>
      </c>
      <c r="H33" t="s">
        <v>117</v>
      </c>
      <c r="I33">
        <v>310</v>
      </c>
      <c r="K33">
        <f t="shared" si="2"/>
        <v>0.70030120481927705</v>
      </c>
      <c r="M33">
        <f t="shared" si="3"/>
        <v>0.56184866334390571</v>
      </c>
    </row>
    <row r="34" spans="1:13" x14ac:dyDescent="0.3">
      <c r="A34" t="s">
        <v>117</v>
      </c>
      <c r="B34">
        <v>342</v>
      </c>
      <c r="D34">
        <f t="shared" si="0"/>
        <v>0.74917853231106246</v>
      </c>
      <c r="F34">
        <f t="shared" si="1"/>
        <v>0.58163265306122447</v>
      </c>
      <c r="H34" t="s">
        <v>117</v>
      </c>
      <c r="I34">
        <v>331</v>
      </c>
      <c r="K34">
        <f t="shared" si="2"/>
        <v>0.74774096385542166</v>
      </c>
      <c r="M34">
        <f t="shared" si="3"/>
        <v>0.59990937924784771</v>
      </c>
    </row>
    <row r="35" spans="1:13" x14ac:dyDescent="0.3">
      <c r="A35" t="s">
        <v>117</v>
      </c>
      <c r="B35">
        <v>261</v>
      </c>
      <c r="D35">
        <f t="shared" si="0"/>
        <v>0.57174151150054764</v>
      </c>
      <c r="F35">
        <f t="shared" si="1"/>
        <v>0.44387755102040816</v>
      </c>
      <c r="H35" t="s">
        <v>118</v>
      </c>
      <c r="I35">
        <v>64</v>
      </c>
      <c r="K35">
        <f t="shared" si="2"/>
        <v>0.14457831325301204</v>
      </c>
      <c r="M35">
        <f t="shared" si="3"/>
        <v>0.11599456275487087</v>
      </c>
    </row>
    <row r="36" spans="1:13" x14ac:dyDescent="0.3">
      <c r="A36" t="s">
        <v>118</v>
      </c>
      <c r="B36">
        <v>77</v>
      </c>
      <c r="D36">
        <f t="shared" si="0"/>
        <v>0.16867469879518071</v>
      </c>
      <c r="F36">
        <f t="shared" si="1"/>
        <v>0.13095238095238096</v>
      </c>
      <c r="H36" t="s">
        <v>118</v>
      </c>
      <c r="I36">
        <v>139</v>
      </c>
      <c r="K36">
        <f t="shared" si="2"/>
        <v>0.31400602409638551</v>
      </c>
      <c r="M36">
        <f t="shared" si="3"/>
        <v>0.25192569098323514</v>
      </c>
    </row>
    <row r="37" spans="1:13" x14ac:dyDescent="0.3">
      <c r="A37" t="s">
        <v>118</v>
      </c>
      <c r="B37">
        <v>166</v>
      </c>
      <c r="D37">
        <f t="shared" si="0"/>
        <v>0.36363636363636365</v>
      </c>
      <c r="F37">
        <f t="shared" si="1"/>
        <v>0.28231292517006801</v>
      </c>
      <c r="H37" t="s">
        <v>118</v>
      </c>
      <c r="I37">
        <v>90</v>
      </c>
      <c r="K37">
        <f t="shared" si="2"/>
        <v>0.2033132530120482</v>
      </c>
      <c r="M37">
        <f t="shared" si="3"/>
        <v>0.16311735387403714</v>
      </c>
    </row>
    <row r="38" spans="1:13" x14ac:dyDescent="0.3">
      <c r="A38" t="s">
        <v>118</v>
      </c>
      <c r="B38">
        <v>95</v>
      </c>
      <c r="D38">
        <f t="shared" si="0"/>
        <v>0.20810514786418402</v>
      </c>
      <c r="F38">
        <f t="shared" si="1"/>
        <v>0.16156462585034015</v>
      </c>
      <c r="H38" t="s">
        <v>118</v>
      </c>
      <c r="I38">
        <v>63</v>
      </c>
      <c r="K38">
        <f t="shared" si="2"/>
        <v>0.14231927710843373</v>
      </c>
      <c r="M38">
        <f t="shared" si="3"/>
        <v>0.11418214771182601</v>
      </c>
    </row>
    <row r="39" spans="1:13" x14ac:dyDescent="0.3">
      <c r="A39" t="s">
        <v>118</v>
      </c>
      <c r="B39">
        <v>111</v>
      </c>
      <c r="D39">
        <f t="shared" si="0"/>
        <v>0.24315443592552027</v>
      </c>
      <c r="F39">
        <f t="shared" si="1"/>
        <v>0.18877551020408162</v>
      </c>
    </row>
  </sheetData>
  <mergeCells count="4">
    <mergeCell ref="Q3:R3"/>
    <mergeCell ref="Q16:R16"/>
    <mergeCell ref="A2:F2"/>
    <mergeCell ref="H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D45FF-3DDD-4BDE-B3B1-1DA245E649F7}">
  <dimension ref="A1:AU21"/>
  <sheetViews>
    <sheetView workbookViewId="0">
      <selection activeCell="G1" sqref="G1"/>
    </sheetView>
  </sheetViews>
  <sheetFormatPr defaultRowHeight="14.4" x14ac:dyDescent="0.3"/>
  <cols>
    <col min="1" max="1" width="12.44140625" bestFit="1" customWidth="1"/>
  </cols>
  <sheetData>
    <row r="1" spans="1:47" ht="15" thickBot="1" x14ac:dyDescent="0.35">
      <c r="A1" s="47" t="s">
        <v>123</v>
      </c>
      <c r="B1" s="37"/>
      <c r="C1" s="37"/>
      <c r="D1" s="37"/>
      <c r="E1" s="48"/>
      <c r="G1" s="1" t="s">
        <v>170</v>
      </c>
    </row>
    <row r="3" spans="1:47" x14ac:dyDescent="0.3">
      <c r="A3" t="s">
        <v>126</v>
      </c>
      <c r="B3" t="s">
        <v>127</v>
      </c>
      <c r="AT3" t="s">
        <v>31</v>
      </c>
      <c r="AU3" t="s">
        <v>128</v>
      </c>
    </row>
    <row r="4" spans="1:47" x14ac:dyDescent="0.3">
      <c r="A4">
        <v>0</v>
      </c>
      <c r="B4" s="30">
        <v>1.1269149999999999</v>
      </c>
      <c r="C4" s="30">
        <v>0.93435400000000002</v>
      </c>
      <c r="D4" s="30">
        <v>0.98030600000000001</v>
      </c>
      <c r="E4" s="30">
        <v>0.95842499999999997</v>
      </c>
      <c r="F4" s="30">
        <v>0.96544399999999997</v>
      </c>
      <c r="G4" s="30">
        <v>1.0292399999999999</v>
      </c>
      <c r="H4" s="30">
        <v>0.94417899999999999</v>
      </c>
      <c r="I4" s="30">
        <v>1.0611379999999999</v>
      </c>
      <c r="J4" s="30">
        <v>0.94491999999999998</v>
      </c>
      <c r="K4" s="30">
        <v>1.182375</v>
      </c>
      <c r="L4" s="30">
        <v>0.87637699999999996</v>
      </c>
      <c r="M4" s="30">
        <v>0.99632799999999999</v>
      </c>
      <c r="N4" s="30">
        <v>1.2201299999999999</v>
      </c>
      <c r="O4" s="30">
        <v>1.148237</v>
      </c>
      <c r="P4" s="30">
        <v>0.88325900000000002</v>
      </c>
      <c r="Q4" s="30">
        <v>0.86271799999999998</v>
      </c>
      <c r="R4" s="30">
        <v>0.89147600000000005</v>
      </c>
      <c r="S4" s="30">
        <v>0.99417999999999995</v>
      </c>
      <c r="T4" s="30">
        <v>0.99836654700000005</v>
      </c>
      <c r="U4" s="30">
        <v>1.0558640969999999</v>
      </c>
      <c r="V4" s="30">
        <v>1.0545573340000001</v>
      </c>
      <c r="W4" s="30">
        <v>0.66775563500000001</v>
      </c>
      <c r="X4" s="30">
        <v>0.99967330899999995</v>
      </c>
      <c r="Y4" s="30">
        <v>1.062397909</v>
      </c>
      <c r="Z4" s="30">
        <v>1.088533159</v>
      </c>
      <c r="AA4" s="30">
        <v>1.072852009</v>
      </c>
      <c r="AB4" s="30">
        <v>0.88947600000000004</v>
      </c>
      <c r="AC4" s="30">
        <v>0.95963799999999999</v>
      </c>
      <c r="AD4" s="30">
        <v>1.0614859999999999</v>
      </c>
      <c r="AE4" s="30">
        <v>1.059223</v>
      </c>
      <c r="AF4" s="30">
        <v>1.0207470000000001</v>
      </c>
      <c r="AG4" s="30">
        <v>1.00943</v>
      </c>
      <c r="AH4" s="30">
        <v>0.91400000000000003</v>
      </c>
      <c r="AI4" s="30">
        <v>1.238</v>
      </c>
      <c r="AJ4" s="30">
        <v>1.0369999999999999</v>
      </c>
      <c r="AK4" s="30">
        <v>1.0209999999999999</v>
      </c>
      <c r="AL4" s="30">
        <v>0.92400000000000004</v>
      </c>
      <c r="AM4" s="30">
        <v>0.86699999999999999</v>
      </c>
      <c r="AN4" s="30">
        <v>0.92100000000000004</v>
      </c>
      <c r="AO4" s="30">
        <v>1.022</v>
      </c>
      <c r="AP4" s="30">
        <v>0.95199999999999996</v>
      </c>
      <c r="AQ4" s="30">
        <v>1.1060000000000001</v>
      </c>
      <c r="AR4" s="30">
        <v>0.90200000000000002</v>
      </c>
      <c r="AS4" s="30">
        <v>1.097</v>
      </c>
      <c r="AT4">
        <f>AVERAGE(B4:AS4)</f>
        <v>1.0000227499772727</v>
      </c>
      <c r="AU4">
        <f>_xlfn.STDEV.P(B4:AS4)/SQRT(44)</f>
        <v>1.5770738170268767E-2</v>
      </c>
    </row>
    <row r="5" spans="1:47" x14ac:dyDescent="0.3">
      <c r="A5">
        <v>0.1</v>
      </c>
      <c r="B5" s="30">
        <v>1.008753</v>
      </c>
      <c r="C5" s="30">
        <v>0.91466099999999995</v>
      </c>
      <c r="D5" s="30">
        <v>0.90590800000000005</v>
      </c>
      <c r="E5" s="30">
        <v>0.85995600000000005</v>
      </c>
      <c r="F5" s="30">
        <v>0.86975000000000002</v>
      </c>
      <c r="G5" s="30">
        <v>1.033493</v>
      </c>
      <c r="H5" s="30">
        <v>1.0079739999999999</v>
      </c>
      <c r="I5" s="30">
        <v>1.0738970000000001</v>
      </c>
      <c r="J5" s="30">
        <v>0.891065</v>
      </c>
      <c r="K5" s="30">
        <v>1.050184</v>
      </c>
      <c r="L5" s="30">
        <v>1.1701349999999999</v>
      </c>
      <c r="M5" s="30">
        <v>1.0771109999999999</v>
      </c>
      <c r="N5" s="30">
        <v>1.024991</v>
      </c>
      <c r="O5" s="30">
        <v>0.95926100000000003</v>
      </c>
      <c r="P5" s="30">
        <v>1.0414239999999999</v>
      </c>
      <c r="Q5" s="30">
        <v>1.090722</v>
      </c>
      <c r="R5" s="30">
        <v>0.86115648499999997</v>
      </c>
      <c r="S5" s="30">
        <v>0.96961777199999999</v>
      </c>
      <c r="T5" s="30">
        <v>1.0258085589999999</v>
      </c>
      <c r="U5" s="30">
        <v>1.1055210719999999</v>
      </c>
      <c r="V5" s="30">
        <v>0.52139823600000001</v>
      </c>
      <c r="W5" s="30">
        <v>0.88075792200000003</v>
      </c>
      <c r="X5" s="30">
        <v>1.0298</v>
      </c>
      <c r="Y5" s="30">
        <v>0.88042200000000004</v>
      </c>
      <c r="Z5" s="30">
        <v>1.004904</v>
      </c>
      <c r="AA5" s="30">
        <v>0.93700499999999998</v>
      </c>
      <c r="AB5" s="30">
        <v>0.98679700000000004</v>
      </c>
      <c r="AC5" s="30">
        <v>1.0071669999999999</v>
      </c>
      <c r="AD5" s="30">
        <v>0.97199999999999998</v>
      </c>
      <c r="AE5" s="30">
        <v>0.93300000000000005</v>
      </c>
      <c r="AF5" s="30">
        <v>0.84299999999999997</v>
      </c>
      <c r="AG5" s="30">
        <v>0.84799999999999998</v>
      </c>
      <c r="AH5" s="30">
        <v>0.90200000000000002</v>
      </c>
      <c r="AI5" s="30">
        <v>1.0129999999999999</v>
      </c>
      <c r="AJ5" s="30"/>
      <c r="AK5" s="30"/>
      <c r="AL5" s="30"/>
      <c r="AM5" s="30"/>
      <c r="AN5" s="30"/>
      <c r="AO5" s="30"/>
      <c r="AP5" s="30"/>
      <c r="AQ5" s="30"/>
      <c r="AR5" s="30"/>
      <c r="AS5" s="30"/>
    </row>
    <row r="6" spans="1:47" x14ac:dyDescent="0.3">
      <c r="A6">
        <v>0.25</v>
      </c>
      <c r="B6" s="30">
        <v>0.91028399999999998</v>
      </c>
      <c r="C6" s="30">
        <v>0.577681</v>
      </c>
      <c r="D6" s="30">
        <v>0.64332599999999995</v>
      </c>
      <c r="E6" s="30">
        <v>0.61269099999999999</v>
      </c>
      <c r="F6" s="30">
        <v>0.80382799999999999</v>
      </c>
      <c r="G6" s="30">
        <v>0.92929300000000004</v>
      </c>
      <c r="H6" s="30">
        <v>1.063264</v>
      </c>
      <c r="I6" s="30">
        <v>0.891015</v>
      </c>
      <c r="J6" s="30">
        <v>0.785802</v>
      </c>
      <c r="K6" s="30">
        <v>1.1383110000000001</v>
      </c>
      <c r="L6" s="30">
        <v>0.84210499999999999</v>
      </c>
      <c r="M6" s="30">
        <v>0.83476099999999998</v>
      </c>
      <c r="N6" s="30">
        <v>1.2796989999999999</v>
      </c>
      <c r="O6" s="30">
        <v>1.0455319999999999</v>
      </c>
      <c r="P6" s="30">
        <v>0.786717</v>
      </c>
      <c r="Q6" s="30">
        <v>0.953098</v>
      </c>
      <c r="R6" s="30">
        <v>0.78928454800000003</v>
      </c>
      <c r="S6" s="30">
        <v>0.90819993499999996</v>
      </c>
      <c r="T6" s="30">
        <v>1.0349558969999999</v>
      </c>
      <c r="U6" s="30">
        <v>1.0101274090000001</v>
      </c>
      <c r="V6" s="30">
        <v>1.012740934</v>
      </c>
      <c r="W6" s="30">
        <v>0.91734727199999999</v>
      </c>
      <c r="X6" s="30">
        <v>0.94379500000000005</v>
      </c>
      <c r="Y6" s="30">
        <v>0.927952</v>
      </c>
      <c r="Z6" s="30">
        <v>0.88494899999999999</v>
      </c>
      <c r="AA6" s="30">
        <v>0.94153100000000001</v>
      </c>
      <c r="AB6" s="30">
        <v>0.98906099999999997</v>
      </c>
      <c r="AC6" s="30">
        <v>0.97095399999999998</v>
      </c>
      <c r="AD6" s="30">
        <v>0.92700000000000005</v>
      </c>
      <c r="AE6" s="30">
        <v>0.873</v>
      </c>
      <c r="AF6" s="30">
        <v>0.92400000000000004</v>
      </c>
      <c r="AG6" s="30">
        <v>0.98299999999999998</v>
      </c>
      <c r="AH6" s="30">
        <v>0.85899999999999999</v>
      </c>
      <c r="AI6" s="30">
        <v>0.98899999999999999</v>
      </c>
      <c r="AJ6" s="30"/>
      <c r="AK6" s="30"/>
      <c r="AL6" s="30"/>
      <c r="AM6" s="30"/>
      <c r="AN6" s="30"/>
      <c r="AO6" s="30"/>
      <c r="AP6" s="30"/>
      <c r="AQ6" s="30"/>
      <c r="AT6">
        <f>AVERAGE(B6:AS6)</f>
        <v>0.91127367632352962</v>
      </c>
      <c r="AU6">
        <f>_xlfn.STDEV.P(B6:AI6)/SQRT(36)</f>
        <v>2.2780735680995839E-2</v>
      </c>
    </row>
    <row r="7" spans="1:47" x14ac:dyDescent="0.3">
      <c r="A7">
        <v>0.5</v>
      </c>
      <c r="B7" s="30">
        <v>0.38730900000000001</v>
      </c>
      <c r="C7" s="30">
        <v>0.69146600000000003</v>
      </c>
      <c r="D7" s="30">
        <v>0.71553599999999995</v>
      </c>
      <c r="E7" s="30">
        <v>0.96280100000000002</v>
      </c>
      <c r="F7" s="30">
        <v>0.59330099999999997</v>
      </c>
      <c r="G7" s="30">
        <v>0.72727299999999995</v>
      </c>
      <c r="H7" s="30">
        <v>0.84423199999999998</v>
      </c>
      <c r="I7" s="30">
        <v>0.70600700000000005</v>
      </c>
      <c r="J7" s="30">
        <v>0.96940000000000004</v>
      </c>
      <c r="K7" s="30">
        <v>0.99143199999999998</v>
      </c>
      <c r="L7" s="30">
        <v>0.86413700000000004</v>
      </c>
      <c r="M7" s="30">
        <v>0.91309700000000005</v>
      </c>
      <c r="N7" s="30">
        <v>1.0373159999999999</v>
      </c>
      <c r="O7" s="30">
        <v>1.140021</v>
      </c>
      <c r="P7" s="30">
        <v>0.93255699999999997</v>
      </c>
      <c r="Q7" s="30">
        <v>0.65936300000000003</v>
      </c>
      <c r="R7" s="30">
        <v>0.96308395899999999</v>
      </c>
      <c r="S7" s="30">
        <v>0.78797778500000004</v>
      </c>
      <c r="T7" s="30">
        <v>0.94217576000000003</v>
      </c>
      <c r="U7" s="30">
        <v>0.974844822</v>
      </c>
      <c r="V7" s="30">
        <v>0.922574322</v>
      </c>
      <c r="W7" s="30">
        <v>0.95916367199999997</v>
      </c>
      <c r="X7" s="30">
        <v>1.0026409999999999</v>
      </c>
      <c r="Y7" s="30">
        <v>0.84194599999999997</v>
      </c>
      <c r="Z7" s="30">
        <v>0.95058500000000001</v>
      </c>
      <c r="AA7" s="30">
        <v>0.91663499999999998</v>
      </c>
      <c r="AB7" s="30">
        <v>0.94379500000000005</v>
      </c>
      <c r="AC7" s="30">
        <v>0.86231599999999997</v>
      </c>
      <c r="AD7" s="30">
        <v>0.86399999999999999</v>
      </c>
      <c r="AE7" s="30">
        <v>0.81899999999999995</v>
      </c>
      <c r="AF7" s="30">
        <v>0.874</v>
      </c>
      <c r="AG7" s="30">
        <v>0.83399999999999996</v>
      </c>
      <c r="AH7" s="30">
        <v>0.81899999999999995</v>
      </c>
      <c r="AI7" s="30">
        <v>0.86499999999999999</v>
      </c>
      <c r="AJ7" s="30"/>
      <c r="AK7" s="30"/>
      <c r="AL7" s="30"/>
      <c r="AM7" s="30"/>
      <c r="AN7" s="30"/>
      <c r="AO7" s="30"/>
      <c r="AP7" s="30"/>
      <c r="AQ7" s="30"/>
      <c r="AT7">
        <f t="shared" ref="AT7:AT21" si="0">AVERAGE(B7:AS7)</f>
        <v>0.86111724470588225</v>
      </c>
      <c r="AU7">
        <f>_xlfn.STDEV.P(B7:AI7)/SQRT(36)</f>
        <v>2.3505788105046905E-2</v>
      </c>
    </row>
    <row r="8" spans="1:47" x14ac:dyDescent="0.3">
      <c r="A8">
        <v>0.75</v>
      </c>
      <c r="B8" s="30">
        <v>0.53829300000000002</v>
      </c>
      <c r="C8" s="30">
        <v>0.63895000000000002</v>
      </c>
      <c r="D8" s="30">
        <v>0.92560200000000004</v>
      </c>
      <c r="E8" s="30">
        <v>0.846827</v>
      </c>
      <c r="F8" s="30">
        <v>0.88888900000000004</v>
      </c>
      <c r="G8" s="30">
        <v>0.81871300000000002</v>
      </c>
      <c r="H8" s="30">
        <v>0.852738</v>
      </c>
      <c r="I8" s="30">
        <v>0.77405599999999997</v>
      </c>
      <c r="J8" s="30">
        <v>0.53366000000000002</v>
      </c>
      <c r="K8" s="30">
        <v>0.77845799999999998</v>
      </c>
      <c r="L8" s="30">
        <v>0.84944900000000001</v>
      </c>
      <c r="M8" s="30">
        <v>0.79559400000000002</v>
      </c>
      <c r="N8" s="30">
        <v>0.87093500000000001</v>
      </c>
      <c r="O8" s="30">
        <v>0.83806899999999995</v>
      </c>
      <c r="P8" s="30">
        <v>0.82985299999999995</v>
      </c>
      <c r="Q8" s="30">
        <v>0.58336200000000005</v>
      </c>
      <c r="R8" s="30">
        <v>0.82718066000000001</v>
      </c>
      <c r="S8" s="30">
        <v>0.87945116000000001</v>
      </c>
      <c r="T8" s="30">
        <v>0.94609604700000005</v>
      </c>
      <c r="U8" s="30">
        <v>0.97092453400000001</v>
      </c>
      <c r="V8" s="30">
        <v>0.96569748399999999</v>
      </c>
      <c r="W8" s="30">
        <v>1.0950669719999999</v>
      </c>
      <c r="X8" s="30">
        <v>0.93474199999999996</v>
      </c>
      <c r="Y8" s="30">
        <v>0.94832099999999997</v>
      </c>
      <c r="Z8" s="30">
        <v>0.94605799999999995</v>
      </c>
      <c r="AA8" s="30">
        <v>0.95284800000000003</v>
      </c>
      <c r="AB8" s="30">
        <v>0.90531899999999998</v>
      </c>
      <c r="AC8" s="30">
        <v>0.86457899999999999</v>
      </c>
      <c r="AD8" s="30">
        <v>0.749</v>
      </c>
      <c r="AE8" s="30">
        <v>0.76700000000000002</v>
      </c>
      <c r="AF8" s="30">
        <v>0.72699999999999998</v>
      </c>
      <c r="AG8" s="30">
        <v>0.77700000000000002</v>
      </c>
      <c r="AH8" s="30">
        <v>0.88500000000000001</v>
      </c>
      <c r="AI8" s="30">
        <v>0.81200000000000006</v>
      </c>
      <c r="AJ8" s="30"/>
      <c r="AK8" s="30"/>
      <c r="AL8" s="30"/>
      <c r="AM8" s="30"/>
      <c r="AN8" s="30"/>
      <c r="AO8" s="30"/>
      <c r="AP8" s="30"/>
      <c r="AQ8" s="30"/>
      <c r="AR8" s="30"/>
      <c r="AS8" s="30"/>
      <c r="AT8">
        <f t="shared" si="0"/>
        <v>0.83284505461764702</v>
      </c>
      <c r="AU8">
        <f>_xlfn.STDEV.P(B8:AI8)/SQRT(36)</f>
        <v>2.0307141588357714E-2</v>
      </c>
    </row>
    <row r="9" spans="1:47" x14ac:dyDescent="0.3">
      <c r="A9">
        <v>1</v>
      </c>
      <c r="B9" s="30">
        <v>0.64113799999999999</v>
      </c>
      <c r="C9" s="30">
        <v>0.78993400000000003</v>
      </c>
      <c r="D9" s="30">
        <v>0.67833699999999997</v>
      </c>
      <c r="E9" s="30">
        <v>0.55798700000000001</v>
      </c>
      <c r="F9" s="30">
        <v>0.78043600000000002</v>
      </c>
      <c r="G9" s="30">
        <v>0.79957500000000004</v>
      </c>
      <c r="H9" s="30">
        <v>0.81020700000000001</v>
      </c>
      <c r="I9" s="30">
        <v>0.76554999999999995</v>
      </c>
      <c r="J9" s="30">
        <v>0.73194599999999999</v>
      </c>
      <c r="K9" s="30">
        <v>0.67074699999999998</v>
      </c>
      <c r="L9" s="30">
        <v>0.79314600000000002</v>
      </c>
      <c r="M9" s="30">
        <v>0.82007300000000005</v>
      </c>
      <c r="N9" s="30">
        <v>1.146183</v>
      </c>
      <c r="O9" s="30">
        <v>0.77233799999999997</v>
      </c>
      <c r="P9" s="30">
        <v>0.87915100000000002</v>
      </c>
      <c r="Q9" s="30">
        <v>1.2920229999999999</v>
      </c>
      <c r="R9" s="30">
        <v>1.071545247</v>
      </c>
      <c r="S9" s="30">
        <v>0.82326037200000002</v>
      </c>
      <c r="T9" s="30">
        <v>0.87814439700000002</v>
      </c>
      <c r="U9" s="30">
        <v>0.64031362300000005</v>
      </c>
      <c r="V9" s="30">
        <v>0.91212022199999998</v>
      </c>
      <c r="W9" s="30">
        <v>1.032342372</v>
      </c>
      <c r="X9" s="30">
        <v>0.76952100000000001</v>
      </c>
      <c r="Y9" s="30">
        <v>0.80347000000000002</v>
      </c>
      <c r="Z9" s="30">
        <v>0.88268599999999997</v>
      </c>
      <c r="AA9" s="30">
        <v>0.887212</v>
      </c>
      <c r="AB9" s="30">
        <v>0.75594099999999997</v>
      </c>
      <c r="AC9" s="30">
        <v>0.780837</v>
      </c>
      <c r="AD9" s="30">
        <v>0.80700000000000005</v>
      </c>
      <c r="AE9" s="30">
        <v>0.77</v>
      </c>
      <c r="AF9" s="30">
        <v>0.873</v>
      </c>
      <c r="AG9" s="30">
        <v>0.71899999999999997</v>
      </c>
      <c r="AH9" s="30">
        <v>0.70399999999999996</v>
      </c>
      <c r="AI9" s="30">
        <v>0.67500000000000004</v>
      </c>
      <c r="AJ9" s="30">
        <v>0.59799999999999998</v>
      </c>
      <c r="AK9" s="30">
        <v>0.61199999999999999</v>
      </c>
      <c r="AL9" s="30">
        <v>0.65400000000000003</v>
      </c>
      <c r="AM9" s="30">
        <v>0.70499999999999996</v>
      </c>
      <c r="AN9" s="30">
        <v>0.65500000000000003</v>
      </c>
      <c r="AO9" s="30">
        <v>0.68700000000000006</v>
      </c>
      <c r="AP9" s="30"/>
      <c r="AQ9" s="30"/>
      <c r="AR9" s="30"/>
      <c r="AT9">
        <f t="shared" si="0"/>
        <v>0.79062910582500012</v>
      </c>
      <c r="AU9">
        <f>_xlfn.STDEV.P(B9:AO9)/SQRT(41)</f>
        <v>2.2842413098814414E-2</v>
      </c>
    </row>
    <row r="10" spans="1:47" x14ac:dyDescent="0.3">
      <c r="A10">
        <v>1.5</v>
      </c>
      <c r="B10" s="30">
        <v>0.51203500000000002</v>
      </c>
      <c r="C10" s="30">
        <v>0.29321700000000001</v>
      </c>
      <c r="D10" s="30">
        <v>0.649891</v>
      </c>
      <c r="E10" s="30">
        <v>0.702407</v>
      </c>
      <c r="F10" s="30">
        <v>0.61669300000000005</v>
      </c>
      <c r="G10" s="30">
        <v>0.63370499999999996</v>
      </c>
      <c r="H10" s="30">
        <v>0.71026100000000003</v>
      </c>
      <c r="I10" s="30">
        <v>0.85699099999999995</v>
      </c>
      <c r="J10" s="30">
        <v>0.891065</v>
      </c>
      <c r="K10" s="30">
        <v>0.66095499999999996</v>
      </c>
      <c r="L10" s="30">
        <v>0.82252099999999995</v>
      </c>
      <c r="M10" s="30">
        <v>0.68543500000000002</v>
      </c>
      <c r="N10" s="30">
        <v>0.89558400000000005</v>
      </c>
      <c r="O10" s="30">
        <v>0.81752800000000003</v>
      </c>
      <c r="P10" s="30">
        <v>0.81547400000000003</v>
      </c>
      <c r="Q10" s="30">
        <v>0.46011600000000002</v>
      </c>
      <c r="R10" s="30">
        <v>0.80757922199999999</v>
      </c>
      <c r="S10" s="30">
        <v>1.0297288469999999</v>
      </c>
      <c r="T10" s="30">
        <v>0.90297288499999995</v>
      </c>
      <c r="U10" s="30">
        <v>0.919960797</v>
      </c>
      <c r="V10" s="30">
        <v>0.92518784700000001</v>
      </c>
      <c r="W10" s="30">
        <v>0.64684743499999997</v>
      </c>
      <c r="X10" s="30">
        <v>0.82836699999999996</v>
      </c>
      <c r="Y10" s="30">
        <v>0.81025999999999998</v>
      </c>
      <c r="Z10" s="30">
        <v>0.86457899999999999</v>
      </c>
      <c r="AA10" s="30">
        <v>0.81931299999999996</v>
      </c>
      <c r="AB10" s="30">
        <v>0.76273100000000005</v>
      </c>
      <c r="AC10" s="30">
        <v>0.85779000000000005</v>
      </c>
      <c r="AD10" s="30">
        <v>0.76400000000000001</v>
      </c>
      <c r="AE10" s="30">
        <v>0.73299999999999998</v>
      </c>
      <c r="AF10" s="30">
        <v>0.77300000000000002</v>
      </c>
      <c r="AG10" s="30">
        <v>0.76600000000000001</v>
      </c>
      <c r="AH10" s="30">
        <v>0.79200000000000004</v>
      </c>
      <c r="AI10" s="30">
        <v>0.68200000000000005</v>
      </c>
      <c r="AJ10" s="30"/>
      <c r="AK10" s="30"/>
      <c r="AL10" s="30"/>
      <c r="AM10" s="30"/>
      <c r="AN10" s="30"/>
      <c r="AT10">
        <f t="shared" si="0"/>
        <v>0.75615279508823519</v>
      </c>
      <c r="AU10">
        <f>_xlfn.STDEV.P(B10:AI10)/SQRT(36)</f>
        <v>2.3816019662708906E-2</v>
      </c>
    </row>
    <row r="11" spans="1:47" x14ac:dyDescent="0.3">
      <c r="A11">
        <v>2</v>
      </c>
      <c r="B11" s="30">
        <v>0.61487999999999998</v>
      </c>
      <c r="C11" s="30">
        <v>0.63895000000000002</v>
      </c>
      <c r="D11" s="30">
        <v>0.72428899999999996</v>
      </c>
      <c r="E11" s="30">
        <v>0.49671799999999999</v>
      </c>
      <c r="F11" s="30">
        <v>0.65284399999999998</v>
      </c>
      <c r="G11" s="30">
        <v>0.73365199999999997</v>
      </c>
      <c r="H11" s="30">
        <v>0.75066500000000003</v>
      </c>
      <c r="I11" s="30">
        <v>0.56352999999999998</v>
      </c>
      <c r="J11" s="30">
        <v>0.75397800000000004</v>
      </c>
      <c r="K11" s="30">
        <v>0.68788199999999999</v>
      </c>
      <c r="L11" s="30">
        <v>0.62423499999999998</v>
      </c>
      <c r="M11" s="30">
        <v>0.61689099999999997</v>
      </c>
      <c r="N11" s="30">
        <v>0.97158500000000003</v>
      </c>
      <c r="O11" s="30">
        <v>0.51352299999999995</v>
      </c>
      <c r="P11" s="30">
        <v>0.60595699999999997</v>
      </c>
      <c r="Q11" s="30">
        <v>0.90585400000000005</v>
      </c>
      <c r="R11" s="30">
        <v>0.75179700000000005</v>
      </c>
      <c r="S11" s="30">
        <v>0.638822</v>
      </c>
      <c r="T11" s="30">
        <v>0.72394642300000001</v>
      </c>
      <c r="U11" s="30">
        <v>0.84547533500000005</v>
      </c>
      <c r="V11" s="30">
        <v>0.55537406099999997</v>
      </c>
      <c r="W11" s="30">
        <v>0.88337144700000003</v>
      </c>
      <c r="X11" s="30">
        <v>0.87553087200000002</v>
      </c>
      <c r="Y11" s="30">
        <v>0.82456713500000001</v>
      </c>
      <c r="Z11" s="30">
        <v>0.81931299999999996</v>
      </c>
      <c r="AA11" s="30">
        <v>0.81025999999999998</v>
      </c>
      <c r="AB11" s="30">
        <v>0.83515700000000004</v>
      </c>
      <c r="AC11" s="30">
        <v>0.77404799999999996</v>
      </c>
      <c r="AD11" s="30">
        <v>0.81931299999999996</v>
      </c>
      <c r="AE11" s="30">
        <v>0.780837</v>
      </c>
      <c r="AF11" s="30">
        <v>0.69399999999999995</v>
      </c>
      <c r="AG11" s="30">
        <v>0.65300000000000002</v>
      </c>
      <c r="AH11" s="30">
        <v>0.66300000000000003</v>
      </c>
      <c r="AI11" s="30">
        <v>0.66900000000000004</v>
      </c>
      <c r="AJ11" s="30">
        <v>0.60899999999999999</v>
      </c>
      <c r="AK11" s="30">
        <v>0.72899999999999998</v>
      </c>
      <c r="AL11" s="30">
        <v>0.73199999999999998</v>
      </c>
      <c r="AM11" s="30">
        <v>0.82499999999999996</v>
      </c>
      <c r="AN11" s="30">
        <v>0.87</v>
      </c>
      <c r="AO11" s="30">
        <v>0.77700000000000002</v>
      </c>
      <c r="AP11" s="30">
        <v>0.72399999999999998</v>
      </c>
      <c r="AQ11" s="30">
        <v>0.76600000000000001</v>
      </c>
      <c r="AR11" s="30"/>
      <c r="AS11" s="30"/>
      <c r="AT11">
        <f t="shared" si="0"/>
        <v>0.72629155411904756</v>
      </c>
      <c r="AU11">
        <f>_xlfn.STDEV.P(B11:AQ11)/SQRT(43)</f>
        <v>1.6537373371541896E-2</v>
      </c>
    </row>
    <row r="12" spans="1:47" x14ac:dyDescent="0.3">
      <c r="A12">
        <v>2.5</v>
      </c>
      <c r="B12" s="30">
        <v>0.46608300000000003</v>
      </c>
      <c r="C12" s="30">
        <v>0.25820599999999999</v>
      </c>
      <c r="D12" s="30">
        <v>0.40700199999999997</v>
      </c>
      <c r="E12" s="30">
        <v>0.47045999999999999</v>
      </c>
      <c r="F12" s="30">
        <v>0.54013800000000001</v>
      </c>
      <c r="G12" s="30">
        <v>0.62307299999999999</v>
      </c>
      <c r="H12" s="30">
        <v>0.59755400000000003</v>
      </c>
      <c r="I12" s="30">
        <v>0.48059499999999999</v>
      </c>
      <c r="J12" s="30">
        <v>0.41370899999999999</v>
      </c>
      <c r="K12" s="30">
        <v>0.42594900000000002</v>
      </c>
      <c r="L12" s="30">
        <v>0.44797999999999999</v>
      </c>
      <c r="M12" s="30">
        <v>0.43818800000000002</v>
      </c>
      <c r="N12" s="30">
        <v>1.1667240000000001</v>
      </c>
      <c r="O12" s="30">
        <v>1.3618619999999999</v>
      </c>
      <c r="P12" s="30">
        <v>0.93255699999999997</v>
      </c>
      <c r="Q12" s="30">
        <v>0.60595699999999997</v>
      </c>
      <c r="R12" s="30">
        <v>0.45395400000000002</v>
      </c>
      <c r="S12" s="30">
        <v>0.53611799999999998</v>
      </c>
      <c r="T12" s="30">
        <v>0.74746814800000005</v>
      </c>
      <c r="U12" s="30">
        <v>0.620712186</v>
      </c>
      <c r="V12" s="30">
        <v>0.85331590999999996</v>
      </c>
      <c r="W12" s="30">
        <v>0.69127735999999995</v>
      </c>
      <c r="X12" s="30">
        <v>0.81411303499999998</v>
      </c>
      <c r="Y12" s="30">
        <v>0.76837634799999999</v>
      </c>
      <c r="Z12" s="30">
        <v>0.73330799999999996</v>
      </c>
      <c r="AA12" s="30">
        <v>0.78989100000000001</v>
      </c>
      <c r="AB12" s="30">
        <v>0.80799699999999997</v>
      </c>
      <c r="AC12" s="30">
        <v>0.75594099999999997</v>
      </c>
      <c r="AD12" s="30">
        <v>0.81931299999999996</v>
      </c>
      <c r="AE12" s="30">
        <v>0.821577</v>
      </c>
      <c r="AF12" s="30">
        <v>0.54800000000000004</v>
      </c>
      <c r="AG12" s="30">
        <v>0.60399999999999998</v>
      </c>
      <c r="AH12" s="30">
        <v>0.67100000000000004</v>
      </c>
      <c r="AI12" s="30">
        <v>0.59599999999999997</v>
      </c>
      <c r="AJ12" s="30">
        <v>0.65700000000000003</v>
      </c>
      <c r="AK12" s="30">
        <v>0.68300000000000005</v>
      </c>
      <c r="AL12" s="30"/>
      <c r="AM12" s="30"/>
      <c r="AN12" s="30"/>
      <c r="AO12" s="30"/>
      <c r="AP12" s="30"/>
      <c r="AT12">
        <f t="shared" si="0"/>
        <v>0.65578886074999998</v>
      </c>
      <c r="AU12">
        <f>_xlfn.STDEV.P(B12:AK12)/SQRT(38)</f>
        <v>3.4755313770779395E-2</v>
      </c>
    </row>
    <row r="13" spans="1:47" x14ac:dyDescent="0.3">
      <c r="A13">
        <v>3</v>
      </c>
      <c r="B13" s="30">
        <v>0.46608300000000003</v>
      </c>
      <c r="C13" s="30">
        <v>0.42013099999999998</v>
      </c>
      <c r="D13" s="30">
        <v>0.196937</v>
      </c>
      <c r="E13" s="30">
        <v>0.24726500000000001</v>
      </c>
      <c r="F13" s="30">
        <v>0.61669300000000005</v>
      </c>
      <c r="G13" s="30">
        <v>0.61456699999999997</v>
      </c>
      <c r="H13" s="30">
        <v>0.64433799999999997</v>
      </c>
      <c r="I13" s="30">
        <v>0.54651799999999995</v>
      </c>
      <c r="J13" s="30">
        <v>0.23500599999999999</v>
      </c>
      <c r="K13" s="30">
        <v>0.38433299999999998</v>
      </c>
      <c r="L13" s="30">
        <v>0.51407599999999998</v>
      </c>
      <c r="M13" s="30">
        <v>0.38433299999999998</v>
      </c>
      <c r="N13" s="30">
        <v>0.93050299999999997</v>
      </c>
      <c r="O13" s="30">
        <v>0.92434099999999997</v>
      </c>
      <c r="P13" s="30">
        <v>0.95926100000000003</v>
      </c>
      <c r="Q13" s="30">
        <v>0.69222899999999998</v>
      </c>
      <c r="R13" s="30">
        <v>0.39849400000000001</v>
      </c>
      <c r="S13" s="30">
        <v>0.70249899999999998</v>
      </c>
      <c r="T13" s="30">
        <v>0.46390068600000001</v>
      </c>
      <c r="U13" s="30">
        <v>0.71087879799999998</v>
      </c>
      <c r="V13" s="30">
        <v>0.75400195999999997</v>
      </c>
      <c r="W13" s="30">
        <v>0.73178699800000002</v>
      </c>
      <c r="X13" s="30">
        <v>0.101927475</v>
      </c>
      <c r="Y13" s="30">
        <v>0.77752368500000002</v>
      </c>
      <c r="Z13" s="30">
        <v>0.73104499999999994</v>
      </c>
      <c r="AA13" s="30">
        <v>0.69935899999999995</v>
      </c>
      <c r="AB13" s="30">
        <v>0.68351600000000001</v>
      </c>
      <c r="AC13" s="30">
        <v>0.73330799999999996</v>
      </c>
      <c r="AD13" s="30">
        <v>0.72199199999999997</v>
      </c>
      <c r="AE13" s="30">
        <v>0.68351600000000001</v>
      </c>
      <c r="AF13" s="30">
        <v>0.54700000000000004</v>
      </c>
      <c r="AG13" s="30">
        <v>0.42099999999999999</v>
      </c>
      <c r="AH13" s="30">
        <v>0.30499999999999999</v>
      </c>
      <c r="AI13" s="30">
        <v>0.443</v>
      </c>
      <c r="AJ13" s="30">
        <v>0.38600000000000001</v>
      </c>
      <c r="AK13" s="30">
        <v>0.308</v>
      </c>
      <c r="AL13" s="30">
        <v>0.36199999999999999</v>
      </c>
      <c r="AM13" s="30">
        <v>0.33500000000000002</v>
      </c>
      <c r="AN13" s="30">
        <v>0.46899999999999997</v>
      </c>
      <c r="AO13" s="30">
        <v>0.32900000000000001</v>
      </c>
      <c r="AP13" s="30">
        <v>0.53400000000000003</v>
      </c>
      <c r="AQ13" s="30">
        <v>0.497</v>
      </c>
      <c r="AR13" s="30"/>
      <c r="AT13">
        <f t="shared" si="0"/>
        <v>0.53824672861904765</v>
      </c>
      <c r="AU13">
        <f>_xlfn.STDEV.P(B13:AQ13)/SQRT(43)</f>
        <v>3.1166176062352197E-2</v>
      </c>
    </row>
    <row r="14" spans="1:47" x14ac:dyDescent="0.3">
      <c r="A14">
        <v>3.5</v>
      </c>
      <c r="B14" s="30">
        <v>0.33041599999999999</v>
      </c>
      <c r="C14" s="30">
        <v>0.45514199999999999</v>
      </c>
      <c r="D14" s="30">
        <v>0.38730900000000001</v>
      </c>
      <c r="E14" s="30">
        <v>0.49671799999999999</v>
      </c>
      <c r="F14" s="30">
        <v>0.484848</v>
      </c>
      <c r="G14" s="30">
        <v>0.40191399999999999</v>
      </c>
      <c r="H14" s="30">
        <v>0.40191399999999999</v>
      </c>
      <c r="I14" s="30">
        <v>0.42743199999999998</v>
      </c>
      <c r="J14" s="30">
        <v>0.30110199999999998</v>
      </c>
      <c r="K14" s="30">
        <v>0.24479799999999999</v>
      </c>
      <c r="L14" s="30">
        <v>0.261934</v>
      </c>
      <c r="M14" s="30">
        <v>0.31578899999999999</v>
      </c>
      <c r="N14" s="30">
        <v>0.51557699999999995</v>
      </c>
      <c r="O14" s="30">
        <v>0.39849400000000001</v>
      </c>
      <c r="P14" s="30">
        <v>0.54022599999999998</v>
      </c>
      <c r="Q14" s="30">
        <v>0.23005800000000001</v>
      </c>
      <c r="R14" s="30">
        <v>0.286180987</v>
      </c>
      <c r="S14" s="30">
        <v>0.67690297300000002</v>
      </c>
      <c r="T14" s="30">
        <v>0.58281607300000005</v>
      </c>
      <c r="U14" s="30">
        <v>0.68474354800000004</v>
      </c>
      <c r="V14" s="30">
        <v>0.509637373</v>
      </c>
      <c r="W14" s="30">
        <v>0.64946095999999998</v>
      </c>
      <c r="X14" s="30">
        <v>0.620143</v>
      </c>
      <c r="Y14" s="30">
        <v>0.64730299999999996</v>
      </c>
      <c r="Z14" s="30">
        <v>0.64730299999999996</v>
      </c>
      <c r="AA14" s="30">
        <v>0.64730299999999996</v>
      </c>
      <c r="AB14" s="30">
        <v>0.69256899999999999</v>
      </c>
      <c r="AC14" s="30">
        <v>0.64956599999999998</v>
      </c>
      <c r="AD14" s="30">
        <v>0.46300000000000002</v>
      </c>
      <c r="AE14" s="30">
        <v>0.49099999999999999</v>
      </c>
      <c r="AF14" s="30">
        <v>0.497</v>
      </c>
      <c r="AG14" s="30">
        <v>0.54500000000000004</v>
      </c>
      <c r="AH14" s="30">
        <v>0.443</v>
      </c>
      <c r="AI14" s="30">
        <v>0.46400000000000002</v>
      </c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>
        <f t="shared" si="0"/>
        <v>0.48207646805882348</v>
      </c>
      <c r="AU14">
        <f>_xlfn.STDEV.P(B14:AI14)/SQRT(36)</f>
        <v>2.2598194995870739E-2</v>
      </c>
    </row>
    <row r="15" spans="1:47" x14ac:dyDescent="0.3">
      <c r="A15">
        <v>4</v>
      </c>
      <c r="B15" s="30">
        <v>0.24945300000000001</v>
      </c>
      <c r="C15" s="30">
        <v>0.21881800000000001</v>
      </c>
      <c r="D15" s="30">
        <v>0.20787700000000001</v>
      </c>
      <c r="E15" s="30">
        <v>0.35667399999999999</v>
      </c>
      <c r="F15" s="30">
        <v>0.37852200000000003</v>
      </c>
      <c r="G15" s="30">
        <v>0.42105300000000001</v>
      </c>
      <c r="H15" s="30">
        <v>0.29558699999999999</v>
      </c>
      <c r="I15" s="30">
        <v>0.42743199999999998</v>
      </c>
      <c r="J15" s="30">
        <v>0.203182</v>
      </c>
      <c r="K15" s="30">
        <v>0.367197</v>
      </c>
      <c r="L15" s="30">
        <v>0.27172600000000002</v>
      </c>
      <c r="M15" s="30">
        <v>0.239902</v>
      </c>
      <c r="N15" s="30">
        <v>0.55871300000000002</v>
      </c>
      <c r="O15" s="30">
        <v>0.784663</v>
      </c>
      <c r="P15" s="30">
        <v>0.52173899999999995</v>
      </c>
      <c r="Q15" s="30">
        <v>0.59157800000000005</v>
      </c>
      <c r="R15" s="30">
        <v>0.620712186</v>
      </c>
      <c r="S15" s="30">
        <v>0.49003593600000001</v>
      </c>
      <c r="T15" s="30">
        <v>0.57497549800000003</v>
      </c>
      <c r="U15" s="30">
        <v>0.70434498499999998</v>
      </c>
      <c r="V15" s="30">
        <v>0.38418817399999999</v>
      </c>
      <c r="W15" s="30">
        <v>0.78144397300000001</v>
      </c>
      <c r="X15" s="30">
        <v>0.60429999999999995</v>
      </c>
      <c r="Y15" s="30">
        <v>0.59524699999999997</v>
      </c>
      <c r="Z15" s="30">
        <v>0.56582399999999999</v>
      </c>
      <c r="AA15" s="30">
        <v>0.56582399999999999</v>
      </c>
      <c r="AB15" s="30">
        <v>0.513768</v>
      </c>
      <c r="AC15" s="30">
        <v>0.50697800000000004</v>
      </c>
      <c r="AD15" s="30">
        <v>0.314</v>
      </c>
      <c r="AE15" s="30">
        <v>0.28899999999999998</v>
      </c>
      <c r="AF15" s="30">
        <v>0.29799999999999999</v>
      </c>
      <c r="AG15" s="30">
        <v>0.26100000000000001</v>
      </c>
      <c r="AH15" s="30">
        <v>0.248</v>
      </c>
      <c r="AI15" s="30">
        <v>0.308</v>
      </c>
      <c r="AJ15" s="30">
        <v>0.39300000000000002</v>
      </c>
      <c r="AK15" s="30">
        <v>0.45500000000000002</v>
      </c>
      <c r="AL15" s="30">
        <v>0.38500000000000001</v>
      </c>
      <c r="AM15" s="30">
        <v>0.47499999999999998</v>
      </c>
      <c r="AN15" s="30">
        <v>0.48899999999999999</v>
      </c>
      <c r="AO15" s="30">
        <v>0.433</v>
      </c>
      <c r="AP15" s="30"/>
      <c r="AT15">
        <f t="shared" si="0"/>
        <v>0.43374394379999998</v>
      </c>
      <c r="AU15">
        <f>_xlfn.STDEV.P(B15:AO15)/SQRT(41)</f>
        <v>2.4091647481312345E-2</v>
      </c>
    </row>
    <row r="16" spans="1:47" x14ac:dyDescent="0.3">
      <c r="A16">
        <v>4.5</v>
      </c>
      <c r="B16" s="30">
        <v>0.11597399999999999</v>
      </c>
      <c r="C16" s="30">
        <v>0.21662999999999999</v>
      </c>
      <c r="D16" s="30">
        <v>0.24945300000000001</v>
      </c>
      <c r="E16" s="30">
        <v>0.251641</v>
      </c>
      <c r="F16" s="30">
        <v>0.38702799999999998</v>
      </c>
      <c r="G16" s="30">
        <v>0.26368999999999998</v>
      </c>
      <c r="H16" s="30">
        <v>0.30621999999999999</v>
      </c>
      <c r="I16" s="30">
        <v>0.33386500000000002</v>
      </c>
      <c r="J16" s="30">
        <v>0.249694</v>
      </c>
      <c r="K16" s="30">
        <v>0.190942</v>
      </c>
      <c r="L16" s="30">
        <v>0.23255799999999999</v>
      </c>
      <c r="M16" s="30">
        <v>0.30599799999999999</v>
      </c>
      <c r="N16" s="30">
        <v>0.51352299999999995</v>
      </c>
      <c r="O16" s="30">
        <v>0.59774000000000005</v>
      </c>
      <c r="P16" s="30">
        <v>0.470387</v>
      </c>
      <c r="Q16" s="30">
        <v>0.51763099999999995</v>
      </c>
      <c r="R16" s="30">
        <v>0.33714472400000001</v>
      </c>
      <c r="S16" s="30">
        <v>0.38157464899999999</v>
      </c>
      <c r="T16" s="30">
        <v>0.58412283600000003</v>
      </c>
      <c r="U16" s="30">
        <v>0.60895132299999999</v>
      </c>
      <c r="V16" s="30">
        <v>0.59849722299999997</v>
      </c>
      <c r="W16" s="30">
        <v>0.58412283600000003</v>
      </c>
      <c r="X16" s="30">
        <v>0.49339899999999998</v>
      </c>
      <c r="Y16" s="30">
        <v>0.50697800000000004</v>
      </c>
      <c r="Z16" s="30">
        <v>0.50018899999999999</v>
      </c>
      <c r="AA16" s="30">
        <v>0.50924199999999997</v>
      </c>
      <c r="AB16" s="30">
        <v>0.513768</v>
      </c>
      <c r="AC16" s="30">
        <v>0.43002600000000002</v>
      </c>
      <c r="AD16" s="30">
        <v>0.317</v>
      </c>
      <c r="AE16" s="30">
        <v>0.35399999999999998</v>
      </c>
      <c r="AF16" s="30">
        <v>0.44900000000000001</v>
      </c>
      <c r="AG16" s="30">
        <v>0.376</v>
      </c>
      <c r="AH16" s="30">
        <v>0.46300000000000002</v>
      </c>
      <c r="AI16" s="30">
        <v>0.436</v>
      </c>
      <c r="AJ16" s="30"/>
      <c r="AK16" s="30"/>
      <c r="AL16" s="30"/>
      <c r="AT16">
        <f t="shared" si="0"/>
        <v>0.40135263502941176</v>
      </c>
      <c r="AU16">
        <f>_xlfn.STDEV.P(B16:AI16)/SQRT(36)</f>
        <v>2.2013828497363306E-2</v>
      </c>
    </row>
    <row r="17" spans="1:47" x14ac:dyDescent="0.3">
      <c r="A17">
        <v>5</v>
      </c>
      <c r="B17" s="30">
        <v>0.10284500000000001</v>
      </c>
      <c r="C17" s="30">
        <v>0.16849</v>
      </c>
      <c r="D17" s="30">
        <v>9.4091999999999995E-2</v>
      </c>
      <c r="E17" s="30">
        <v>0.26039400000000001</v>
      </c>
      <c r="F17" s="30">
        <v>0.13184499999999999</v>
      </c>
      <c r="G17" s="30">
        <v>0.26156299999999999</v>
      </c>
      <c r="H17" s="30">
        <v>0.28495500000000001</v>
      </c>
      <c r="I17" s="30">
        <v>0.22328500000000001</v>
      </c>
      <c r="J17" s="30">
        <v>0.144431</v>
      </c>
      <c r="K17" s="30">
        <v>0.11015900000000001</v>
      </c>
      <c r="L17" s="30">
        <v>0.16156699999999999</v>
      </c>
      <c r="M17" s="30">
        <v>0.112607</v>
      </c>
      <c r="N17" s="30">
        <v>0.75795999999999997</v>
      </c>
      <c r="O17" s="30">
        <v>0.45395400000000002</v>
      </c>
      <c r="P17" s="30">
        <v>0.21978800000000001</v>
      </c>
      <c r="Q17" s="30">
        <v>0.20540900000000001</v>
      </c>
      <c r="R17" s="30">
        <v>8.4939561999999996E-2</v>
      </c>
      <c r="S17" s="30">
        <v>0.46651421100000001</v>
      </c>
      <c r="T17" s="30">
        <v>0.55406729799999999</v>
      </c>
      <c r="U17" s="30">
        <v>0.53315909800000005</v>
      </c>
      <c r="V17" s="30">
        <v>0.58673636100000004</v>
      </c>
      <c r="W17" s="30">
        <v>0.57628226100000002</v>
      </c>
      <c r="X17" s="30">
        <v>0.43002600000000002</v>
      </c>
      <c r="Y17" s="30">
        <v>0.41192000000000001</v>
      </c>
      <c r="Z17" s="30">
        <v>0.459449</v>
      </c>
      <c r="AA17" s="30">
        <v>0.35533799999999999</v>
      </c>
      <c r="AB17" s="30">
        <v>0.40286699999999998</v>
      </c>
      <c r="AC17" s="30">
        <v>0.377971</v>
      </c>
      <c r="AD17" s="30">
        <v>0.16</v>
      </c>
      <c r="AE17" s="30">
        <v>0.248</v>
      </c>
      <c r="AF17" s="30">
        <v>0.182</v>
      </c>
      <c r="AG17" s="30">
        <v>0.151</v>
      </c>
      <c r="AH17" s="30">
        <v>9.4E-2</v>
      </c>
      <c r="AI17" s="30">
        <v>0.123</v>
      </c>
      <c r="AJ17" s="30">
        <v>0.315</v>
      </c>
      <c r="AK17" s="30">
        <v>0.314</v>
      </c>
      <c r="AL17" s="30">
        <v>0.23300000000000001</v>
      </c>
      <c r="AM17" s="30">
        <v>0.30399999999999999</v>
      </c>
      <c r="AN17" s="30">
        <v>0.27500000000000002</v>
      </c>
      <c r="AO17" s="30">
        <v>0.22800000000000001</v>
      </c>
      <c r="AP17" s="30"/>
      <c r="AT17">
        <f t="shared" si="0"/>
        <v>0.28899034477499996</v>
      </c>
      <c r="AU17">
        <f>_xlfn.STDEV.P(B17:AO17)/SQRT(41)</f>
        <v>2.546434875022377E-2</v>
      </c>
    </row>
    <row r="18" spans="1:47" x14ac:dyDescent="0.3">
      <c r="A18">
        <v>6</v>
      </c>
      <c r="B18" s="30">
        <v>8.3151000000000003E-2</v>
      </c>
      <c r="C18" s="30">
        <v>8.5338999999999998E-2</v>
      </c>
      <c r="D18" s="30">
        <v>0.12035</v>
      </c>
      <c r="E18" s="30">
        <v>6.7834000000000005E-2</v>
      </c>
      <c r="F18" s="30">
        <v>0.12759200000000001</v>
      </c>
      <c r="G18" s="30">
        <v>0.204147</v>
      </c>
      <c r="H18" s="30">
        <v>0.15311</v>
      </c>
      <c r="I18" s="30">
        <v>0.23817099999999999</v>
      </c>
      <c r="J18" s="30">
        <v>6.6095000000000001E-2</v>
      </c>
      <c r="K18" s="30">
        <v>6.3646999999999995E-2</v>
      </c>
      <c r="L18" s="30">
        <v>0.11015900000000001</v>
      </c>
      <c r="M18" s="30">
        <v>5.6304E-2</v>
      </c>
      <c r="N18" s="30">
        <v>0.39644000000000001</v>
      </c>
      <c r="O18" s="30">
        <v>0.46217000000000003</v>
      </c>
      <c r="P18" s="30">
        <v>0.29784300000000002</v>
      </c>
      <c r="Q18" s="30">
        <v>0.38000699999999998</v>
      </c>
      <c r="R18" s="30">
        <v>0.33061091100000001</v>
      </c>
      <c r="S18" s="30">
        <v>0.29271479900000003</v>
      </c>
      <c r="T18" s="30">
        <v>0.42208428599999998</v>
      </c>
      <c r="U18" s="30">
        <v>0.38157464899999999</v>
      </c>
      <c r="V18" s="30">
        <v>0.37373407400000003</v>
      </c>
      <c r="W18" s="30">
        <v>0.380267886</v>
      </c>
      <c r="X18" s="30">
        <v>0.30554500000000001</v>
      </c>
      <c r="Y18" s="30">
        <v>0.34175800000000001</v>
      </c>
      <c r="Z18" s="30">
        <v>0.31686199999999998</v>
      </c>
      <c r="AA18" s="30">
        <v>0.32817800000000003</v>
      </c>
      <c r="AB18" s="30">
        <v>0.34628399999999998</v>
      </c>
      <c r="AC18" s="30">
        <v>0.30554500000000001</v>
      </c>
      <c r="AD18" s="30">
        <v>0.115</v>
      </c>
      <c r="AE18" s="30">
        <v>9.9000000000000005E-2</v>
      </c>
      <c r="AF18" s="30">
        <v>0.127</v>
      </c>
      <c r="AG18" s="30">
        <v>0.13800000000000001</v>
      </c>
      <c r="AH18" s="30">
        <v>0.186</v>
      </c>
      <c r="AI18" s="30">
        <v>0.16600000000000001</v>
      </c>
      <c r="AJ18" s="30"/>
      <c r="AT18">
        <f t="shared" si="0"/>
        <v>0.23142698838235298</v>
      </c>
      <c r="AU18">
        <f>_xlfn.STDEV.P(B18:AI18)/SQRT(36)</f>
        <v>2.0866165263374963E-2</v>
      </c>
    </row>
    <row r="19" spans="1:47" x14ac:dyDescent="0.3">
      <c r="A19">
        <v>7</v>
      </c>
      <c r="B19" s="30">
        <v>8.0962999999999993E-2</v>
      </c>
      <c r="C19" s="30">
        <v>3.5011E-2</v>
      </c>
      <c r="D19" s="30">
        <v>8.7526999999999994E-2</v>
      </c>
      <c r="E19" s="30">
        <v>2.1881999999999999E-2</v>
      </c>
      <c r="F19" s="30">
        <v>0.121212</v>
      </c>
      <c r="G19" s="30">
        <v>9.7820000000000004E-2</v>
      </c>
      <c r="H19" s="30">
        <v>0.110579</v>
      </c>
      <c r="I19" s="30">
        <v>9.1440999999999995E-2</v>
      </c>
      <c r="J19" s="30">
        <v>3.9168000000000001E-2</v>
      </c>
      <c r="K19" s="30">
        <v>3.4271999999999997E-2</v>
      </c>
      <c r="L19" s="30">
        <v>3.9168000000000001E-2</v>
      </c>
      <c r="M19" s="30">
        <v>4.4063999999999999E-2</v>
      </c>
      <c r="N19" s="30"/>
      <c r="O19" s="30"/>
      <c r="P19" s="30"/>
      <c r="AT19">
        <f t="shared" si="0"/>
        <v>6.692558333333333E-2</v>
      </c>
      <c r="AU19">
        <f>_xlfn.STDEV.P(B19:M19)/SQRT(12)</f>
        <v>9.5767782954527363E-3</v>
      </c>
    </row>
    <row r="20" spans="1:47" x14ac:dyDescent="0.3">
      <c r="A20">
        <v>8</v>
      </c>
      <c r="B20" s="30">
        <v>1.0940999999999999E-2</v>
      </c>
      <c r="C20" s="30">
        <v>2.8445999999999999E-2</v>
      </c>
      <c r="D20" s="30">
        <v>2.6258E-2</v>
      </c>
      <c r="E20" s="30">
        <v>3.2822999999999998E-2</v>
      </c>
      <c r="F20" s="30">
        <v>2.9770999999999999E-2</v>
      </c>
      <c r="G20" s="30">
        <v>6.5921999999999994E-2</v>
      </c>
      <c r="H20" s="30">
        <v>6.3796000000000005E-2</v>
      </c>
      <c r="I20" s="30">
        <v>5.9542999999999999E-2</v>
      </c>
      <c r="J20" s="30">
        <v>1.7135999999999998E-2</v>
      </c>
      <c r="K20" s="30">
        <v>1.9584000000000001E-2</v>
      </c>
      <c r="L20" s="30">
        <v>3.1823999999999998E-2</v>
      </c>
      <c r="M20" s="30">
        <v>2.6928000000000001E-2</v>
      </c>
      <c r="AT20">
        <f t="shared" si="0"/>
        <v>3.4414333333333331E-2</v>
      </c>
      <c r="AU20">
        <f t="shared" ref="AU20:AU21" si="1">_xlfn.STDEV.P(B20:M20)/SQRT(12)</f>
        <v>5.1003383103113524E-3</v>
      </c>
    </row>
    <row r="21" spans="1:47" x14ac:dyDescent="0.3">
      <c r="A21">
        <v>9</v>
      </c>
      <c r="B21" s="30">
        <v>6.5649999999999997E-3</v>
      </c>
      <c r="C21" s="30">
        <v>2.1879999999999998E-3</v>
      </c>
      <c r="D21" s="30">
        <v>1.0940999999999999E-2</v>
      </c>
      <c r="E21" s="30">
        <v>1.0940999999999999E-2</v>
      </c>
      <c r="F21" s="30">
        <v>4.8910000000000002E-2</v>
      </c>
      <c r="G21" s="30">
        <v>2.3392E-2</v>
      </c>
      <c r="H21" s="30">
        <v>3.4023999999999999E-2</v>
      </c>
      <c r="I21" s="30">
        <v>2.1264999999999999E-2</v>
      </c>
      <c r="J21" s="30">
        <v>1.9584000000000001E-2</v>
      </c>
      <c r="K21" s="30">
        <v>2.4480000000000001E-3</v>
      </c>
      <c r="L21" s="30">
        <v>7.3439999999999998E-3</v>
      </c>
      <c r="M21" s="30">
        <v>4.8960000000000002E-3</v>
      </c>
      <c r="N21" s="30"/>
      <c r="AT21">
        <f t="shared" si="0"/>
        <v>1.60415E-2</v>
      </c>
      <c r="AU21">
        <f t="shared" si="1"/>
        <v>3.9228482610428189E-3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4291-BC15-4D3B-89BE-55C8D8DD9DCC}">
  <dimension ref="A1:Z21"/>
  <sheetViews>
    <sheetView workbookViewId="0">
      <selection activeCell="G1" sqref="G1"/>
    </sheetView>
  </sheetViews>
  <sheetFormatPr defaultRowHeight="14.4" x14ac:dyDescent="0.3"/>
  <sheetData>
    <row r="1" spans="1:26" ht="15" thickBot="1" x14ac:dyDescent="0.35">
      <c r="A1" s="47" t="s">
        <v>124</v>
      </c>
      <c r="B1" s="37"/>
      <c r="C1" s="37"/>
      <c r="D1" s="37"/>
      <c r="E1" s="48"/>
      <c r="G1" s="1" t="s">
        <v>169</v>
      </c>
    </row>
    <row r="3" spans="1:26" x14ac:dyDescent="0.3">
      <c r="A3" t="s">
        <v>130</v>
      </c>
      <c r="B3" t="s">
        <v>24</v>
      </c>
      <c r="Z3" t="s">
        <v>31</v>
      </c>
    </row>
    <row r="4" spans="1:26" x14ac:dyDescent="0.3">
      <c r="A4" s="32" t="s">
        <v>131</v>
      </c>
      <c r="B4" s="30">
        <v>1.010114</v>
      </c>
      <c r="C4" s="30">
        <v>0.952233</v>
      </c>
      <c r="D4" s="30">
        <v>0.99891099999999999</v>
      </c>
      <c r="E4" s="30">
        <v>1.066127</v>
      </c>
      <c r="F4" s="30">
        <v>0.92796000000000001</v>
      </c>
      <c r="G4" s="30">
        <v>0.98210699999999995</v>
      </c>
      <c r="H4" s="30">
        <v>1.081064</v>
      </c>
      <c r="I4" s="30">
        <v>0.94103000000000003</v>
      </c>
      <c r="J4" s="30">
        <v>0.94476400000000005</v>
      </c>
      <c r="K4" s="30">
        <v>1.032519</v>
      </c>
      <c r="L4" s="30">
        <v>1.0362530000000001</v>
      </c>
      <c r="M4" s="30">
        <v>1.026918</v>
      </c>
      <c r="N4" s="30">
        <v>1.0032449999999999</v>
      </c>
      <c r="O4" s="30">
        <v>0.94575799999999999</v>
      </c>
      <c r="P4" s="30">
        <v>0.99211899999999997</v>
      </c>
      <c r="Q4" s="30">
        <v>1.058878</v>
      </c>
      <c r="R4" s="30">
        <v>0.94396999999999998</v>
      </c>
      <c r="S4" s="30">
        <v>0.99904999999999999</v>
      </c>
      <c r="T4" s="30">
        <v>1.099715</v>
      </c>
      <c r="U4" s="30">
        <v>0.95726500000000003</v>
      </c>
      <c r="V4" s="30">
        <v>0.93530500000000005</v>
      </c>
      <c r="W4" s="30">
        <v>1.022181</v>
      </c>
      <c r="X4" s="30">
        <v>1.0258780000000001</v>
      </c>
      <c r="Y4" s="30">
        <v>1.0166360000000001</v>
      </c>
      <c r="Z4">
        <f>AVERAGE(B4:Y4)</f>
        <v>1</v>
      </c>
    </row>
    <row r="5" spans="1:26" x14ac:dyDescent="0.3">
      <c r="A5" s="32" t="s">
        <v>132</v>
      </c>
      <c r="B5" s="30">
        <v>0.95036600000000004</v>
      </c>
      <c r="C5" s="30">
        <v>0.95596700000000001</v>
      </c>
      <c r="D5" s="30">
        <v>0.993309</v>
      </c>
      <c r="E5" s="30">
        <v>1.0306519999999999</v>
      </c>
      <c r="F5" s="30">
        <v>0.993309</v>
      </c>
      <c r="G5" s="30">
        <v>0.88688299999999998</v>
      </c>
      <c r="H5" s="30">
        <v>0.93169400000000002</v>
      </c>
      <c r="I5" s="30">
        <v>1.0250509999999999</v>
      </c>
      <c r="J5" s="30">
        <v>0.86634500000000003</v>
      </c>
      <c r="K5" s="30">
        <v>0.80472999999999995</v>
      </c>
      <c r="L5" s="30">
        <v>0.90928900000000001</v>
      </c>
      <c r="M5" s="30">
        <v>0.89621899999999999</v>
      </c>
      <c r="N5" s="30">
        <v>0.94390399999999997</v>
      </c>
      <c r="O5" s="30">
        <v>0.94946699999999995</v>
      </c>
      <c r="P5" s="30">
        <v>0.98655499999999996</v>
      </c>
      <c r="Q5" s="30">
        <v>1.023644</v>
      </c>
      <c r="R5" s="30">
        <v>1.010446</v>
      </c>
      <c r="S5" s="30">
        <v>0.90218399999999999</v>
      </c>
      <c r="T5" s="30">
        <v>0.94776800000000005</v>
      </c>
      <c r="U5" s="30">
        <v>1.042735</v>
      </c>
      <c r="V5" s="30">
        <v>0.85767099999999996</v>
      </c>
      <c r="W5" s="30">
        <v>0.79667299999999996</v>
      </c>
      <c r="X5" s="30">
        <v>0.90018500000000001</v>
      </c>
      <c r="Y5" s="30">
        <v>0.88724599999999998</v>
      </c>
      <c r="Z5">
        <f t="shared" ref="Z5:Z21" si="0">AVERAGE(B5:Y5)</f>
        <v>0.93717883333333318</v>
      </c>
    </row>
    <row r="6" spans="1:26" x14ac:dyDescent="0.3">
      <c r="A6" s="32" t="s">
        <v>133</v>
      </c>
      <c r="B6" s="30">
        <v>0.933562</v>
      </c>
      <c r="C6" s="30">
        <v>0.87381399999999998</v>
      </c>
      <c r="D6" s="30">
        <v>0.95036600000000004</v>
      </c>
      <c r="E6" s="30">
        <v>0.97837200000000002</v>
      </c>
      <c r="F6" s="30">
        <v>0.91675700000000004</v>
      </c>
      <c r="G6" s="30">
        <v>0.90742199999999995</v>
      </c>
      <c r="H6" s="30">
        <v>0.87007900000000005</v>
      </c>
      <c r="I6" s="30">
        <v>0.95036600000000004</v>
      </c>
      <c r="J6" s="30">
        <v>0.94849899999999998</v>
      </c>
      <c r="K6" s="30">
        <v>0.91862500000000002</v>
      </c>
      <c r="L6" s="30">
        <v>0.87568100000000004</v>
      </c>
      <c r="M6" s="30">
        <v>0.98024</v>
      </c>
      <c r="N6" s="30">
        <v>0.92721399999999998</v>
      </c>
      <c r="O6" s="30">
        <v>0.86787199999999998</v>
      </c>
      <c r="P6" s="30">
        <v>0.94390399999999997</v>
      </c>
      <c r="Q6" s="30">
        <v>0.97172000000000003</v>
      </c>
      <c r="R6" s="30">
        <v>0.93257400000000001</v>
      </c>
      <c r="S6" s="30">
        <v>0.92307700000000004</v>
      </c>
      <c r="T6" s="30">
        <v>0.88509000000000004</v>
      </c>
      <c r="U6" s="30">
        <v>0.96676200000000001</v>
      </c>
      <c r="V6" s="30">
        <v>0.939002</v>
      </c>
      <c r="W6" s="30">
        <v>0.90942699999999999</v>
      </c>
      <c r="X6" s="30">
        <v>0.86691300000000004</v>
      </c>
      <c r="Y6" s="30">
        <v>0.97042499999999998</v>
      </c>
      <c r="Z6">
        <f t="shared" si="0"/>
        <v>0.92532345833333352</v>
      </c>
    </row>
    <row r="7" spans="1:26" x14ac:dyDescent="0.3">
      <c r="A7" s="32" t="s">
        <v>134</v>
      </c>
      <c r="B7" s="30">
        <v>0.97837200000000002</v>
      </c>
      <c r="C7" s="30">
        <v>0.99704400000000004</v>
      </c>
      <c r="D7" s="30">
        <v>0.91675700000000004</v>
      </c>
      <c r="E7" s="30">
        <v>1.0679940000000001</v>
      </c>
      <c r="F7" s="30">
        <v>0.86447799999999997</v>
      </c>
      <c r="G7" s="30">
        <v>0.90181999999999995</v>
      </c>
      <c r="H7" s="30">
        <v>0.88501600000000002</v>
      </c>
      <c r="I7" s="30">
        <v>0.92422599999999999</v>
      </c>
      <c r="J7" s="30">
        <v>0.83647099999999996</v>
      </c>
      <c r="K7" s="30">
        <v>0.74124800000000002</v>
      </c>
      <c r="L7" s="30">
        <v>0.78045699999999996</v>
      </c>
      <c r="M7" s="30">
        <v>0.784192</v>
      </c>
      <c r="N7" s="30">
        <v>0.97172000000000003</v>
      </c>
      <c r="O7" s="30">
        <v>0.99026400000000003</v>
      </c>
      <c r="P7" s="30">
        <v>0.910524</v>
      </c>
      <c r="Q7" s="30">
        <v>1.060732</v>
      </c>
      <c r="R7" s="30">
        <v>0.87939199999999995</v>
      </c>
      <c r="S7" s="30">
        <v>0.91737900000000006</v>
      </c>
      <c r="T7" s="30">
        <v>0.900285</v>
      </c>
      <c r="U7" s="30">
        <v>0.94017099999999998</v>
      </c>
      <c r="V7" s="30">
        <v>0.82809600000000005</v>
      </c>
      <c r="W7" s="30">
        <v>0.73382599999999998</v>
      </c>
      <c r="X7" s="30">
        <v>0.77264299999999997</v>
      </c>
      <c r="Y7" s="30">
        <v>0.77634000000000003</v>
      </c>
      <c r="Z7">
        <f t="shared" si="0"/>
        <v>0.88997695833333312</v>
      </c>
    </row>
    <row r="8" spans="1:26" x14ac:dyDescent="0.3">
      <c r="A8" s="32" t="s">
        <v>135</v>
      </c>
      <c r="B8" s="30">
        <v>0.92982699999999996</v>
      </c>
      <c r="C8" s="30">
        <v>0.95970100000000003</v>
      </c>
      <c r="D8" s="30">
        <v>0.94476400000000005</v>
      </c>
      <c r="E8" s="30">
        <v>0.933562</v>
      </c>
      <c r="F8" s="30">
        <v>0.88128200000000001</v>
      </c>
      <c r="G8" s="30">
        <v>0.84207299999999996</v>
      </c>
      <c r="H8" s="30">
        <v>0.94476400000000005</v>
      </c>
      <c r="I8" s="30">
        <v>1.0045120000000001</v>
      </c>
      <c r="J8" s="30">
        <v>0.905555</v>
      </c>
      <c r="K8" s="30">
        <v>0.87754799999999999</v>
      </c>
      <c r="L8" s="30">
        <v>0.88128200000000001</v>
      </c>
      <c r="M8" s="30">
        <v>0.82340100000000005</v>
      </c>
      <c r="N8" s="30">
        <v>0.92350500000000002</v>
      </c>
      <c r="O8" s="30">
        <v>0.95317600000000002</v>
      </c>
      <c r="P8" s="30">
        <v>0.93833999999999995</v>
      </c>
      <c r="Q8" s="30">
        <v>0.92721399999999998</v>
      </c>
      <c r="R8" s="30">
        <v>0.89648600000000001</v>
      </c>
      <c r="S8" s="30">
        <v>0.85660000000000003</v>
      </c>
      <c r="T8" s="30">
        <v>0.96106400000000003</v>
      </c>
      <c r="U8" s="30">
        <v>1.0218419999999999</v>
      </c>
      <c r="V8" s="30">
        <v>0.89648799999999995</v>
      </c>
      <c r="W8" s="30">
        <v>0.86876200000000003</v>
      </c>
      <c r="X8" s="30">
        <v>0.87245799999999996</v>
      </c>
      <c r="Y8" s="30">
        <v>0.81515700000000002</v>
      </c>
      <c r="Z8">
        <f t="shared" si="0"/>
        <v>0.91080679166666678</v>
      </c>
    </row>
    <row r="9" spans="1:26" x14ac:dyDescent="0.3">
      <c r="A9" s="32" t="s">
        <v>136</v>
      </c>
      <c r="B9" s="30">
        <v>0.871946</v>
      </c>
      <c r="C9" s="30">
        <v>0.86634500000000003</v>
      </c>
      <c r="D9" s="30">
        <v>0.92609300000000006</v>
      </c>
      <c r="E9" s="30">
        <v>0.93916299999999997</v>
      </c>
      <c r="F9" s="30">
        <v>0.90928900000000001</v>
      </c>
      <c r="G9" s="30">
        <v>0.95783399999999996</v>
      </c>
      <c r="H9" s="30">
        <v>0.82713599999999998</v>
      </c>
      <c r="I9" s="30">
        <v>0.81406599999999996</v>
      </c>
      <c r="J9" s="30">
        <v>0.83273699999999995</v>
      </c>
      <c r="K9" s="30">
        <v>0.80659700000000001</v>
      </c>
      <c r="L9" s="30">
        <v>0.81779999999999997</v>
      </c>
      <c r="M9" s="30">
        <v>0.69643699999999997</v>
      </c>
      <c r="N9" s="30">
        <v>0.86601799999999995</v>
      </c>
      <c r="O9" s="30">
        <v>0.86045400000000005</v>
      </c>
      <c r="P9" s="30">
        <v>0.91979599999999995</v>
      </c>
      <c r="Q9" s="30">
        <v>0.93277699999999997</v>
      </c>
      <c r="R9" s="30">
        <v>0.92497600000000002</v>
      </c>
      <c r="S9" s="30">
        <v>0.97435899999999998</v>
      </c>
      <c r="T9" s="30">
        <v>0.84140599999999999</v>
      </c>
      <c r="U9" s="30">
        <v>0.82811000000000001</v>
      </c>
      <c r="V9" s="30">
        <v>0.82439899999999999</v>
      </c>
      <c r="W9" s="30">
        <v>0.79852100000000004</v>
      </c>
      <c r="X9" s="30">
        <v>0.809612</v>
      </c>
      <c r="Y9" s="30">
        <v>0.68946399999999997</v>
      </c>
      <c r="Z9">
        <f t="shared" si="0"/>
        <v>0.85563895833333337</v>
      </c>
    </row>
    <row r="10" spans="1:26" x14ac:dyDescent="0.3">
      <c r="A10" s="32" t="s">
        <v>137</v>
      </c>
      <c r="B10" s="30">
        <v>0.72631100000000004</v>
      </c>
      <c r="C10" s="30">
        <v>0.82340100000000005</v>
      </c>
      <c r="D10" s="30">
        <v>0.77112199999999997</v>
      </c>
      <c r="E10" s="30">
        <v>0.84020499999999998</v>
      </c>
      <c r="F10" s="30">
        <v>0.73377899999999996</v>
      </c>
      <c r="G10" s="30">
        <v>0.66469599999999995</v>
      </c>
      <c r="H10" s="30">
        <v>0.73004500000000005</v>
      </c>
      <c r="I10" s="30">
        <v>0.69083600000000001</v>
      </c>
      <c r="J10" s="30">
        <v>0.68523400000000001</v>
      </c>
      <c r="K10" s="30">
        <v>0.68896800000000002</v>
      </c>
      <c r="L10" s="30">
        <v>0.69830400000000004</v>
      </c>
      <c r="M10" s="30">
        <v>0.65722700000000001</v>
      </c>
      <c r="N10" s="30">
        <v>0.72137200000000001</v>
      </c>
      <c r="O10" s="30">
        <v>0.81780299999999995</v>
      </c>
      <c r="P10" s="30">
        <v>0.76587899999999998</v>
      </c>
      <c r="Q10" s="30">
        <v>0.83449200000000001</v>
      </c>
      <c r="R10" s="30">
        <v>0.74643899999999996</v>
      </c>
      <c r="S10" s="30">
        <v>0.67616299999999996</v>
      </c>
      <c r="T10" s="30">
        <v>0.74263999999999997</v>
      </c>
      <c r="U10" s="30">
        <v>0.70275399999999999</v>
      </c>
      <c r="V10" s="30">
        <v>0.678373</v>
      </c>
      <c r="W10" s="30">
        <v>0.68206999999999995</v>
      </c>
      <c r="X10" s="30">
        <v>0.69131200000000004</v>
      </c>
      <c r="Y10" s="30">
        <v>0.65064699999999998</v>
      </c>
      <c r="Z10">
        <f t="shared" si="0"/>
        <v>0.72583633333333342</v>
      </c>
    </row>
    <row r="11" spans="1:26" x14ac:dyDescent="0.3">
      <c r="A11" s="32" t="s">
        <v>138</v>
      </c>
      <c r="B11" s="30">
        <v>0.756185</v>
      </c>
      <c r="C11" s="30">
        <v>0.71884199999999998</v>
      </c>
      <c r="D11" s="30">
        <v>0.709507</v>
      </c>
      <c r="E11" s="30">
        <v>0.74124800000000002</v>
      </c>
      <c r="F11" s="30">
        <v>0.62922</v>
      </c>
      <c r="G11" s="30">
        <v>0.66842999999999997</v>
      </c>
      <c r="H11" s="30">
        <v>0.67776599999999998</v>
      </c>
      <c r="I11" s="30">
        <v>0.62548599999999999</v>
      </c>
      <c r="J11" s="30">
        <v>0.709507</v>
      </c>
      <c r="K11" s="30">
        <v>0.68523400000000001</v>
      </c>
      <c r="L11" s="30">
        <v>0.65909399999999996</v>
      </c>
      <c r="M11" s="30">
        <v>0.70577299999999998</v>
      </c>
      <c r="N11" s="30">
        <v>0.75104300000000002</v>
      </c>
      <c r="O11" s="30">
        <v>0.71395500000000001</v>
      </c>
      <c r="P11" s="30">
        <v>0.70468200000000003</v>
      </c>
      <c r="Q11" s="30">
        <v>0.73620799999999997</v>
      </c>
      <c r="R11" s="30">
        <v>0.64007599999999998</v>
      </c>
      <c r="S11" s="30">
        <v>0.67996199999999996</v>
      </c>
      <c r="T11" s="30">
        <v>0.68945900000000004</v>
      </c>
      <c r="U11" s="30">
        <v>0.63627699999999998</v>
      </c>
      <c r="V11" s="30">
        <v>0.702403</v>
      </c>
      <c r="W11" s="30">
        <v>0.678373</v>
      </c>
      <c r="X11" s="30">
        <v>0.65249500000000005</v>
      </c>
      <c r="Y11" s="30">
        <v>0.69870600000000005</v>
      </c>
      <c r="Z11">
        <f t="shared" si="0"/>
        <v>0.69041379166666672</v>
      </c>
    </row>
    <row r="12" spans="1:26" x14ac:dyDescent="0.3">
      <c r="A12" s="32" t="s">
        <v>139</v>
      </c>
      <c r="B12" s="30">
        <v>0.77298900000000004</v>
      </c>
      <c r="C12" s="30">
        <v>0.73191200000000001</v>
      </c>
      <c r="D12" s="30">
        <v>0.54893400000000003</v>
      </c>
      <c r="E12" s="30">
        <v>0.64229000000000003</v>
      </c>
      <c r="F12" s="30">
        <v>0.55453600000000003</v>
      </c>
      <c r="G12" s="30">
        <v>0.57880799999999999</v>
      </c>
      <c r="H12" s="30">
        <v>0.513459</v>
      </c>
      <c r="I12" s="30">
        <v>0.58440999999999999</v>
      </c>
      <c r="J12" s="30">
        <v>0.588144</v>
      </c>
      <c r="K12" s="30">
        <v>0.50599000000000005</v>
      </c>
      <c r="L12" s="30">
        <v>0.55266800000000005</v>
      </c>
      <c r="M12" s="30">
        <v>0.541466</v>
      </c>
      <c r="N12" s="30">
        <v>0.767733</v>
      </c>
      <c r="O12" s="30">
        <v>0.72693600000000003</v>
      </c>
      <c r="P12" s="30">
        <v>0.54520199999999996</v>
      </c>
      <c r="Q12" s="30">
        <v>0.63792300000000002</v>
      </c>
      <c r="R12" s="30">
        <v>0.56410300000000002</v>
      </c>
      <c r="S12" s="30">
        <v>0.58879400000000004</v>
      </c>
      <c r="T12" s="30">
        <v>0.52231700000000003</v>
      </c>
      <c r="U12" s="30">
        <v>0.59449200000000002</v>
      </c>
      <c r="V12" s="30">
        <v>0.58225499999999997</v>
      </c>
      <c r="W12" s="30">
        <v>0.50092400000000004</v>
      </c>
      <c r="X12" s="30">
        <v>0.54713500000000004</v>
      </c>
      <c r="Y12" s="30">
        <v>0.53604399999999996</v>
      </c>
      <c r="Z12">
        <f t="shared" si="0"/>
        <v>0.5928943333333333</v>
      </c>
    </row>
    <row r="13" spans="1:26" x14ac:dyDescent="0.3">
      <c r="A13" s="32" t="s">
        <v>140</v>
      </c>
      <c r="B13" s="30">
        <v>0.49665500000000001</v>
      </c>
      <c r="C13" s="30">
        <v>0.52092700000000003</v>
      </c>
      <c r="D13" s="30">
        <v>0.52279399999999998</v>
      </c>
      <c r="E13" s="30">
        <v>0.58067500000000005</v>
      </c>
      <c r="F13" s="30">
        <v>0.40703299999999998</v>
      </c>
      <c r="G13" s="30">
        <v>0.420103</v>
      </c>
      <c r="H13" s="30">
        <v>0.43503999999999998</v>
      </c>
      <c r="I13" s="30">
        <v>0.438774</v>
      </c>
      <c r="J13" s="30">
        <v>0.53959900000000005</v>
      </c>
      <c r="K13" s="30">
        <v>0.53399700000000005</v>
      </c>
      <c r="L13" s="30">
        <v>0.51905999999999997</v>
      </c>
      <c r="M13" s="30">
        <v>0.50225600000000004</v>
      </c>
      <c r="N13" s="30">
        <v>0.49327799999999999</v>
      </c>
      <c r="O13" s="30">
        <v>0.51738499999999998</v>
      </c>
      <c r="P13" s="30">
        <v>0.51924000000000003</v>
      </c>
      <c r="Q13" s="30">
        <v>0.57672699999999999</v>
      </c>
      <c r="R13" s="30">
        <v>0.41405500000000001</v>
      </c>
      <c r="S13" s="30">
        <v>0.42735000000000001</v>
      </c>
      <c r="T13" s="30">
        <v>0.44254500000000002</v>
      </c>
      <c r="U13" s="30">
        <v>0.44634400000000002</v>
      </c>
      <c r="V13" s="30">
        <v>0.534196</v>
      </c>
      <c r="W13" s="30">
        <v>0.52865099999999998</v>
      </c>
      <c r="X13" s="30">
        <v>0.51386299999999996</v>
      </c>
      <c r="Y13" s="30">
        <v>0.49722699999999997</v>
      </c>
      <c r="Z13">
        <f t="shared" si="0"/>
        <v>0.49282391666666675</v>
      </c>
    </row>
    <row r="14" spans="1:26" x14ac:dyDescent="0.3">
      <c r="A14" s="32" t="s">
        <v>141</v>
      </c>
      <c r="B14" s="30">
        <v>0.27820099999999998</v>
      </c>
      <c r="C14" s="30">
        <v>0.37529200000000001</v>
      </c>
      <c r="D14" s="30">
        <v>0.37902599999999997</v>
      </c>
      <c r="E14" s="30">
        <v>0.41636800000000002</v>
      </c>
      <c r="F14" s="30">
        <v>0.36035499999999998</v>
      </c>
      <c r="G14" s="30">
        <v>0.364089</v>
      </c>
      <c r="H14" s="30">
        <v>0.36782300000000001</v>
      </c>
      <c r="I14" s="30">
        <v>0.41636800000000002</v>
      </c>
      <c r="J14" s="30">
        <v>0.37902599999999997</v>
      </c>
      <c r="K14" s="30">
        <v>0.46304699999999999</v>
      </c>
      <c r="L14" s="30">
        <v>0.386494</v>
      </c>
      <c r="M14" s="30">
        <v>0.35475299999999999</v>
      </c>
      <c r="N14" s="30">
        <v>0.27631</v>
      </c>
      <c r="O14" s="30">
        <v>0.37274000000000002</v>
      </c>
      <c r="P14" s="30">
        <v>0.37644899999999998</v>
      </c>
      <c r="Q14" s="30">
        <v>0.41353699999999999</v>
      </c>
      <c r="R14" s="30">
        <v>0.36657200000000001</v>
      </c>
      <c r="S14" s="30">
        <v>0.37036999999999998</v>
      </c>
      <c r="T14" s="30">
        <v>0.37416899999999997</v>
      </c>
      <c r="U14" s="30">
        <v>0.42355199999999998</v>
      </c>
      <c r="V14" s="30">
        <v>0.37523099999999998</v>
      </c>
      <c r="W14" s="30">
        <v>0.45840999999999998</v>
      </c>
      <c r="X14" s="30">
        <v>0.38262499999999999</v>
      </c>
      <c r="Y14" s="30">
        <v>0.35120099999999999</v>
      </c>
      <c r="Z14">
        <f t="shared" si="0"/>
        <v>0.37841699999999995</v>
      </c>
    </row>
    <row r="15" spans="1:26" x14ac:dyDescent="0.3">
      <c r="A15" s="32" t="s">
        <v>142</v>
      </c>
      <c r="B15" s="30">
        <v>0.33608199999999999</v>
      </c>
      <c r="C15" s="30">
        <v>0.28940399999999999</v>
      </c>
      <c r="D15" s="30">
        <v>0.33421499999999998</v>
      </c>
      <c r="E15" s="30">
        <v>0.270733</v>
      </c>
      <c r="F15" s="30">
        <v>0.21098500000000001</v>
      </c>
      <c r="G15" s="30">
        <v>0.34728500000000001</v>
      </c>
      <c r="H15" s="30">
        <v>0.41450100000000001</v>
      </c>
      <c r="I15" s="30">
        <v>0.29313800000000001</v>
      </c>
      <c r="J15" s="30">
        <v>0.28193600000000002</v>
      </c>
      <c r="K15" s="30">
        <v>0.29874000000000001</v>
      </c>
      <c r="L15" s="30">
        <v>0.30247400000000002</v>
      </c>
      <c r="M15" s="30">
        <v>0.32861400000000002</v>
      </c>
      <c r="N15" s="30">
        <v>0.33379700000000001</v>
      </c>
      <c r="O15" s="30">
        <v>0.28743600000000002</v>
      </c>
      <c r="P15" s="30">
        <v>0.33194299999999999</v>
      </c>
      <c r="Q15" s="30">
        <v>0.26889200000000002</v>
      </c>
      <c r="R15" s="30">
        <v>0.21462500000000001</v>
      </c>
      <c r="S15" s="30">
        <v>0.35327599999999998</v>
      </c>
      <c r="T15" s="30">
        <v>0.42165200000000003</v>
      </c>
      <c r="U15" s="30">
        <v>0.29819600000000002</v>
      </c>
      <c r="V15" s="30">
        <v>0.279113</v>
      </c>
      <c r="W15" s="30">
        <v>0.29574899999999998</v>
      </c>
      <c r="X15" s="30">
        <v>0.29944500000000002</v>
      </c>
      <c r="Y15" s="30">
        <v>0.32532299999999997</v>
      </c>
      <c r="Z15">
        <f t="shared" si="0"/>
        <v>0.30906475</v>
      </c>
    </row>
    <row r="16" spans="1:26" x14ac:dyDescent="0.3">
      <c r="A16" s="32" t="s">
        <v>143</v>
      </c>
      <c r="B16" s="30">
        <v>0.22778899999999999</v>
      </c>
      <c r="C16" s="30">
        <v>0.20164899999999999</v>
      </c>
      <c r="D16" s="30">
        <v>0.28006799999999998</v>
      </c>
      <c r="E16" s="30">
        <v>0.35101900000000003</v>
      </c>
      <c r="F16" s="30">
        <v>0.25579600000000002</v>
      </c>
      <c r="G16" s="30">
        <v>0.29500500000000002</v>
      </c>
      <c r="H16" s="30">
        <v>0.27820099999999998</v>
      </c>
      <c r="I16" s="30">
        <v>0.30247400000000002</v>
      </c>
      <c r="J16" s="30">
        <v>0.188579</v>
      </c>
      <c r="K16" s="30">
        <v>0.188579</v>
      </c>
      <c r="L16" s="30">
        <v>0.18671199999999999</v>
      </c>
      <c r="M16" s="30">
        <v>0.17924399999999999</v>
      </c>
      <c r="N16" s="30">
        <v>0.22624</v>
      </c>
      <c r="O16" s="30">
        <v>0.20027800000000001</v>
      </c>
      <c r="P16" s="30">
        <v>0.27816400000000002</v>
      </c>
      <c r="Q16" s="30">
        <v>0.348632</v>
      </c>
      <c r="R16" s="30">
        <v>0.26020900000000002</v>
      </c>
      <c r="S16" s="30">
        <v>0.300095</v>
      </c>
      <c r="T16" s="30">
        <v>0.283001</v>
      </c>
      <c r="U16" s="30">
        <v>0.30769200000000002</v>
      </c>
      <c r="V16" s="30">
        <v>0.186691</v>
      </c>
      <c r="W16" s="30">
        <v>0.186691</v>
      </c>
      <c r="X16" s="30">
        <v>0.18484300000000001</v>
      </c>
      <c r="Y16" s="30">
        <v>0.177449</v>
      </c>
      <c r="Z16">
        <f t="shared" si="0"/>
        <v>0.24479583333333324</v>
      </c>
    </row>
    <row r="17" spans="1:26" x14ac:dyDescent="0.3">
      <c r="A17" s="32" t="s">
        <v>144</v>
      </c>
      <c r="B17" s="30">
        <v>0.21098500000000001</v>
      </c>
      <c r="C17" s="30">
        <v>0.16430700000000001</v>
      </c>
      <c r="D17" s="30">
        <v>0.13816700000000001</v>
      </c>
      <c r="E17" s="30">
        <v>0.15870500000000001</v>
      </c>
      <c r="F17" s="30">
        <v>0.15683800000000001</v>
      </c>
      <c r="G17" s="30">
        <v>0.16244</v>
      </c>
      <c r="H17" s="30">
        <v>0.17737700000000001</v>
      </c>
      <c r="I17" s="30">
        <v>0.15870500000000001</v>
      </c>
      <c r="J17" s="30">
        <v>0.10642600000000001</v>
      </c>
      <c r="K17" s="30">
        <v>0.100825</v>
      </c>
      <c r="L17" s="30">
        <v>0.16057299999999999</v>
      </c>
      <c r="M17" s="30">
        <v>0.168041</v>
      </c>
      <c r="N17" s="30">
        <v>0.20954999999999999</v>
      </c>
      <c r="O17" s="30">
        <v>0.16319</v>
      </c>
      <c r="P17" s="30">
        <v>0.13722799999999999</v>
      </c>
      <c r="Q17" s="30">
        <v>0.15762599999999999</v>
      </c>
      <c r="R17" s="30">
        <v>0.15954399999999999</v>
      </c>
      <c r="S17" s="30">
        <v>0.165242</v>
      </c>
      <c r="T17" s="30">
        <v>0.18043699999999999</v>
      </c>
      <c r="U17" s="30">
        <v>0.161443</v>
      </c>
      <c r="V17" s="30">
        <v>0.10536</v>
      </c>
      <c r="W17" s="30">
        <v>9.9815000000000001E-2</v>
      </c>
      <c r="X17" s="30">
        <v>0.158965</v>
      </c>
      <c r="Y17" s="30">
        <v>0.16635900000000001</v>
      </c>
      <c r="Z17">
        <f t="shared" si="0"/>
        <v>0.15533949999999999</v>
      </c>
    </row>
    <row r="18" spans="1:26" x14ac:dyDescent="0.3">
      <c r="A18" s="32" t="s">
        <v>145</v>
      </c>
      <c r="B18" s="30">
        <v>4.2944000000000003E-2</v>
      </c>
      <c r="C18" s="30">
        <v>5.7881000000000002E-2</v>
      </c>
      <c r="D18" s="30">
        <v>0.108293</v>
      </c>
      <c r="E18" s="30">
        <v>7.8419000000000003E-2</v>
      </c>
      <c r="F18" s="30">
        <v>6.1615000000000003E-2</v>
      </c>
      <c r="G18" s="30">
        <v>9.3355999999999995E-2</v>
      </c>
      <c r="H18" s="30">
        <v>6.3481999999999997E-2</v>
      </c>
      <c r="I18" s="30">
        <v>0.119496</v>
      </c>
      <c r="J18" s="30">
        <v>5.2278999999999999E-2</v>
      </c>
      <c r="K18" s="30">
        <v>5.7881000000000002E-2</v>
      </c>
      <c r="L18" s="30">
        <v>6.5349000000000004E-2</v>
      </c>
      <c r="M18" s="30">
        <v>4.2652000000000002E-2</v>
      </c>
      <c r="N18" s="30">
        <v>5.7487000000000003E-2</v>
      </c>
      <c r="O18" s="30">
        <v>0.107557</v>
      </c>
      <c r="P18" s="30">
        <v>7.7885999999999997E-2</v>
      </c>
      <c r="Q18" s="30">
        <v>6.2677999999999998E-2</v>
      </c>
      <c r="R18" s="30">
        <v>9.4966999999999996E-2</v>
      </c>
      <c r="S18" s="30">
        <v>6.4576999999999996E-2</v>
      </c>
      <c r="T18" s="30">
        <v>0.121557</v>
      </c>
      <c r="U18" s="30">
        <v>5.1756000000000003E-2</v>
      </c>
      <c r="V18" s="30">
        <v>5.7300999999999998E-2</v>
      </c>
      <c r="W18" s="30">
        <v>6.4695000000000003E-2</v>
      </c>
      <c r="X18" s="30"/>
      <c r="Y18" s="30"/>
      <c r="Z18">
        <f t="shared" si="0"/>
        <v>7.2913999999999993E-2</v>
      </c>
    </row>
    <row r="19" spans="1:26" x14ac:dyDescent="0.3">
      <c r="A19" s="32" t="s">
        <v>146</v>
      </c>
      <c r="B19" s="30">
        <v>4.6677999999999997E-2</v>
      </c>
      <c r="C19" s="30">
        <v>2.4272999999999999E-2</v>
      </c>
      <c r="D19" s="30">
        <v>3.3607999999999999E-2</v>
      </c>
      <c r="E19" s="30">
        <v>5.0411999999999998E-2</v>
      </c>
      <c r="F19" s="30">
        <v>4.6677999999999997E-2</v>
      </c>
      <c r="G19" s="30">
        <v>3.3607999999999999E-2</v>
      </c>
      <c r="H19" s="30">
        <v>5.6014000000000001E-2</v>
      </c>
      <c r="I19" s="30">
        <v>9.1489000000000001E-2</v>
      </c>
      <c r="J19" s="30">
        <v>2.2405000000000001E-2</v>
      </c>
      <c r="K19" s="30">
        <v>3.7342E-2</v>
      </c>
      <c r="L19" s="30">
        <v>2.2405000000000001E-2</v>
      </c>
      <c r="M19" s="30">
        <v>2.0538000000000001E-2</v>
      </c>
      <c r="N19" s="30">
        <v>4.6360999999999999E-2</v>
      </c>
      <c r="O19" s="30">
        <v>2.4108000000000001E-2</v>
      </c>
      <c r="P19" s="30">
        <v>3.338E-2</v>
      </c>
      <c r="Q19" s="30">
        <v>5.0070000000000003E-2</v>
      </c>
      <c r="R19" s="30">
        <v>4.7482999999999997E-2</v>
      </c>
      <c r="S19" s="30">
        <v>3.4188000000000003E-2</v>
      </c>
      <c r="T19" s="30">
        <v>5.6980000000000003E-2</v>
      </c>
      <c r="U19" s="30">
        <v>9.3066999999999997E-2</v>
      </c>
      <c r="V19" s="30">
        <v>2.2180999999999999E-2</v>
      </c>
      <c r="W19" s="30">
        <v>3.6969000000000002E-2</v>
      </c>
      <c r="X19" s="30">
        <v>2.2180999999999999E-2</v>
      </c>
      <c r="Y19" s="30">
        <v>2.0333E-2</v>
      </c>
      <c r="Z19">
        <f t="shared" si="0"/>
        <v>4.053129166666667E-2</v>
      </c>
    </row>
    <row r="20" spans="1:26" x14ac:dyDescent="0.3">
      <c r="A20" s="32" t="s">
        <v>147</v>
      </c>
      <c r="B20" s="30">
        <v>1.6803999999999999E-2</v>
      </c>
      <c r="C20" s="30">
        <v>1.6803999999999999E-2</v>
      </c>
      <c r="D20" s="30">
        <v>2.4272999999999999E-2</v>
      </c>
      <c r="E20" s="30">
        <v>7.4679999999999998E-3</v>
      </c>
      <c r="F20" s="30">
        <v>1.1202999999999999E-2</v>
      </c>
      <c r="G20" s="30">
        <v>2.9874000000000001E-2</v>
      </c>
      <c r="H20" s="30">
        <v>2.2405000000000001E-2</v>
      </c>
      <c r="I20" s="30">
        <v>2.4272999999999999E-2</v>
      </c>
      <c r="J20" s="30">
        <v>1.6803999999999999E-2</v>
      </c>
      <c r="K20" s="30">
        <v>1.307E-2</v>
      </c>
      <c r="L20" s="30">
        <v>1.6803999999999999E-2</v>
      </c>
      <c r="M20" s="30">
        <v>1.307E-2</v>
      </c>
      <c r="N20" s="30">
        <v>1.669E-2</v>
      </c>
      <c r="O20" s="30">
        <v>1.669E-2</v>
      </c>
      <c r="P20" s="30">
        <v>2.4108000000000001E-2</v>
      </c>
      <c r="Q20" s="30">
        <v>7.4180000000000001E-3</v>
      </c>
      <c r="R20" s="30">
        <v>1.1396E-2</v>
      </c>
      <c r="S20" s="30">
        <v>3.0388999999999999E-2</v>
      </c>
      <c r="T20" s="30">
        <v>2.2792E-2</v>
      </c>
      <c r="U20" s="30">
        <v>2.4691000000000001E-2</v>
      </c>
      <c r="V20" s="30">
        <v>1.6636000000000001E-2</v>
      </c>
      <c r="W20" s="30">
        <v>1.2939000000000001E-2</v>
      </c>
      <c r="X20" s="30">
        <v>1.6636000000000001E-2</v>
      </c>
      <c r="Y20" s="30">
        <v>1.2939000000000001E-2</v>
      </c>
      <c r="Z20">
        <f t="shared" si="0"/>
        <v>1.775733333333333E-2</v>
      </c>
    </row>
    <row r="21" spans="1:26" x14ac:dyDescent="0.3">
      <c r="A21" s="32" t="s">
        <v>148</v>
      </c>
      <c r="B21" s="30">
        <v>1.867E-3</v>
      </c>
      <c r="C21" s="30">
        <v>1.867E-3</v>
      </c>
      <c r="D21" s="30">
        <v>1.867E-3</v>
      </c>
      <c r="E21" s="30">
        <v>2.4272999999999999E-2</v>
      </c>
      <c r="F21" s="30">
        <v>1.854E-3</v>
      </c>
      <c r="G21" s="30">
        <v>1.854E-3</v>
      </c>
      <c r="H21" s="30">
        <v>1.854E-3</v>
      </c>
      <c r="I21" s="30">
        <v>2.4108000000000001E-2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>
        <f t="shared" si="0"/>
        <v>7.443E-3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PAL DU145</vt:lpstr>
      <vt:lpstr>PAL PNT1A</vt:lpstr>
      <vt:lpstr>PAL MM576</vt:lpstr>
      <vt:lpstr>Syn DU145</vt:lpstr>
      <vt:lpstr>Syn PNT1A</vt:lpstr>
      <vt:lpstr>Syn MM576</vt:lpstr>
      <vt:lpstr>MM575 syn order of therapies</vt:lpstr>
      <vt:lpstr>DU 145 radiation dose response</vt:lpstr>
      <vt:lpstr>PNT1A radiation dose response</vt:lpstr>
      <vt:lpstr>MM576 radiation dose response</vt:lpstr>
      <vt:lpstr>MM576 h2o2 radiation</vt:lpstr>
      <vt:lpstr>MM576 Old vs new 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 Harley</dc:creator>
  <cp:lastModifiedBy>Juliette Harley</cp:lastModifiedBy>
  <dcterms:created xsi:type="dcterms:W3CDTF">2023-04-21T04:41:17Z</dcterms:created>
  <dcterms:modified xsi:type="dcterms:W3CDTF">2023-07-23T03:29:46Z</dcterms:modified>
</cp:coreProperties>
</file>