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jhar9271_uni_sydney_edu_au/Documents/PhD Stuff/Experiment data/Cell experiments/2021/Data files of data used in papers/"/>
    </mc:Choice>
  </mc:AlternateContent>
  <xr:revisionPtr revIDLastSave="360" documentId="8_{F1C1E876-892B-4CAE-B0F7-A5C44C6E108F}" xr6:coauthVersionLast="47" xr6:coauthVersionMax="47" xr10:uidLastSave="{9DC3820E-53A6-4A50-B0C3-F8B6FE368E31}"/>
  <bookViews>
    <workbookView xWindow="21060" yWindow="-2490" windowWidth="20740" windowHeight="10750" activeTab="7" xr2:uid="{5F796FD3-73B6-4ADB-8150-8ADCBB42B38F}"/>
  </bookViews>
  <sheets>
    <sheet name="PAL DU145" sheetId="1" r:id="rId1"/>
    <sheet name="PAL PNT1A" sheetId="2" r:id="rId2"/>
    <sheet name="PAL MM576" sheetId="3" r:id="rId3"/>
    <sheet name="Syn DU145" sheetId="4" r:id="rId4"/>
    <sheet name="Syn PNT1A" sheetId="5" r:id="rId5"/>
    <sheet name="Syn MM576" sheetId="6" r:id="rId6"/>
    <sheet name="MM575 Before V after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8" l="1"/>
  <c r="U19" i="8" l="1"/>
  <c r="T18" i="8"/>
  <c r="H11" i="8"/>
  <c r="T19" i="8"/>
  <c r="S21" i="8"/>
  <c r="L37" i="8"/>
  <c r="L38" i="8"/>
  <c r="L39" i="8"/>
  <c r="L40" i="8"/>
  <c r="L41" i="8"/>
  <c r="L42" i="8"/>
  <c r="L36" i="8"/>
  <c r="L30" i="8"/>
  <c r="L31" i="8"/>
  <c r="L32" i="8"/>
  <c r="L33" i="8"/>
  <c r="L34" i="8"/>
  <c r="L35" i="8"/>
  <c r="L29" i="8"/>
  <c r="L23" i="8"/>
  <c r="L24" i="8"/>
  <c r="L25" i="8"/>
  <c r="L26" i="8"/>
  <c r="L27" i="8"/>
  <c r="L28" i="8"/>
  <c r="L22" i="8"/>
  <c r="L16" i="8"/>
  <c r="L17" i="8"/>
  <c r="L18" i="8"/>
  <c r="L19" i="8"/>
  <c r="L20" i="8"/>
  <c r="L21" i="8"/>
  <c r="L15" i="8"/>
  <c r="F40" i="8"/>
  <c r="F41" i="8"/>
  <c r="F42" i="8"/>
  <c r="F43" i="8"/>
  <c r="F44" i="8"/>
  <c r="F45" i="8"/>
  <c r="F46" i="8"/>
  <c r="F39" i="8"/>
  <c r="F38" i="8"/>
  <c r="F32" i="8"/>
  <c r="F33" i="8"/>
  <c r="F34" i="8"/>
  <c r="F35" i="8"/>
  <c r="F36" i="8"/>
  <c r="F37" i="8"/>
  <c r="F31" i="8"/>
  <c r="F24" i="8"/>
  <c r="F25" i="8"/>
  <c r="F26" i="8"/>
  <c r="F27" i="8"/>
  <c r="F28" i="8"/>
  <c r="F29" i="8"/>
  <c r="F30" i="8"/>
  <c r="F23" i="8"/>
  <c r="F16" i="8"/>
  <c r="F17" i="8"/>
  <c r="F18" i="8"/>
  <c r="F19" i="8"/>
  <c r="F20" i="8"/>
  <c r="F21" i="8"/>
  <c r="F22" i="8"/>
  <c r="F15" i="8"/>
  <c r="J64" i="8"/>
  <c r="J65" i="8"/>
  <c r="J66" i="8"/>
  <c r="J67" i="8"/>
  <c r="J68" i="8"/>
  <c r="J69" i="8"/>
  <c r="J70" i="8"/>
  <c r="J63" i="8"/>
  <c r="J56" i="8"/>
  <c r="J57" i="8"/>
  <c r="J58" i="8"/>
  <c r="J59" i="8"/>
  <c r="J60" i="8"/>
  <c r="J61" i="8"/>
  <c r="J62" i="8"/>
  <c r="J55" i="8"/>
  <c r="J48" i="8"/>
  <c r="J49" i="8"/>
  <c r="J50" i="8"/>
  <c r="J51" i="8"/>
  <c r="J52" i="8"/>
  <c r="J53" i="8"/>
  <c r="J54" i="8"/>
  <c r="J47" i="8"/>
  <c r="J40" i="8"/>
  <c r="J41" i="8"/>
  <c r="J42" i="8"/>
  <c r="J43" i="8"/>
  <c r="J44" i="8"/>
  <c r="J45" i="8"/>
  <c r="J46" i="8"/>
  <c r="J39" i="8"/>
  <c r="J32" i="8"/>
  <c r="J33" i="8"/>
  <c r="J34" i="8"/>
  <c r="J35" i="8"/>
  <c r="J36" i="8"/>
  <c r="J37" i="8"/>
  <c r="J38" i="8"/>
  <c r="J31" i="8"/>
  <c r="J29" i="8"/>
  <c r="J30" i="8"/>
  <c r="J24" i="8"/>
  <c r="J25" i="8"/>
  <c r="J26" i="8"/>
  <c r="J27" i="8"/>
  <c r="J28" i="8"/>
  <c r="J23" i="8"/>
  <c r="J16" i="8"/>
  <c r="J17" i="8"/>
  <c r="J18" i="8"/>
  <c r="J19" i="8"/>
  <c r="J20" i="8"/>
  <c r="J21" i="8"/>
  <c r="J22" i="8"/>
  <c r="J15" i="8"/>
  <c r="C12" i="8"/>
  <c r="D12" i="8"/>
  <c r="E12" i="8"/>
  <c r="F12" i="8"/>
  <c r="G12" i="8"/>
  <c r="U18" i="8" s="1"/>
  <c r="H12" i="8"/>
  <c r="U16" i="8" s="1"/>
  <c r="I12" i="8"/>
  <c r="J12" i="8"/>
  <c r="U17" i="8" s="1"/>
  <c r="K12" i="8"/>
  <c r="B12" i="8"/>
  <c r="D72" i="8"/>
  <c r="D73" i="8"/>
  <c r="D74" i="8"/>
  <c r="D75" i="8"/>
  <c r="D76" i="8"/>
  <c r="D77" i="8"/>
  <c r="D78" i="8"/>
  <c r="D71" i="8"/>
  <c r="D64" i="8"/>
  <c r="D65" i="8"/>
  <c r="D66" i="8"/>
  <c r="D67" i="8"/>
  <c r="D68" i="8"/>
  <c r="D69" i="8"/>
  <c r="D70" i="8"/>
  <c r="D63" i="8"/>
  <c r="D56" i="8"/>
  <c r="D57" i="8"/>
  <c r="D58" i="8"/>
  <c r="D59" i="8"/>
  <c r="D60" i="8"/>
  <c r="D61" i="8"/>
  <c r="D62" i="8"/>
  <c r="D55" i="8"/>
  <c r="D48" i="8"/>
  <c r="D49" i="8"/>
  <c r="D50" i="8"/>
  <c r="D51" i="8"/>
  <c r="D52" i="8"/>
  <c r="D53" i="8"/>
  <c r="D54" i="8"/>
  <c r="D47" i="8"/>
  <c r="D40" i="8"/>
  <c r="D41" i="8"/>
  <c r="D42" i="8"/>
  <c r="D43" i="8"/>
  <c r="D44" i="8"/>
  <c r="D45" i="8"/>
  <c r="D46" i="8"/>
  <c r="D39" i="8"/>
  <c r="D32" i="8"/>
  <c r="D33" i="8"/>
  <c r="D34" i="8"/>
  <c r="D35" i="8"/>
  <c r="D36" i="8"/>
  <c r="D37" i="8"/>
  <c r="D38" i="8"/>
  <c r="D31" i="8"/>
  <c r="D30" i="8"/>
  <c r="D24" i="8"/>
  <c r="D25" i="8"/>
  <c r="D26" i="8"/>
  <c r="D27" i="8"/>
  <c r="D28" i="8"/>
  <c r="D29" i="8"/>
  <c r="D23" i="8"/>
  <c r="D16" i="8"/>
  <c r="D17" i="8"/>
  <c r="D18" i="8"/>
  <c r="D19" i="8"/>
  <c r="D20" i="8"/>
  <c r="D21" i="8"/>
  <c r="D22" i="8"/>
  <c r="D15" i="8"/>
  <c r="K11" i="8"/>
  <c r="J11" i="8"/>
  <c r="T17" i="8" s="1"/>
  <c r="I11" i="8"/>
  <c r="T16" i="8"/>
  <c r="G11" i="8"/>
  <c r="F11" i="8"/>
  <c r="E11" i="8"/>
  <c r="D11" i="8"/>
  <c r="C11" i="8"/>
  <c r="P18" i="8" s="1"/>
  <c r="P19" i="8" s="1"/>
  <c r="B11" i="8"/>
  <c r="M5" i="7"/>
  <c r="M6" i="7"/>
  <c r="M7" i="7"/>
  <c r="M10" i="7"/>
  <c r="M11" i="7"/>
  <c r="M13" i="7"/>
  <c r="M14" i="7"/>
  <c r="M15" i="7"/>
  <c r="M16" i="7"/>
  <c r="M18" i="7"/>
  <c r="M19" i="7"/>
  <c r="M21" i="7"/>
  <c r="M22" i="7"/>
  <c r="M23" i="7"/>
  <c r="M24" i="7"/>
  <c r="M26" i="7"/>
  <c r="M27" i="7"/>
  <c r="M29" i="7"/>
  <c r="M30" i="7"/>
  <c r="M31" i="7"/>
  <c r="M32" i="7"/>
  <c r="M34" i="7"/>
  <c r="M35" i="7"/>
  <c r="M37" i="7"/>
  <c r="M38" i="7"/>
  <c r="M39" i="7"/>
  <c r="M40" i="7"/>
  <c r="M42" i="7"/>
  <c r="M3" i="7"/>
  <c r="K6" i="7"/>
  <c r="K7" i="7"/>
  <c r="K11" i="7"/>
  <c r="K14" i="7"/>
  <c r="K15" i="7"/>
  <c r="K16" i="7"/>
  <c r="K19" i="7"/>
  <c r="K22" i="7"/>
  <c r="K23" i="7"/>
  <c r="K24" i="7"/>
  <c r="K27" i="7"/>
  <c r="K30" i="7"/>
  <c r="K31" i="7"/>
  <c r="K32" i="7"/>
  <c r="K35" i="7"/>
  <c r="K38" i="7"/>
  <c r="K39" i="7"/>
  <c r="K40" i="7"/>
  <c r="K3" i="7"/>
  <c r="L3" i="7"/>
  <c r="M4" i="7" s="1"/>
  <c r="J7" i="7"/>
  <c r="K4" i="7" s="1"/>
  <c r="L44" i="8" l="1"/>
  <c r="S23" i="8" s="1"/>
  <c r="J71" i="8"/>
  <c r="P23" i="8"/>
  <c r="P24" i="8" s="1"/>
  <c r="F48" i="8"/>
  <c r="L43" i="8"/>
  <c r="R23" i="8" s="1"/>
  <c r="J72" i="8"/>
  <c r="R18" i="8"/>
  <c r="D79" i="8"/>
  <c r="P17" i="8"/>
  <c r="F47" i="8"/>
  <c r="R21" i="8" s="1"/>
  <c r="P21" i="8"/>
  <c r="P22" i="8" s="1"/>
  <c r="D80" i="8"/>
  <c r="K42" i="7"/>
  <c r="K34" i="7"/>
  <c r="K26" i="7"/>
  <c r="K18" i="7"/>
  <c r="K10" i="7"/>
  <c r="K41" i="7"/>
  <c r="K33" i="7"/>
  <c r="K25" i="7"/>
  <c r="K17" i="7"/>
  <c r="K9" i="7"/>
  <c r="M41" i="7"/>
  <c r="M33" i="7"/>
  <c r="M25" i="7"/>
  <c r="M17" i="7"/>
  <c r="M9" i="7"/>
  <c r="K13" i="7"/>
  <c r="K37" i="7"/>
  <c r="K29" i="7"/>
  <c r="K21" i="7"/>
  <c r="K5" i="7"/>
  <c r="K36" i="7"/>
  <c r="K28" i="7"/>
  <c r="K20" i="7"/>
  <c r="K12" i="7"/>
  <c r="M36" i="7"/>
  <c r="M28" i="7"/>
  <c r="M20" i="7"/>
  <c r="M12" i="7"/>
  <c r="F16" i="7"/>
  <c r="F17" i="7"/>
  <c r="D13" i="7"/>
  <c r="E3" i="7"/>
  <c r="F11" i="7" s="1"/>
  <c r="C7" i="7"/>
  <c r="D7" i="7" s="1"/>
  <c r="Z25" i="7"/>
  <c r="Y25" i="7"/>
  <c r="X25" i="7"/>
  <c r="W25" i="7"/>
  <c r="V25" i="7"/>
  <c r="U25" i="7"/>
  <c r="T25" i="7"/>
  <c r="S25" i="7"/>
  <c r="R25" i="7"/>
  <c r="Q25" i="7"/>
  <c r="Z12" i="7"/>
  <c r="Y12" i="7"/>
  <c r="X12" i="7"/>
  <c r="W12" i="7"/>
  <c r="V12" i="7"/>
  <c r="U12" i="7"/>
  <c r="T12" i="7"/>
  <c r="S12" i="7"/>
  <c r="R12" i="7"/>
  <c r="Q12" i="7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AG15" i="4"/>
  <c r="AF15" i="4"/>
  <c r="AE15" i="4"/>
  <c r="AD15" i="4"/>
  <c r="AC15" i="4"/>
  <c r="AB15" i="4"/>
  <c r="W15" i="4"/>
  <c r="V15" i="4"/>
  <c r="U15" i="4"/>
  <c r="T15" i="4"/>
  <c r="S15" i="4"/>
  <c r="R15" i="4"/>
  <c r="E15" i="4"/>
  <c r="E14" i="4"/>
  <c r="E13" i="4"/>
  <c r="E12" i="4"/>
  <c r="E11" i="4"/>
  <c r="E10" i="4"/>
  <c r="L9" i="4"/>
  <c r="M62" i="4" s="1"/>
  <c r="E9" i="4"/>
  <c r="G8" i="4"/>
  <c r="E8" i="4"/>
  <c r="M7" i="4"/>
  <c r="E7" i="4"/>
  <c r="G6" i="4"/>
  <c r="E6" i="4"/>
  <c r="M5" i="4"/>
  <c r="G5" i="4"/>
  <c r="E5" i="4"/>
  <c r="G4" i="4"/>
  <c r="E4" i="4"/>
  <c r="N3" i="4"/>
  <c r="O62" i="4" s="1"/>
  <c r="M3" i="4"/>
  <c r="G3" i="4"/>
  <c r="F3" i="4"/>
  <c r="G62" i="4" s="1"/>
  <c r="E3" i="4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F22" i="5"/>
  <c r="K21" i="5"/>
  <c r="F21" i="5"/>
  <c r="K20" i="5"/>
  <c r="AL19" i="5"/>
  <c r="AK19" i="5"/>
  <c r="AJ19" i="5"/>
  <c r="AI19" i="5"/>
  <c r="AH19" i="5"/>
  <c r="AG19" i="5"/>
  <c r="AD19" i="5"/>
  <c r="AC19" i="5"/>
  <c r="AB19" i="5"/>
  <c r="AA19" i="5"/>
  <c r="Z19" i="5"/>
  <c r="Y19" i="5"/>
  <c r="K19" i="5"/>
  <c r="F19" i="5"/>
  <c r="K18" i="5"/>
  <c r="K17" i="5"/>
  <c r="K16" i="5"/>
  <c r="F16" i="5"/>
  <c r="D16" i="5"/>
  <c r="K15" i="5"/>
  <c r="F15" i="5"/>
  <c r="D15" i="5"/>
  <c r="K14" i="5"/>
  <c r="K13" i="5"/>
  <c r="K12" i="5"/>
  <c r="F12" i="5"/>
  <c r="D12" i="5"/>
  <c r="K11" i="5"/>
  <c r="F11" i="5"/>
  <c r="D11" i="5"/>
  <c r="R10" i="5"/>
  <c r="K10" i="5"/>
  <c r="K9" i="5"/>
  <c r="J9" i="5"/>
  <c r="C9" i="5"/>
  <c r="D9" i="5" s="1"/>
  <c r="R8" i="5"/>
  <c r="K8" i="5"/>
  <c r="Q7" i="5"/>
  <c r="R6" i="5" s="1"/>
  <c r="K7" i="5"/>
  <c r="F7" i="5"/>
  <c r="K6" i="5"/>
  <c r="F6" i="5"/>
  <c r="D6" i="5"/>
  <c r="T5" i="5"/>
  <c r="K5" i="5"/>
  <c r="F5" i="5"/>
  <c r="D5" i="5"/>
  <c r="T4" i="5"/>
  <c r="R4" i="5"/>
  <c r="K4" i="5"/>
  <c r="S3" i="5"/>
  <c r="T26" i="5" s="1"/>
  <c r="R3" i="5"/>
  <c r="L3" i="5"/>
  <c r="M38" i="5" s="1"/>
  <c r="K3" i="5"/>
  <c r="F3" i="5"/>
  <c r="E3" i="5"/>
  <c r="F62" i="5" s="1"/>
  <c r="D3" i="5"/>
  <c r="F65" i="6"/>
  <c r="D65" i="6"/>
  <c r="F61" i="6"/>
  <c r="D61" i="6"/>
  <c r="F57" i="6"/>
  <c r="D57" i="6"/>
  <c r="F53" i="6"/>
  <c r="D53" i="6"/>
  <c r="F49" i="6"/>
  <c r="D49" i="6"/>
  <c r="F45" i="6"/>
  <c r="D45" i="6"/>
  <c r="F41" i="6"/>
  <c r="D41" i="6"/>
  <c r="F38" i="6"/>
  <c r="D38" i="6"/>
  <c r="F36" i="6"/>
  <c r="D36" i="6"/>
  <c r="F34" i="6"/>
  <c r="D34" i="6"/>
  <c r="F32" i="6"/>
  <c r="D32" i="6"/>
  <c r="F30" i="6"/>
  <c r="D30" i="6"/>
  <c r="F28" i="6"/>
  <c r="D28" i="6"/>
  <c r="F26" i="6"/>
  <c r="D26" i="6"/>
  <c r="F24" i="6"/>
  <c r="D24" i="6"/>
  <c r="F22" i="6"/>
  <c r="D22" i="6"/>
  <c r="F20" i="6"/>
  <c r="D20" i="6"/>
  <c r="F18" i="6"/>
  <c r="D18" i="6"/>
  <c r="F16" i="6"/>
  <c r="D16" i="6"/>
  <c r="AE15" i="6"/>
  <c r="AD15" i="6"/>
  <c r="AC15" i="6"/>
  <c r="AB15" i="6"/>
  <c r="AA15" i="6"/>
  <c r="Z15" i="6"/>
  <c r="W15" i="6"/>
  <c r="V15" i="6"/>
  <c r="U15" i="6"/>
  <c r="T15" i="6"/>
  <c r="S15" i="6"/>
  <c r="R15" i="6"/>
  <c r="F15" i="6"/>
  <c r="D15" i="6"/>
  <c r="D14" i="6"/>
  <c r="F13" i="6"/>
  <c r="D13" i="6"/>
  <c r="D12" i="6"/>
  <c r="F11" i="6"/>
  <c r="D11" i="6"/>
  <c r="D10" i="6"/>
  <c r="J9" i="6"/>
  <c r="K3" i="6" s="1"/>
  <c r="F9" i="6"/>
  <c r="C9" i="6"/>
  <c r="D9" i="6" s="1"/>
  <c r="K7" i="6"/>
  <c r="D7" i="6"/>
  <c r="K5" i="6"/>
  <c r="D5" i="6"/>
  <c r="D4" i="6"/>
  <c r="L3" i="6"/>
  <c r="M37" i="6" s="1"/>
  <c r="E3" i="6"/>
  <c r="F68" i="6" s="1"/>
  <c r="D3" i="6"/>
  <c r="S18" i="8" l="1"/>
  <c r="S16" i="8"/>
  <c r="R16" i="8"/>
  <c r="D36" i="7"/>
  <c r="F32" i="7"/>
  <c r="D29" i="7"/>
  <c r="F26" i="7"/>
  <c r="D4" i="7"/>
  <c r="F3" i="7"/>
  <c r="F33" i="7"/>
  <c r="F7" i="7"/>
  <c r="D20" i="7"/>
  <c r="F24" i="7"/>
  <c r="F10" i="7"/>
  <c r="F8" i="7"/>
  <c r="D35" i="7"/>
  <c r="D19" i="7"/>
  <c r="F23" i="7"/>
  <c r="D28" i="7"/>
  <c r="D12" i="7"/>
  <c r="D27" i="7"/>
  <c r="D11" i="7"/>
  <c r="F31" i="7"/>
  <c r="F15" i="7"/>
  <c r="D38" i="7"/>
  <c r="D22" i="7"/>
  <c r="D6" i="7"/>
  <c r="D37" i="7"/>
  <c r="D21" i="7"/>
  <c r="D5" i="7"/>
  <c r="F25" i="7"/>
  <c r="F9" i="7"/>
  <c r="D30" i="7"/>
  <c r="D14" i="7"/>
  <c r="F34" i="7"/>
  <c r="F18" i="7"/>
  <c r="D34" i="7"/>
  <c r="D26" i="7"/>
  <c r="D18" i="7"/>
  <c r="D10" i="7"/>
  <c r="F38" i="7"/>
  <c r="F30" i="7"/>
  <c r="F22" i="7"/>
  <c r="F14" i="7"/>
  <c r="F6" i="7"/>
  <c r="D33" i="7"/>
  <c r="D25" i="7"/>
  <c r="D17" i="7"/>
  <c r="D9" i="7"/>
  <c r="F37" i="7"/>
  <c r="F29" i="7"/>
  <c r="F21" i="7"/>
  <c r="F13" i="7"/>
  <c r="F5" i="7"/>
  <c r="D32" i="7"/>
  <c r="D24" i="7"/>
  <c r="D16" i="7"/>
  <c r="D8" i="7"/>
  <c r="F36" i="7"/>
  <c r="F28" i="7"/>
  <c r="F20" i="7"/>
  <c r="F12" i="7"/>
  <c r="F4" i="7"/>
  <c r="D3" i="7"/>
  <c r="D31" i="7"/>
  <c r="D23" i="7"/>
  <c r="D15" i="7"/>
  <c r="F35" i="7"/>
  <c r="F27" i="7"/>
  <c r="F19" i="7"/>
  <c r="M4" i="4"/>
  <c r="M6" i="4"/>
  <c r="M8" i="4"/>
  <c r="G10" i="4"/>
  <c r="G12" i="4"/>
  <c r="G14" i="4"/>
  <c r="G17" i="4"/>
  <c r="G19" i="4"/>
  <c r="G21" i="4"/>
  <c r="G23" i="4"/>
  <c r="G25" i="4"/>
  <c r="G27" i="4"/>
  <c r="G29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57" i="4"/>
  <c r="G59" i="4"/>
  <c r="G61" i="4"/>
  <c r="O4" i="4"/>
  <c r="O6" i="4"/>
  <c r="O8" i="4"/>
  <c r="M10" i="4"/>
  <c r="M12" i="4"/>
  <c r="M14" i="4"/>
  <c r="M17" i="4"/>
  <c r="M19" i="4"/>
  <c r="M21" i="4"/>
  <c r="M23" i="4"/>
  <c r="M25" i="4"/>
  <c r="M27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M57" i="4"/>
  <c r="M59" i="4"/>
  <c r="M61" i="4"/>
  <c r="O10" i="4"/>
  <c r="O12" i="4"/>
  <c r="O14" i="4"/>
  <c r="O17" i="4"/>
  <c r="O19" i="4"/>
  <c r="O21" i="4"/>
  <c r="O23" i="4"/>
  <c r="O25" i="4"/>
  <c r="O27" i="4"/>
  <c r="O29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57" i="4"/>
  <c r="O59" i="4"/>
  <c r="O61" i="4"/>
  <c r="G7" i="4"/>
  <c r="G9" i="4"/>
  <c r="G11" i="4"/>
  <c r="G13" i="4"/>
  <c r="G15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O3" i="4"/>
  <c r="O5" i="4"/>
  <c r="O7" i="4"/>
  <c r="M9" i="4"/>
  <c r="M11" i="4"/>
  <c r="M13" i="4"/>
  <c r="M15" i="4"/>
  <c r="M16" i="4"/>
  <c r="M18" i="4"/>
  <c r="M20" i="4"/>
  <c r="M22" i="4"/>
  <c r="M24" i="4"/>
  <c r="M26" i="4"/>
  <c r="M28" i="4"/>
  <c r="M30" i="4"/>
  <c r="M32" i="4"/>
  <c r="M34" i="4"/>
  <c r="M36" i="4"/>
  <c r="M38" i="4"/>
  <c r="M40" i="4"/>
  <c r="M42" i="4"/>
  <c r="M44" i="4"/>
  <c r="M46" i="4"/>
  <c r="M48" i="4"/>
  <c r="M50" i="4"/>
  <c r="M52" i="4"/>
  <c r="M54" i="4"/>
  <c r="M56" i="4"/>
  <c r="M58" i="4"/>
  <c r="M60" i="4"/>
  <c r="O9" i="4"/>
  <c r="O11" i="4"/>
  <c r="O13" i="4"/>
  <c r="O15" i="4"/>
  <c r="O16" i="4"/>
  <c r="O18" i="4"/>
  <c r="O20" i="4"/>
  <c r="O22" i="4"/>
  <c r="O24" i="4"/>
  <c r="O26" i="4"/>
  <c r="O28" i="4"/>
  <c r="O30" i="4"/>
  <c r="O32" i="4"/>
  <c r="O34" i="4"/>
  <c r="O36" i="4"/>
  <c r="O38" i="4"/>
  <c r="O40" i="4"/>
  <c r="O42" i="4"/>
  <c r="O44" i="4"/>
  <c r="O46" i="4"/>
  <c r="O48" i="4"/>
  <c r="O50" i="4"/>
  <c r="O52" i="4"/>
  <c r="O54" i="4"/>
  <c r="O56" i="4"/>
  <c r="O58" i="4"/>
  <c r="O60" i="4"/>
  <c r="T9" i="5"/>
  <c r="T3" i="5"/>
  <c r="R7" i="5"/>
  <c r="D10" i="5"/>
  <c r="D14" i="5"/>
  <c r="R16" i="5"/>
  <c r="D20" i="5"/>
  <c r="F4" i="5"/>
  <c r="M5" i="5"/>
  <c r="T6" i="5"/>
  <c r="D8" i="5"/>
  <c r="F9" i="5"/>
  <c r="R11" i="5"/>
  <c r="D13" i="5"/>
  <c r="R15" i="5"/>
  <c r="D17" i="5"/>
  <c r="R19" i="5"/>
  <c r="R21" i="5"/>
  <c r="D23" i="5"/>
  <c r="R25" i="5"/>
  <c r="D27" i="5"/>
  <c r="D29" i="5"/>
  <c r="D31" i="5"/>
  <c r="D33" i="5"/>
  <c r="D35" i="5"/>
  <c r="D37" i="5"/>
  <c r="D39" i="5"/>
  <c r="D43" i="5"/>
  <c r="D47" i="5"/>
  <c r="D51" i="5"/>
  <c r="D55" i="5"/>
  <c r="D59" i="5"/>
  <c r="R5" i="5"/>
  <c r="D7" i="5"/>
  <c r="F8" i="5"/>
  <c r="M10" i="5"/>
  <c r="T11" i="5"/>
  <c r="F13" i="5"/>
  <c r="M14" i="5"/>
  <c r="T15" i="5"/>
  <c r="F17" i="5"/>
  <c r="M18" i="5"/>
  <c r="T19" i="5"/>
  <c r="M20" i="5"/>
  <c r="T21" i="5"/>
  <c r="F23" i="5"/>
  <c r="M24" i="5"/>
  <c r="T25" i="5"/>
  <c r="F27" i="5"/>
  <c r="F29" i="5"/>
  <c r="F31" i="5"/>
  <c r="F33" i="5"/>
  <c r="F35" i="5"/>
  <c r="F37" i="5"/>
  <c r="F39" i="5"/>
  <c r="F43" i="5"/>
  <c r="F47" i="5"/>
  <c r="F51" i="5"/>
  <c r="F55" i="5"/>
  <c r="F59" i="5"/>
  <c r="M4" i="5"/>
  <c r="R14" i="5"/>
  <c r="R18" i="5"/>
  <c r="R20" i="5"/>
  <c r="D22" i="5"/>
  <c r="R24" i="5"/>
  <c r="D26" i="5"/>
  <c r="D40" i="5"/>
  <c r="D44" i="5"/>
  <c r="D48" i="5"/>
  <c r="D52" i="5"/>
  <c r="D56" i="5"/>
  <c r="D60" i="5"/>
  <c r="M3" i="5"/>
  <c r="M8" i="5"/>
  <c r="M9" i="5"/>
  <c r="T10" i="5"/>
  <c r="M13" i="5"/>
  <c r="T14" i="5"/>
  <c r="M17" i="5"/>
  <c r="T18" i="5"/>
  <c r="T20" i="5"/>
  <c r="M23" i="5"/>
  <c r="T24" i="5"/>
  <c r="F26" i="5"/>
  <c r="M27" i="5"/>
  <c r="M29" i="5"/>
  <c r="M31" i="5"/>
  <c r="M33" i="5"/>
  <c r="M35" i="5"/>
  <c r="M37" i="5"/>
  <c r="F40" i="5"/>
  <c r="F44" i="5"/>
  <c r="F48" i="5"/>
  <c r="F52" i="5"/>
  <c r="F56" i="5"/>
  <c r="F60" i="5"/>
  <c r="M7" i="5"/>
  <c r="R9" i="5"/>
  <c r="R13" i="5"/>
  <c r="R17" i="5"/>
  <c r="D19" i="5"/>
  <c r="D21" i="5"/>
  <c r="R23" i="5"/>
  <c r="D25" i="5"/>
  <c r="D28" i="5"/>
  <c r="D30" i="5"/>
  <c r="D32" i="5"/>
  <c r="D34" i="5"/>
  <c r="D36" i="5"/>
  <c r="D38" i="5"/>
  <c r="D41" i="5"/>
  <c r="D45" i="5"/>
  <c r="D49" i="5"/>
  <c r="D53" i="5"/>
  <c r="D57" i="5"/>
  <c r="D61" i="5"/>
  <c r="T8" i="5"/>
  <c r="M12" i="5"/>
  <c r="T13" i="5"/>
  <c r="M16" i="5"/>
  <c r="T17" i="5"/>
  <c r="M22" i="5"/>
  <c r="T23" i="5"/>
  <c r="F25" i="5"/>
  <c r="M26" i="5"/>
  <c r="F28" i="5"/>
  <c r="F30" i="5"/>
  <c r="F32" i="5"/>
  <c r="F34" i="5"/>
  <c r="F36" i="5"/>
  <c r="F38" i="5"/>
  <c r="F41" i="5"/>
  <c r="F45" i="5"/>
  <c r="F49" i="5"/>
  <c r="F53" i="5"/>
  <c r="F57" i="5"/>
  <c r="F61" i="5"/>
  <c r="R12" i="5"/>
  <c r="R22" i="5"/>
  <c r="D24" i="5"/>
  <c r="R26" i="5"/>
  <c r="D42" i="5"/>
  <c r="D46" i="5"/>
  <c r="D50" i="5"/>
  <c r="D54" i="5"/>
  <c r="D58" i="5"/>
  <c r="D62" i="5"/>
  <c r="M6" i="5"/>
  <c r="D18" i="5"/>
  <c r="D4" i="5"/>
  <c r="T7" i="5"/>
  <c r="F10" i="5"/>
  <c r="M11" i="5"/>
  <c r="T12" i="5"/>
  <c r="F14" i="5"/>
  <c r="M15" i="5"/>
  <c r="T16" i="5"/>
  <c r="F18" i="5"/>
  <c r="M19" i="5"/>
  <c r="F20" i="5"/>
  <c r="M21" i="5"/>
  <c r="T22" i="5"/>
  <c r="F24" i="5"/>
  <c r="M25" i="5"/>
  <c r="M28" i="5"/>
  <c r="M30" i="5"/>
  <c r="M32" i="5"/>
  <c r="M34" i="5"/>
  <c r="M36" i="5"/>
  <c r="F42" i="5"/>
  <c r="F46" i="5"/>
  <c r="F50" i="5"/>
  <c r="F54" i="5"/>
  <c r="F58" i="5"/>
  <c r="M3" i="6"/>
  <c r="D6" i="6"/>
  <c r="D8" i="6"/>
  <c r="K9" i="6"/>
  <c r="K11" i="6"/>
  <c r="K13" i="6"/>
  <c r="K15" i="6"/>
  <c r="K16" i="6"/>
  <c r="K18" i="6"/>
  <c r="K20" i="6"/>
  <c r="K22" i="6"/>
  <c r="K24" i="6"/>
  <c r="K26" i="6"/>
  <c r="K28" i="6"/>
  <c r="K30" i="6"/>
  <c r="K32" i="6"/>
  <c r="K34" i="6"/>
  <c r="K36" i="6"/>
  <c r="K38" i="6"/>
  <c r="D42" i="6"/>
  <c r="D46" i="6"/>
  <c r="D50" i="6"/>
  <c r="D54" i="6"/>
  <c r="D58" i="6"/>
  <c r="D62" i="6"/>
  <c r="D66" i="6"/>
  <c r="F4" i="6"/>
  <c r="F6" i="6"/>
  <c r="F8" i="6"/>
  <c r="M9" i="6"/>
  <c r="M11" i="6"/>
  <c r="M13" i="6"/>
  <c r="M15" i="6"/>
  <c r="M16" i="6"/>
  <c r="M18" i="6"/>
  <c r="M20" i="6"/>
  <c r="M22" i="6"/>
  <c r="M24" i="6"/>
  <c r="M26" i="6"/>
  <c r="M28" i="6"/>
  <c r="M30" i="6"/>
  <c r="M32" i="6"/>
  <c r="M34" i="6"/>
  <c r="M36" i="6"/>
  <c r="M38" i="6"/>
  <c r="F42" i="6"/>
  <c r="F46" i="6"/>
  <c r="F50" i="6"/>
  <c r="F54" i="6"/>
  <c r="F58" i="6"/>
  <c r="F62" i="6"/>
  <c r="F66" i="6"/>
  <c r="M7" i="6"/>
  <c r="K4" i="6"/>
  <c r="K6" i="6"/>
  <c r="K8" i="6"/>
  <c r="D17" i="6"/>
  <c r="D19" i="6"/>
  <c r="D21" i="6"/>
  <c r="D23" i="6"/>
  <c r="D25" i="6"/>
  <c r="D27" i="6"/>
  <c r="D29" i="6"/>
  <c r="D31" i="6"/>
  <c r="D33" i="6"/>
  <c r="D35" i="6"/>
  <c r="D37" i="6"/>
  <c r="D39" i="6"/>
  <c r="D43" i="6"/>
  <c r="D47" i="6"/>
  <c r="D51" i="6"/>
  <c r="D55" i="6"/>
  <c r="D59" i="6"/>
  <c r="D63" i="6"/>
  <c r="D67" i="6"/>
  <c r="M4" i="6"/>
  <c r="M6" i="6"/>
  <c r="M8" i="6"/>
  <c r="F10" i="6"/>
  <c r="F12" i="6"/>
  <c r="F14" i="6"/>
  <c r="F17" i="6"/>
  <c r="F19" i="6"/>
  <c r="F21" i="6"/>
  <c r="F23" i="6"/>
  <c r="F25" i="6"/>
  <c r="F27" i="6"/>
  <c r="F29" i="6"/>
  <c r="F31" i="6"/>
  <c r="F33" i="6"/>
  <c r="F35" i="6"/>
  <c r="F37" i="6"/>
  <c r="F39" i="6"/>
  <c r="F43" i="6"/>
  <c r="F47" i="6"/>
  <c r="F51" i="6"/>
  <c r="F55" i="6"/>
  <c r="F59" i="6"/>
  <c r="F63" i="6"/>
  <c r="F67" i="6"/>
  <c r="F3" i="6"/>
  <c r="K10" i="6"/>
  <c r="K12" i="6"/>
  <c r="K14" i="6"/>
  <c r="K17" i="6"/>
  <c r="K19" i="6"/>
  <c r="K21" i="6"/>
  <c r="K23" i="6"/>
  <c r="K25" i="6"/>
  <c r="K27" i="6"/>
  <c r="K29" i="6"/>
  <c r="K31" i="6"/>
  <c r="K33" i="6"/>
  <c r="K35" i="6"/>
  <c r="K37" i="6"/>
  <c r="D40" i="6"/>
  <c r="D44" i="6"/>
  <c r="D48" i="6"/>
  <c r="D52" i="6"/>
  <c r="D56" i="6"/>
  <c r="D60" i="6"/>
  <c r="D64" i="6"/>
  <c r="D68" i="6"/>
  <c r="M5" i="6"/>
  <c r="F5" i="6"/>
  <c r="F7" i="6"/>
  <c r="M10" i="6"/>
  <c r="M12" i="6"/>
  <c r="M14" i="6"/>
  <c r="M17" i="6"/>
  <c r="M19" i="6"/>
  <c r="M21" i="6"/>
  <c r="M23" i="6"/>
  <c r="M25" i="6"/>
  <c r="M27" i="6"/>
  <c r="M29" i="6"/>
  <c r="M31" i="6"/>
  <c r="M33" i="6"/>
  <c r="M35" i="6"/>
  <c r="F40" i="6"/>
  <c r="F44" i="6"/>
  <c r="F48" i="6"/>
  <c r="F52" i="6"/>
  <c r="F56" i="6"/>
  <c r="F60" i="6"/>
  <c r="F64" i="6"/>
  <c r="C5" i="3" l="1"/>
  <c r="D10" i="3" s="1"/>
  <c r="D14" i="3"/>
  <c r="K20" i="3"/>
  <c r="K18" i="3"/>
  <c r="K14" i="3"/>
  <c r="K46" i="3"/>
  <c r="K44" i="3"/>
  <c r="K43" i="3"/>
  <c r="K40" i="3"/>
  <c r="K38" i="3"/>
  <c r="K35" i="3"/>
  <c r="K32" i="3"/>
  <c r="K9" i="3"/>
  <c r="F9" i="3"/>
  <c r="S5" i="3"/>
  <c r="T26" i="3" s="1"/>
  <c r="Q5" i="3"/>
  <c r="R27" i="3" s="1"/>
  <c r="L5" i="3"/>
  <c r="M40" i="3" s="1"/>
  <c r="J5" i="3"/>
  <c r="K5" i="3" s="1"/>
  <c r="E5" i="3"/>
  <c r="F52" i="3" s="1"/>
  <c r="D52" i="2"/>
  <c r="D51" i="2"/>
  <c r="D50" i="2"/>
  <c r="R49" i="2"/>
  <c r="K49" i="2"/>
  <c r="D48" i="2"/>
  <c r="D47" i="2"/>
  <c r="R46" i="2"/>
  <c r="D44" i="2"/>
  <c r="R41" i="2"/>
  <c r="K41" i="2"/>
  <c r="D40" i="2"/>
  <c r="D39" i="2"/>
  <c r="R38" i="2"/>
  <c r="D38" i="2"/>
  <c r="R36" i="2"/>
  <c r="K36" i="2"/>
  <c r="D35" i="2"/>
  <c r="R34" i="2"/>
  <c r="D34" i="2"/>
  <c r="D32" i="2"/>
  <c r="D31" i="2"/>
  <c r="R30" i="2"/>
  <c r="D30" i="2"/>
  <c r="R29" i="2"/>
  <c r="D28" i="2"/>
  <c r="K27" i="2"/>
  <c r="D26" i="2"/>
  <c r="R25" i="2"/>
  <c r="D24" i="2"/>
  <c r="K23" i="2"/>
  <c r="D22" i="2"/>
  <c r="R21" i="2"/>
  <c r="K21" i="2"/>
  <c r="D20" i="2"/>
  <c r="D19" i="2"/>
  <c r="D18" i="2"/>
  <c r="R17" i="2"/>
  <c r="K17" i="2"/>
  <c r="R16" i="2"/>
  <c r="D16" i="2"/>
  <c r="D15" i="2"/>
  <c r="R12" i="2"/>
  <c r="D12" i="2"/>
  <c r="D11" i="2"/>
  <c r="R10" i="2"/>
  <c r="R8" i="2"/>
  <c r="K8" i="2"/>
  <c r="D7" i="2"/>
  <c r="R6" i="2"/>
  <c r="D6" i="2"/>
  <c r="S5" i="2"/>
  <c r="Q5" i="2"/>
  <c r="L5" i="2"/>
  <c r="J5" i="2"/>
  <c r="E5" i="2"/>
  <c r="C5" i="2"/>
  <c r="Y74" i="1"/>
  <c r="AD74" i="1"/>
  <c r="AD65" i="1"/>
  <c r="Y65" i="1"/>
  <c r="AD56" i="1"/>
  <c r="Y56" i="1"/>
  <c r="AD50" i="1"/>
  <c r="Y50" i="1"/>
  <c r="AD41" i="1"/>
  <c r="Y41" i="1"/>
  <c r="AD32" i="1"/>
  <c r="Y32" i="1"/>
  <c r="AD23" i="1"/>
  <c r="Y23" i="1"/>
  <c r="AD5" i="1"/>
  <c r="Y5" i="1"/>
  <c r="S5" i="1"/>
  <c r="T48" i="1" s="1"/>
  <c r="Q5" i="1"/>
  <c r="R48" i="1" s="1"/>
  <c r="L5" i="1"/>
  <c r="M52" i="1" s="1"/>
  <c r="J5" i="1"/>
  <c r="K8" i="1" s="1"/>
  <c r="E5" i="1"/>
  <c r="F51" i="1" s="1"/>
  <c r="C5" i="1"/>
  <c r="D51" i="1" s="1"/>
  <c r="T18" i="1" l="1"/>
  <c r="T39" i="1"/>
  <c r="T8" i="1"/>
  <c r="T38" i="1"/>
  <c r="T31" i="1"/>
  <c r="T9" i="1"/>
  <c r="T27" i="1"/>
  <c r="F10" i="1"/>
  <c r="F44" i="1"/>
  <c r="T51" i="1"/>
  <c r="F11" i="1"/>
  <c r="R52" i="1"/>
  <c r="T13" i="1"/>
  <c r="R37" i="1"/>
  <c r="R40" i="1"/>
  <c r="T46" i="1"/>
  <c r="F31" i="1"/>
  <c r="F29" i="1"/>
  <c r="R46" i="1"/>
  <c r="F14" i="1"/>
  <c r="T37" i="1"/>
  <c r="R24" i="1"/>
  <c r="F48" i="1"/>
  <c r="T30" i="1"/>
  <c r="F35" i="1"/>
  <c r="M15" i="1"/>
  <c r="F21" i="1"/>
  <c r="T26" i="1"/>
  <c r="R49" i="1"/>
  <c r="K30" i="1"/>
  <c r="F7" i="1"/>
  <c r="T17" i="1"/>
  <c r="R22" i="1"/>
  <c r="T50" i="1"/>
  <c r="T29" i="1"/>
  <c r="D7" i="1"/>
  <c r="D32" i="1"/>
  <c r="M24" i="1"/>
  <c r="D43" i="1"/>
  <c r="D14" i="1"/>
  <c r="R32" i="1"/>
  <c r="D36" i="1"/>
  <c r="R39" i="1"/>
  <c r="M43" i="1"/>
  <c r="D28" i="1"/>
  <c r="R50" i="1"/>
  <c r="R31" i="1"/>
  <c r="D29" i="1"/>
  <c r="R5" i="1"/>
  <c r="R7" i="1"/>
  <c r="R10" i="1"/>
  <c r="D33" i="1"/>
  <c r="M36" i="1"/>
  <c r="D22" i="1"/>
  <c r="R25" i="1"/>
  <c r="R43" i="1"/>
  <c r="R28" i="1"/>
  <c r="D47" i="1"/>
  <c r="M31" i="1"/>
  <c r="F30" i="1"/>
  <c r="D8" i="1"/>
  <c r="D11" i="1"/>
  <c r="D15" i="1"/>
  <c r="F33" i="1"/>
  <c r="R18" i="1"/>
  <c r="R36" i="1"/>
  <c r="M22" i="1"/>
  <c r="D40" i="1"/>
  <c r="T25" i="1"/>
  <c r="R26" i="1"/>
  <c r="D44" i="1"/>
  <c r="R47" i="1"/>
  <c r="K31" i="1"/>
  <c r="D30" i="1"/>
  <c r="D34" i="1"/>
  <c r="D41" i="1"/>
  <c r="D48" i="1"/>
  <c r="D5" i="1"/>
  <c r="D9" i="1"/>
  <c r="D12" i="1"/>
  <c r="R15" i="1"/>
  <c r="M34" i="1"/>
  <c r="D19" i="1"/>
  <c r="R38" i="1"/>
  <c r="D23" i="1"/>
  <c r="R41" i="1"/>
  <c r="D45" i="1"/>
  <c r="R51" i="1"/>
  <c r="D31" i="1"/>
  <c r="R29" i="1"/>
  <c r="D6" i="1"/>
  <c r="M9" i="1"/>
  <c r="R12" i="1"/>
  <c r="R16" i="1"/>
  <c r="R34" i="1"/>
  <c r="R19" i="1"/>
  <c r="D20" i="1"/>
  <c r="F23" i="1"/>
  <c r="D42" i="1"/>
  <c r="M45" i="1"/>
  <c r="D49" i="1"/>
  <c r="M29" i="1"/>
  <c r="R6" i="1"/>
  <c r="R9" i="1"/>
  <c r="R13" i="1"/>
  <c r="T16" i="1"/>
  <c r="R17" i="1"/>
  <c r="D35" i="1"/>
  <c r="R20" i="1"/>
  <c r="D24" i="1"/>
  <c r="F42" i="1"/>
  <c r="R27" i="1"/>
  <c r="R45" i="1"/>
  <c r="M49" i="1"/>
  <c r="D52" i="1"/>
  <c r="R30" i="1"/>
  <c r="K29" i="1"/>
  <c r="D21" i="1"/>
  <c r="M30" i="1"/>
  <c r="D35" i="3"/>
  <c r="F14" i="3"/>
  <c r="K10" i="3"/>
  <c r="F46" i="3"/>
  <c r="D42" i="3"/>
  <c r="F24" i="3"/>
  <c r="F31" i="3"/>
  <c r="F42" i="3"/>
  <c r="K47" i="3"/>
  <c r="K24" i="3"/>
  <c r="F47" i="3"/>
  <c r="K31" i="3"/>
  <c r="K42" i="3"/>
  <c r="T28" i="3"/>
  <c r="K26" i="3"/>
  <c r="K6" i="3"/>
  <c r="F35" i="3"/>
  <c r="T21" i="3"/>
  <c r="F18" i="3"/>
  <c r="D39" i="3"/>
  <c r="T25" i="3"/>
  <c r="D5" i="3"/>
  <c r="F39" i="3"/>
  <c r="D43" i="3"/>
  <c r="F50" i="3"/>
  <c r="F12" i="3"/>
  <c r="T6" i="3"/>
  <c r="T10" i="3"/>
  <c r="T32" i="3"/>
  <c r="K36" i="3"/>
  <c r="K39" i="3"/>
  <c r="F43" i="3"/>
  <c r="D47" i="3"/>
  <c r="K50" i="3"/>
  <c r="K12" i="3"/>
  <c r="F20" i="3"/>
  <c r="F26" i="3"/>
  <c r="R25" i="3"/>
  <c r="D18" i="3"/>
  <c r="R7" i="3"/>
  <c r="R33" i="3"/>
  <c r="T12" i="3"/>
  <c r="D51" i="3"/>
  <c r="T29" i="3"/>
  <c r="T33" i="3"/>
  <c r="T16" i="3"/>
  <c r="D28" i="3"/>
  <c r="F8" i="3"/>
  <c r="F30" i="3"/>
  <c r="F34" i="3"/>
  <c r="T13" i="3"/>
  <c r="R17" i="3"/>
  <c r="T20" i="3"/>
  <c r="K48" i="3"/>
  <c r="K51" i="3"/>
  <c r="F16" i="3"/>
  <c r="F22" i="3"/>
  <c r="F28" i="3"/>
  <c r="D24" i="3"/>
  <c r="D27" i="3"/>
  <c r="R29" i="3"/>
  <c r="T7" i="3"/>
  <c r="R13" i="3"/>
  <c r="F51" i="3"/>
  <c r="D22" i="3"/>
  <c r="K8" i="3"/>
  <c r="K30" i="3"/>
  <c r="K34" i="3"/>
  <c r="F38" i="3"/>
  <c r="T17" i="3"/>
  <c r="R21" i="3"/>
  <c r="T24" i="3"/>
  <c r="K52" i="3"/>
  <c r="K16" i="3"/>
  <c r="K22" i="3"/>
  <c r="K28" i="3"/>
  <c r="D12" i="3"/>
  <c r="D20" i="3"/>
  <c r="D9" i="3"/>
  <c r="D26" i="3"/>
  <c r="D31" i="3"/>
  <c r="D16" i="3"/>
  <c r="M6" i="3"/>
  <c r="M44" i="3"/>
  <c r="M48" i="3"/>
  <c r="R6" i="3"/>
  <c r="R10" i="3"/>
  <c r="R32" i="3"/>
  <c r="R5" i="3"/>
  <c r="M31" i="3"/>
  <c r="M35" i="3"/>
  <c r="M43" i="3"/>
  <c r="M47" i="3"/>
  <c r="M51" i="3"/>
  <c r="M12" i="3"/>
  <c r="M14" i="3"/>
  <c r="M16" i="3"/>
  <c r="M18" i="3"/>
  <c r="M20" i="3"/>
  <c r="M22" i="3"/>
  <c r="M24" i="3"/>
  <c r="M28" i="3"/>
  <c r="R9" i="3"/>
  <c r="D29" i="3"/>
  <c r="D33" i="3"/>
  <c r="R11" i="3"/>
  <c r="D37" i="3"/>
  <c r="R15" i="3"/>
  <c r="D41" i="3"/>
  <c r="R19" i="3"/>
  <c r="D45" i="3"/>
  <c r="R23" i="3"/>
  <c r="D49" i="3"/>
  <c r="D11" i="3"/>
  <c r="D25" i="3"/>
  <c r="T5" i="3"/>
  <c r="M8" i="3"/>
  <c r="F29" i="3"/>
  <c r="T31" i="3"/>
  <c r="T11" i="3"/>
  <c r="M38" i="3"/>
  <c r="F41" i="3"/>
  <c r="T19" i="3"/>
  <c r="M46" i="3"/>
  <c r="F49" i="3"/>
  <c r="T27" i="3"/>
  <c r="F11" i="3"/>
  <c r="F15" i="3"/>
  <c r="F19" i="3"/>
  <c r="F23" i="3"/>
  <c r="F27" i="3"/>
  <c r="D6" i="3"/>
  <c r="K7" i="3"/>
  <c r="R8" i="3"/>
  <c r="K29" i="3"/>
  <c r="R30" i="3"/>
  <c r="D32" i="3"/>
  <c r="K33" i="3"/>
  <c r="R34" i="3"/>
  <c r="D36" i="3"/>
  <c r="K37" i="3"/>
  <c r="R14" i="3"/>
  <c r="D40" i="3"/>
  <c r="K41" i="3"/>
  <c r="R18" i="3"/>
  <c r="D44" i="3"/>
  <c r="K45" i="3"/>
  <c r="R22" i="3"/>
  <c r="D48" i="3"/>
  <c r="K49" i="3"/>
  <c r="R26" i="3"/>
  <c r="D52" i="3"/>
  <c r="K11" i="3"/>
  <c r="K13" i="3"/>
  <c r="K15" i="3"/>
  <c r="K17" i="3"/>
  <c r="K19" i="3"/>
  <c r="K21" i="3"/>
  <c r="K23" i="3"/>
  <c r="K25" i="3"/>
  <c r="K27" i="3"/>
  <c r="M5" i="3"/>
  <c r="M10" i="3"/>
  <c r="M32" i="3"/>
  <c r="D8" i="3"/>
  <c r="D30" i="3"/>
  <c r="D34" i="3"/>
  <c r="R12" i="3"/>
  <c r="D38" i="3"/>
  <c r="R16" i="3"/>
  <c r="R20" i="3"/>
  <c r="D46" i="3"/>
  <c r="R24" i="3"/>
  <c r="D50" i="3"/>
  <c r="R28" i="3"/>
  <c r="M9" i="3"/>
  <c r="M39" i="3"/>
  <c r="M26" i="3"/>
  <c r="D7" i="3"/>
  <c r="R31" i="3"/>
  <c r="D13" i="3"/>
  <c r="D15" i="3"/>
  <c r="D17" i="3"/>
  <c r="D19" i="3"/>
  <c r="D21" i="3"/>
  <c r="D23" i="3"/>
  <c r="F5" i="3"/>
  <c r="F7" i="3"/>
  <c r="T9" i="3"/>
  <c r="M30" i="3"/>
  <c r="F33" i="3"/>
  <c r="M34" i="3"/>
  <c r="F37" i="3"/>
  <c r="T15" i="3"/>
  <c r="M42" i="3"/>
  <c r="F45" i="3"/>
  <c r="T23" i="3"/>
  <c r="M50" i="3"/>
  <c r="F13" i="3"/>
  <c r="F17" i="3"/>
  <c r="F21" i="3"/>
  <c r="F25" i="3"/>
  <c r="F6" i="3"/>
  <c r="M7" i="3"/>
  <c r="T8" i="3"/>
  <c r="F10" i="3"/>
  <c r="M29" i="3"/>
  <c r="T30" i="3"/>
  <c r="F32" i="3"/>
  <c r="M33" i="3"/>
  <c r="T34" i="3"/>
  <c r="F36" i="3"/>
  <c r="M37" i="3"/>
  <c r="T14" i="3"/>
  <c r="F40" i="3"/>
  <c r="M41" i="3"/>
  <c r="T18" i="3"/>
  <c r="F44" i="3"/>
  <c r="M45" i="3"/>
  <c r="T22" i="3"/>
  <c r="F48" i="3"/>
  <c r="M49" i="3"/>
  <c r="M11" i="3"/>
  <c r="M13" i="3"/>
  <c r="M15" i="3"/>
  <c r="M17" i="3"/>
  <c r="M19" i="3"/>
  <c r="M21" i="3"/>
  <c r="M23" i="3"/>
  <c r="M25" i="3"/>
  <c r="M27" i="3"/>
  <c r="M36" i="3"/>
  <c r="M52" i="3"/>
  <c r="T52" i="2"/>
  <c r="M51" i="2"/>
  <c r="F50" i="2"/>
  <c r="T48" i="2"/>
  <c r="M47" i="2"/>
  <c r="F46" i="2"/>
  <c r="T44" i="2"/>
  <c r="M43" i="2"/>
  <c r="F42" i="2"/>
  <c r="T40" i="2"/>
  <c r="M39" i="2"/>
  <c r="F38" i="2"/>
  <c r="T36" i="2"/>
  <c r="M35" i="2"/>
  <c r="F34" i="2"/>
  <c r="T32" i="2"/>
  <c r="M31" i="2"/>
  <c r="F30" i="2"/>
  <c r="T28" i="2"/>
  <c r="M27" i="2"/>
  <c r="F26" i="2"/>
  <c r="T24" i="2"/>
  <c r="M23" i="2"/>
  <c r="T20" i="2"/>
  <c r="M19" i="2"/>
  <c r="F18" i="2"/>
  <c r="T16" i="2"/>
  <c r="M15" i="2"/>
  <c r="F14" i="2"/>
  <c r="M11" i="2"/>
  <c r="F10" i="2"/>
  <c r="T8" i="2"/>
  <c r="F6" i="2"/>
  <c r="T51" i="2"/>
  <c r="M50" i="2"/>
  <c r="F49" i="2"/>
  <c r="T47" i="2"/>
  <c r="M46" i="2"/>
  <c r="F45" i="2"/>
  <c r="T43" i="2"/>
  <c r="M42" i="2"/>
  <c r="F41" i="2"/>
  <c r="T39" i="2"/>
  <c r="M38" i="2"/>
  <c r="F37" i="2"/>
  <c r="T35" i="2"/>
  <c r="M34" i="2"/>
  <c r="F33" i="2"/>
  <c r="T31" i="2"/>
  <c r="M30" i="2"/>
  <c r="F29" i="2"/>
  <c r="T27" i="2"/>
  <c r="M26" i="2"/>
  <c r="F25" i="2"/>
  <c r="T23" i="2"/>
  <c r="M22" i="2"/>
  <c r="F21" i="2"/>
  <c r="T19" i="2"/>
  <c r="M18" i="2"/>
  <c r="F17" i="2"/>
  <c r="T15" i="2"/>
  <c r="M14" i="2"/>
  <c r="F13" i="2"/>
  <c r="T11" i="2"/>
  <c r="M10" i="2"/>
  <c r="F9" i="2"/>
  <c r="T7" i="2"/>
  <c r="M6" i="2"/>
  <c r="M5" i="2"/>
  <c r="F22" i="2"/>
  <c r="T12" i="2"/>
  <c r="M7" i="2"/>
  <c r="M12" i="2"/>
  <c r="T14" i="2"/>
  <c r="F23" i="2"/>
  <c r="M25" i="2"/>
  <c r="T33" i="2"/>
  <c r="F36" i="2"/>
  <c r="M40" i="2"/>
  <c r="F43" i="2"/>
  <c r="M48" i="2"/>
  <c r="F5" i="2"/>
  <c r="M8" i="2"/>
  <c r="T10" i="2"/>
  <c r="M21" i="2"/>
  <c r="T29" i="2"/>
  <c r="F32" i="2"/>
  <c r="F51" i="2"/>
  <c r="K50" i="2"/>
  <c r="K46" i="2"/>
  <c r="K42" i="2"/>
  <c r="K38" i="2"/>
  <c r="K34" i="2"/>
  <c r="K30" i="2"/>
  <c r="K26" i="2"/>
  <c r="K22" i="2"/>
  <c r="K18" i="2"/>
  <c r="K14" i="2"/>
  <c r="K10" i="2"/>
  <c r="K6" i="2"/>
  <c r="K5" i="2"/>
  <c r="K51" i="2"/>
  <c r="K47" i="2"/>
  <c r="K43" i="2"/>
  <c r="K39" i="2"/>
  <c r="T6" i="2"/>
  <c r="K13" i="2"/>
  <c r="F15" i="2"/>
  <c r="M17" i="2"/>
  <c r="K19" i="2"/>
  <c r="T25" i="2"/>
  <c r="F28" i="2"/>
  <c r="K32" i="2"/>
  <c r="M36" i="2"/>
  <c r="T38" i="2"/>
  <c r="M41" i="2"/>
  <c r="F44" i="2"/>
  <c r="T46" i="2"/>
  <c r="M49" i="2"/>
  <c r="K9" i="2"/>
  <c r="F11" i="2"/>
  <c r="M13" i="2"/>
  <c r="K15" i="2"/>
  <c r="T21" i="2"/>
  <c r="F24" i="2"/>
  <c r="K28" i="2"/>
  <c r="M32" i="2"/>
  <c r="T34" i="2"/>
  <c r="K44" i="2"/>
  <c r="F52" i="2"/>
  <c r="R51" i="2"/>
  <c r="R47" i="2"/>
  <c r="R43" i="2"/>
  <c r="R39" i="2"/>
  <c r="R35" i="2"/>
  <c r="R31" i="2"/>
  <c r="R27" i="2"/>
  <c r="R23" i="2"/>
  <c r="R19" i="2"/>
  <c r="R15" i="2"/>
  <c r="R11" i="2"/>
  <c r="R7" i="2"/>
  <c r="R52" i="2"/>
  <c r="R48" i="2"/>
  <c r="R44" i="2"/>
  <c r="R40" i="2"/>
  <c r="F7" i="2"/>
  <c r="M9" i="2"/>
  <c r="K11" i="2"/>
  <c r="R13" i="2"/>
  <c r="T17" i="2"/>
  <c r="F20" i="2"/>
  <c r="K24" i="2"/>
  <c r="R26" i="2"/>
  <c r="M28" i="2"/>
  <c r="T30" i="2"/>
  <c r="R32" i="2"/>
  <c r="K37" i="2"/>
  <c r="F39" i="2"/>
  <c r="T41" i="2"/>
  <c r="M44" i="2"/>
  <c r="F47" i="2"/>
  <c r="T49" i="2"/>
  <c r="K52" i="2"/>
  <c r="R5" i="2"/>
  <c r="K7" i="2"/>
  <c r="R9" i="2"/>
  <c r="T13" i="2"/>
  <c r="F16" i="2"/>
  <c r="K20" i="2"/>
  <c r="R22" i="2"/>
  <c r="M24" i="2"/>
  <c r="T26" i="2"/>
  <c r="R28" i="2"/>
  <c r="K33" i="2"/>
  <c r="F35" i="2"/>
  <c r="M37" i="2"/>
  <c r="R42" i="2"/>
  <c r="K45" i="2"/>
  <c r="M52" i="2"/>
  <c r="D49" i="2"/>
  <c r="D45" i="2"/>
  <c r="D41" i="2"/>
  <c r="D37" i="2"/>
  <c r="D33" i="2"/>
  <c r="D29" i="2"/>
  <c r="D25" i="2"/>
  <c r="D21" i="2"/>
  <c r="D17" i="2"/>
  <c r="D13" i="2"/>
  <c r="D9" i="2"/>
  <c r="D46" i="2"/>
  <c r="D42" i="2"/>
  <c r="D8" i="2"/>
  <c r="T9" i="2"/>
  <c r="F12" i="2"/>
  <c r="D14" i="2"/>
  <c r="K16" i="2"/>
  <c r="R18" i="2"/>
  <c r="M20" i="2"/>
  <c r="T22" i="2"/>
  <c r="R24" i="2"/>
  <c r="D27" i="2"/>
  <c r="K29" i="2"/>
  <c r="F31" i="2"/>
  <c r="M33" i="2"/>
  <c r="K35" i="2"/>
  <c r="R37" i="2"/>
  <c r="F40" i="2"/>
  <c r="T42" i="2"/>
  <c r="M45" i="2"/>
  <c r="F48" i="2"/>
  <c r="R50" i="2"/>
  <c r="D5" i="2"/>
  <c r="T5" i="2"/>
  <c r="F8" i="2"/>
  <c r="D10" i="2"/>
  <c r="K12" i="2"/>
  <c r="R14" i="2"/>
  <c r="M16" i="2"/>
  <c r="T18" i="2"/>
  <c r="R20" i="2"/>
  <c r="D23" i="2"/>
  <c r="K25" i="2"/>
  <c r="F27" i="2"/>
  <c r="M29" i="2"/>
  <c r="K31" i="2"/>
  <c r="R33" i="2"/>
  <c r="D36" i="2"/>
  <c r="T37" i="2"/>
  <c r="K40" i="2"/>
  <c r="D43" i="2"/>
  <c r="R45" i="2"/>
  <c r="K48" i="2"/>
  <c r="T50" i="2"/>
  <c r="T45" i="2"/>
  <c r="F19" i="2"/>
  <c r="K24" i="1"/>
  <c r="K49" i="1"/>
  <c r="T7" i="1"/>
  <c r="M8" i="1"/>
  <c r="F9" i="1"/>
  <c r="K13" i="1"/>
  <c r="K16" i="1"/>
  <c r="K17" i="1"/>
  <c r="K18" i="1"/>
  <c r="K37" i="1"/>
  <c r="K38" i="1"/>
  <c r="K39" i="1"/>
  <c r="K25" i="1"/>
  <c r="K26" i="1"/>
  <c r="K27" i="1"/>
  <c r="K46" i="1"/>
  <c r="K50" i="1"/>
  <c r="K51" i="1"/>
  <c r="F5" i="1"/>
  <c r="T5" i="1"/>
  <c r="T6" i="1"/>
  <c r="R8" i="1"/>
  <c r="K9" i="1"/>
  <c r="D10" i="1"/>
  <c r="T12" i="1"/>
  <c r="M13" i="1"/>
  <c r="F15" i="1"/>
  <c r="M16" i="1"/>
  <c r="T32" i="1"/>
  <c r="F34" i="1"/>
  <c r="M17" i="1"/>
  <c r="M18" i="1"/>
  <c r="T19" i="1"/>
  <c r="F36" i="1"/>
  <c r="M37" i="1"/>
  <c r="T20" i="1"/>
  <c r="F22" i="1"/>
  <c r="M38" i="1"/>
  <c r="M39" i="1"/>
  <c r="T40" i="1"/>
  <c r="F24" i="1"/>
  <c r="M25" i="1"/>
  <c r="T41" i="1"/>
  <c r="F43" i="1"/>
  <c r="M26" i="1"/>
  <c r="M27" i="1"/>
  <c r="T28" i="1"/>
  <c r="F45" i="1"/>
  <c r="M46" i="1"/>
  <c r="T47" i="1"/>
  <c r="F49" i="1"/>
  <c r="M50" i="1"/>
  <c r="M51" i="1"/>
  <c r="T52" i="1"/>
  <c r="K5" i="1"/>
  <c r="K10" i="1"/>
  <c r="M10" i="1"/>
  <c r="K33" i="1"/>
  <c r="K35" i="1"/>
  <c r="K21" i="1"/>
  <c r="K23" i="1"/>
  <c r="K42" i="1"/>
  <c r="F6" i="1"/>
  <c r="M11" i="1"/>
  <c r="F12" i="1"/>
  <c r="M14" i="1"/>
  <c r="T15" i="1"/>
  <c r="F32" i="1"/>
  <c r="M33" i="1"/>
  <c r="T34" i="1"/>
  <c r="F19" i="1"/>
  <c r="M35" i="1"/>
  <c r="T36" i="1"/>
  <c r="F20" i="1"/>
  <c r="M21" i="1"/>
  <c r="T22" i="1"/>
  <c r="F40" i="1"/>
  <c r="M23" i="1"/>
  <c r="T24" i="1"/>
  <c r="F41" i="1"/>
  <c r="M42" i="1"/>
  <c r="T43" i="1"/>
  <c r="F28" i="1"/>
  <c r="M44" i="1"/>
  <c r="T45" i="1"/>
  <c r="F47" i="1"/>
  <c r="M48" i="1"/>
  <c r="T49" i="1"/>
  <c r="F52" i="1"/>
  <c r="K6" i="1"/>
  <c r="M7" i="1"/>
  <c r="F8" i="1"/>
  <c r="T10" i="1"/>
  <c r="R11" i="1"/>
  <c r="K12" i="1"/>
  <c r="D13" i="1"/>
  <c r="R14" i="1"/>
  <c r="D16" i="1"/>
  <c r="K32" i="1"/>
  <c r="R33" i="1"/>
  <c r="D17" i="1"/>
  <c r="D18" i="1"/>
  <c r="K19" i="1"/>
  <c r="R35" i="1"/>
  <c r="D37" i="1"/>
  <c r="K20" i="1"/>
  <c r="R21" i="1"/>
  <c r="D38" i="1"/>
  <c r="D39" i="1"/>
  <c r="K40" i="1"/>
  <c r="R23" i="1"/>
  <c r="D25" i="1"/>
  <c r="K41" i="1"/>
  <c r="R42" i="1"/>
  <c r="D26" i="1"/>
  <c r="D27" i="1"/>
  <c r="K28" i="1"/>
  <c r="R44" i="1"/>
  <c r="D46" i="1"/>
  <c r="K47" i="1"/>
  <c r="D50" i="1"/>
  <c r="K52" i="1"/>
  <c r="K15" i="1"/>
  <c r="K34" i="1"/>
  <c r="K36" i="1"/>
  <c r="K22" i="1"/>
  <c r="K43" i="1"/>
  <c r="K45" i="1"/>
  <c r="K11" i="1"/>
  <c r="K14" i="1"/>
  <c r="K44" i="1"/>
  <c r="K48" i="1"/>
  <c r="M5" i="1"/>
  <c r="K7" i="1"/>
  <c r="M6" i="1"/>
  <c r="T11" i="1"/>
  <c r="M12" i="1"/>
  <c r="F13" i="1"/>
  <c r="T14" i="1"/>
  <c r="F16" i="1"/>
  <c r="M32" i="1"/>
  <c r="T33" i="1"/>
  <c r="F17" i="1"/>
  <c r="F18" i="1"/>
  <c r="M19" i="1"/>
  <c r="T35" i="1"/>
  <c r="F37" i="1"/>
  <c r="M20" i="1"/>
  <c r="T21" i="1"/>
  <c r="F38" i="1"/>
  <c r="F39" i="1"/>
  <c r="M40" i="1"/>
  <c r="T23" i="1"/>
  <c r="F25" i="1"/>
  <c r="M41" i="1"/>
  <c r="T42" i="1"/>
  <c r="F26" i="1"/>
  <c r="F27" i="1"/>
  <c r="M28" i="1"/>
  <c r="T44" i="1"/>
  <c r="F46" i="1"/>
  <c r="M47" i="1"/>
  <c r="F50" i="1"/>
</calcChain>
</file>

<file path=xl/sharedStrings.xml><?xml version="1.0" encoding="utf-8"?>
<sst xmlns="http://schemas.openxmlformats.org/spreadsheetml/2006/main" count="1022" uniqueCount="214">
  <si>
    <t>DU145 clonogenic PAL dose response colony count data</t>
  </si>
  <si>
    <t>C13</t>
  </si>
  <si>
    <t>raw</t>
  </si>
  <si>
    <t>C16</t>
  </si>
  <si>
    <t>C15</t>
  </si>
  <si>
    <t>Treatment</t>
  </si>
  <si>
    <t>Count</t>
  </si>
  <si>
    <t>0% average</t>
  </si>
  <si>
    <t>Norm to 0%</t>
  </si>
  <si>
    <t>UT average</t>
  </si>
  <si>
    <t>Norm to UT</t>
  </si>
  <si>
    <t>Average</t>
  </si>
  <si>
    <t>Norm to 0% only</t>
  </si>
  <si>
    <t>UT</t>
  </si>
  <si>
    <t>Sham</t>
  </si>
  <si>
    <t>2.5 Gy</t>
  </si>
  <si>
    <t>sham+2.5 Gy</t>
  </si>
  <si>
    <t>20%+2.5Gy</t>
  </si>
  <si>
    <t>UT normalised</t>
  </si>
  <si>
    <t>PH 100%</t>
  </si>
  <si>
    <t>100 P</t>
  </si>
  <si>
    <t>101 P</t>
  </si>
  <si>
    <t>102 P</t>
  </si>
  <si>
    <t>SH 100%</t>
  </si>
  <si>
    <t>100 S</t>
  </si>
  <si>
    <t>PH 50%</t>
  </si>
  <si>
    <t>50 P</t>
  </si>
  <si>
    <t>SH 50%</t>
  </si>
  <si>
    <t>50 S</t>
  </si>
  <si>
    <t>50 s</t>
  </si>
  <si>
    <t>PH 25%</t>
  </si>
  <si>
    <t>25 P</t>
  </si>
  <si>
    <t>25 p</t>
  </si>
  <si>
    <t>SH 25%</t>
  </si>
  <si>
    <t>25 S</t>
  </si>
  <si>
    <t>25 s</t>
  </si>
  <si>
    <t>PH 12.5%</t>
  </si>
  <si>
    <t>20P</t>
  </si>
  <si>
    <t>20 P</t>
  </si>
  <si>
    <t>SH 12.5%</t>
  </si>
  <si>
    <t>20 S</t>
  </si>
  <si>
    <t>PH 6.25%</t>
  </si>
  <si>
    <t>12.5 P</t>
  </si>
  <si>
    <t>SH 6.25%</t>
  </si>
  <si>
    <t>12.5 S</t>
  </si>
  <si>
    <t>PH 3.12%</t>
  </si>
  <si>
    <t>6.25 P</t>
  </si>
  <si>
    <t>SH 3.12%</t>
  </si>
  <si>
    <t>6.25 S</t>
  </si>
  <si>
    <t>PH 0%</t>
  </si>
  <si>
    <t>0 Ph</t>
  </si>
  <si>
    <t>0 ph</t>
  </si>
  <si>
    <t>SH 0%</t>
  </si>
  <si>
    <t>0S</t>
  </si>
  <si>
    <t>0 s</t>
  </si>
  <si>
    <t>Norm UT</t>
  </si>
  <si>
    <t>PNT1A clonogenic PAL dose response</t>
  </si>
  <si>
    <t>REP1 C17</t>
  </si>
  <si>
    <t>REP2 C18</t>
  </si>
  <si>
    <t>REP3 C39</t>
  </si>
  <si>
    <t xml:space="preserve"> normalised to 0%</t>
  </si>
  <si>
    <t>P100</t>
  </si>
  <si>
    <t>100% plasma</t>
  </si>
  <si>
    <t>P50</t>
  </si>
  <si>
    <t>50% plasma</t>
  </si>
  <si>
    <t>P25</t>
  </si>
  <si>
    <t>25% plasma</t>
  </si>
  <si>
    <t>P20</t>
  </si>
  <si>
    <t>20% plasma</t>
  </si>
  <si>
    <t>P12.5</t>
  </si>
  <si>
    <t>12.5% plasma</t>
  </si>
  <si>
    <t>P6.25</t>
  </si>
  <si>
    <t>6.25% plasma</t>
  </si>
  <si>
    <t>P0 (0%)</t>
  </si>
  <si>
    <t>100% sham</t>
  </si>
  <si>
    <t>S0</t>
  </si>
  <si>
    <t>50% sham</t>
  </si>
  <si>
    <t>S100</t>
  </si>
  <si>
    <t>25% sham</t>
  </si>
  <si>
    <t>S50</t>
  </si>
  <si>
    <t>20% sham</t>
  </si>
  <si>
    <t>S25</t>
  </si>
  <si>
    <t>12.5% sham</t>
  </si>
  <si>
    <t>S20</t>
  </si>
  <si>
    <t>6.25% sham</t>
  </si>
  <si>
    <t>S12.5</t>
  </si>
  <si>
    <t>S6.25</t>
  </si>
  <si>
    <t xml:space="preserve">Experiment number </t>
  </si>
  <si>
    <t>MM576 PAL clonogenic dose response</t>
  </si>
  <si>
    <t>REP1 C33</t>
  </si>
  <si>
    <t>REP2 C36</t>
  </si>
  <si>
    <t>REP3 C38</t>
  </si>
  <si>
    <t xml:space="preserve">0% average </t>
  </si>
  <si>
    <t>0%  normalised</t>
  </si>
  <si>
    <t xml:space="preserve">UT average </t>
  </si>
  <si>
    <t>UT REP2</t>
  </si>
  <si>
    <t>0 (0%)</t>
  </si>
  <si>
    <t>sham (0%)</t>
  </si>
  <si>
    <t>100 sham</t>
  </si>
  <si>
    <t>50 sham</t>
  </si>
  <si>
    <t>50P</t>
  </si>
  <si>
    <t>25 sham</t>
  </si>
  <si>
    <t>25P</t>
  </si>
  <si>
    <t>12.5 sham</t>
  </si>
  <si>
    <t>12.5P</t>
  </si>
  <si>
    <t>6.25 sham</t>
  </si>
  <si>
    <t>6P</t>
  </si>
  <si>
    <t>3.125 sham</t>
  </si>
  <si>
    <t>3.125S</t>
  </si>
  <si>
    <t>3P</t>
  </si>
  <si>
    <t>100 plasma</t>
  </si>
  <si>
    <t>50 plasma</t>
  </si>
  <si>
    <t>25 plasma</t>
  </si>
  <si>
    <t xml:space="preserve">12.5 plasma </t>
  </si>
  <si>
    <t>6.25 plasma</t>
  </si>
  <si>
    <t>3.125 plasma</t>
  </si>
  <si>
    <t>3.125P</t>
  </si>
  <si>
    <t>Experiment number</t>
  </si>
  <si>
    <t>C41</t>
  </si>
  <si>
    <t>C48</t>
  </si>
  <si>
    <t>Normalised to UT</t>
  </si>
  <si>
    <t>normalised to Sham</t>
  </si>
  <si>
    <t>Sham average</t>
  </si>
  <si>
    <t>sham normalised</t>
  </si>
  <si>
    <t>Norm toSham</t>
  </si>
  <si>
    <t>norm to UT</t>
  </si>
  <si>
    <t>10% plasma</t>
  </si>
  <si>
    <t>5 Gy</t>
  </si>
  <si>
    <t>Sham + 5Gy</t>
  </si>
  <si>
    <t>10% + 5Gy</t>
  </si>
  <si>
    <t>sham</t>
  </si>
  <si>
    <t>average</t>
  </si>
  <si>
    <t>5Gy</t>
  </si>
  <si>
    <t>sham+5Gy</t>
  </si>
  <si>
    <t>10%+5Gy</t>
  </si>
  <si>
    <t>4.5 Gy</t>
  </si>
  <si>
    <t>5.5 Gy</t>
  </si>
  <si>
    <t>6 Gy</t>
  </si>
  <si>
    <t>C42</t>
  </si>
  <si>
    <t>C49</t>
  </si>
  <si>
    <t>C50</t>
  </si>
  <si>
    <t xml:space="preserve">Normalised to UT </t>
  </si>
  <si>
    <t>Norm to sham</t>
  </si>
  <si>
    <t>normalised to sham</t>
  </si>
  <si>
    <t>normalised to UT</t>
  </si>
  <si>
    <t>Sham normalised</t>
  </si>
  <si>
    <t>sham average</t>
  </si>
  <si>
    <t xml:space="preserve">Ut normalised </t>
  </si>
  <si>
    <t>2Gy</t>
  </si>
  <si>
    <t>5%+2Gy</t>
  </si>
  <si>
    <t>sham+2Gy</t>
  </si>
  <si>
    <t>Sham +2Gy</t>
  </si>
  <si>
    <t>Sham+2Gy</t>
  </si>
  <si>
    <t>sh+2Gy</t>
  </si>
  <si>
    <t>1Gy</t>
  </si>
  <si>
    <t>3Gy</t>
  </si>
  <si>
    <t>C35</t>
  </si>
  <si>
    <t>C40</t>
  </si>
  <si>
    <t>UTaverage</t>
  </si>
  <si>
    <t>sham + 2.5 Gy</t>
  </si>
  <si>
    <t>20% + 2.5 Gy</t>
  </si>
  <si>
    <t>ut</t>
  </si>
  <si>
    <t>1.5 Gy</t>
  </si>
  <si>
    <t>3.5 Gy</t>
  </si>
  <si>
    <t>Sham+2.5 Gy</t>
  </si>
  <si>
    <t>5Gy 1</t>
  </si>
  <si>
    <t>5Gy 2</t>
  </si>
  <si>
    <t>10% PAL</t>
  </si>
  <si>
    <t>Sham +5Gy</t>
  </si>
  <si>
    <t>10%PAL +5Gy</t>
  </si>
  <si>
    <t>5Gy +Sham</t>
  </si>
  <si>
    <t>5Gy +10%PAL</t>
  </si>
  <si>
    <t>5Gy 2 medium washed</t>
  </si>
  <si>
    <t>C61</t>
  </si>
  <si>
    <t>C62/63</t>
  </si>
  <si>
    <t>SH</t>
  </si>
  <si>
    <t>RAD1</t>
  </si>
  <si>
    <t>RAD2</t>
  </si>
  <si>
    <t>PAL</t>
  </si>
  <si>
    <t>SH+RAD</t>
  </si>
  <si>
    <t>PAL+RAD</t>
  </si>
  <si>
    <t>RAD+SH</t>
  </si>
  <si>
    <t>Sham(pipette)</t>
  </si>
  <si>
    <t>RAD+PAL</t>
  </si>
  <si>
    <t>MM576 UT normalised</t>
  </si>
  <si>
    <t>All possible expected outcomes</t>
  </si>
  <si>
    <t>stdev</t>
  </si>
  <si>
    <t>MSP short average</t>
  </si>
  <si>
    <t>MSP long average</t>
  </si>
  <si>
    <t>MSP short stdev</t>
  </si>
  <si>
    <t>MSP long stdev</t>
  </si>
  <si>
    <t>Expected</t>
  </si>
  <si>
    <t>Observed average</t>
  </si>
  <si>
    <t>Observed stdev</t>
  </si>
  <si>
    <t>P value</t>
  </si>
  <si>
    <r>
      <t> </t>
    </r>
    <r>
      <rPr>
        <b/>
        <sz val="10"/>
        <color rgb="FFBF344E"/>
        <rFont val="Segoe UI"/>
        <family val="2"/>
      </rPr>
      <t>0.861</t>
    </r>
  </si>
  <si>
    <t>more possible expected outcomes</t>
  </si>
  <si>
    <t>more possible expected</t>
  </si>
  <si>
    <t>single value t-test two tailed</t>
  </si>
  <si>
    <t>2 sample t-test two tailed</t>
  </si>
  <si>
    <t> .03307</t>
  </si>
  <si>
    <t>&lt; .00001</t>
  </si>
  <si>
    <t> .73839</t>
  </si>
  <si>
    <t> .026224</t>
  </si>
  <si>
    <t>single value t-test one tailed</t>
  </si>
  <si>
    <t> .016535</t>
  </si>
  <si>
    <r>
      <t> </t>
    </r>
    <r>
      <rPr>
        <b/>
        <sz val="10"/>
        <color rgb="FFBF344E"/>
        <rFont val="Segoe UI"/>
        <family val="2"/>
      </rPr>
      <t>0.6351</t>
    </r>
  </si>
  <si>
    <t>PAL+RAD vs RAD+PAL</t>
  </si>
  <si>
    <t>SH+RAD vsRAD+SH</t>
  </si>
  <si>
    <t>https://www.statskingdom.com/140MeanT2eq.html</t>
  </si>
  <si>
    <t>2 sample t-test one tailed left (MSP&lt;Obs)</t>
  </si>
  <si>
    <t>2 sample t-test one tailed right (MSP&gt;Obs)</t>
  </si>
  <si>
    <t>FD  stdev</t>
  </si>
  <si>
    <t>FD difference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</si>
</sst>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BF344E"/>
      <name val="Segoe UI"/>
      <family val="2"/>
    </font>
    <font>
      <sz val="10"/>
      <color rgb="FF000000"/>
      <name val="Segoe UI"/>
      <family val="2"/>
    </font>
    <font>
      <sz val="8"/>
      <color rgb="FFFF0000"/>
      <name val="Open Sans"/>
      <family val="2"/>
    </font>
    <font>
      <sz val="8"/>
      <color rgb="FF0000FF"/>
      <name val="Open San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3A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9" fontId="0" fillId="0" borderId="0" xfId="0" applyNumberFormat="1"/>
    <xf numFmtId="18" fontId="0" fillId="0" borderId="7" xfId="0" applyNumberFormat="1" applyBorder="1"/>
    <xf numFmtId="18" fontId="0" fillId="0" borderId="0" xfId="0" applyNumberFormat="1"/>
    <xf numFmtId="18" fontId="0" fillId="2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2" xfId="0" applyBorder="1"/>
    <xf numFmtId="9" fontId="0" fillId="0" borderId="12" xfId="0" applyNumberFormat="1" applyBorder="1"/>
    <xf numFmtId="10" fontId="0" fillId="0" borderId="12" xfId="0" applyNumberFormat="1" applyBorder="1"/>
    <xf numFmtId="0" fontId="1" fillId="0" borderId="14" xfId="0" applyFont="1" applyBorder="1"/>
    <xf numFmtId="0" fontId="0" fillId="0" borderId="15" xfId="0" applyBorder="1"/>
    <xf numFmtId="9" fontId="0" fillId="0" borderId="7" xfId="0" applyNumberFormat="1" applyBorder="1"/>
    <xf numFmtId="10" fontId="0" fillId="0" borderId="7" xfId="0" applyNumberFormat="1" applyBorder="1"/>
    <xf numFmtId="0" fontId="1" fillId="0" borderId="16" xfId="0" applyFont="1" applyBorder="1"/>
    <xf numFmtId="0" fontId="1" fillId="0" borderId="17" xfId="0" applyFont="1" applyBorder="1"/>
    <xf numFmtId="0" fontId="0" fillId="3" borderId="7" xfId="0" applyFill="1" applyBorder="1"/>
    <xf numFmtId="0" fontId="0" fillId="3" borderId="0" xfId="0" applyFill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5" fillId="4" borderId="0" xfId="0" applyFont="1" applyFill="1"/>
    <xf numFmtId="0" fontId="6" fillId="5" borderId="0" xfId="0" applyFont="1" applyFill="1"/>
    <xf numFmtId="0" fontId="5" fillId="5" borderId="0" xfId="0" applyFont="1" applyFill="1"/>
    <xf numFmtId="0" fontId="9" fillId="0" borderId="0" xfId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skingdom.com/140MeanT2eq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0F11-0B64-4564-B929-842368E77A1C}">
  <dimension ref="A1:AU92"/>
  <sheetViews>
    <sheetView zoomScale="70" zoomScaleNormal="70" workbookViewId="0">
      <selection activeCell="H38" sqref="H38:T40"/>
    </sheetView>
  </sheetViews>
  <sheetFormatPr defaultRowHeight="14.4" x14ac:dyDescent="0.3"/>
  <cols>
    <col min="1" max="1" width="10.33203125" bestFit="1" customWidth="1"/>
    <col min="2" max="2" width="6.33203125" bestFit="1" customWidth="1"/>
    <col min="3" max="3" width="11" bestFit="1" customWidth="1"/>
    <col min="4" max="4" width="11.33203125" bestFit="1" customWidth="1"/>
    <col min="5" max="6" width="13.33203125" bestFit="1" customWidth="1"/>
    <col min="8" max="8" width="10.44140625" bestFit="1" customWidth="1"/>
    <col min="10" max="12" width="13.33203125" bestFit="1" customWidth="1"/>
    <col min="13" max="13" width="13.88671875" bestFit="1" customWidth="1"/>
    <col min="17" max="17" width="11" bestFit="1" customWidth="1"/>
    <col min="19" max="20" width="13.33203125" bestFit="1" customWidth="1"/>
    <col min="24" max="24" width="16.33203125" bestFit="1" customWidth="1"/>
    <col min="29" max="29" width="15.6640625" bestFit="1" customWidth="1"/>
    <col min="33" max="33" width="10.33203125" bestFit="1" customWidth="1"/>
    <col min="34" max="34" width="11.6640625" customWidth="1"/>
    <col min="41" max="41" width="12.5546875" customWidth="1"/>
  </cols>
  <sheetData>
    <row r="1" spans="1:47" ht="15" thickBot="1" x14ac:dyDescent="0.35"/>
    <row r="2" spans="1:47" ht="15" thickBot="1" x14ac:dyDescent="0.35">
      <c r="A2" s="36" t="s">
        <v>0</v>
      </c>
      <c r="B2" s="37"/>
      <c r="C2" s="37"/>
      <c r="D2" s="37"/>
      <c r="E2" s="37"/>
      <c r="F2" s="38"/>
    </row>
    <row r="3" spans="1:47" ht="15" thickBot="1" x14ac:dyDescent="0.35">
      <c r="A3" s="1" t="s">
        <v>1</v>
      </c>
      <c r="B3" s="1" t="s">
        <v>2</v>
      </c>
      <c r="C3" s="1"/>
      <c r="D3" s="1"/>
      <c r="E3" s="1"/>
      <c r="F3" s="1"/>
      <c r="H3" s="1" t="s">
        <v>3</v>
      </c>
      <c r="I3" s="1" t="s">
        <v>2</v>
      </c>
      <c r="J3" s="1"/>
      <c r="K3" s="1"/>
      <c r="L3" s="1"/>
      <c r="M3" s="1"/>
      <c r="O3" s="1" t="s">
        <v>4</v>
      </c>
      <c r="P3" s="1" t="s">
        <v>2</v>
      </c>
      <c r="Q3" s="1"/>
      <c r="R3" s="1"/>
      <c r="S3" s="1"/>
      <c r="T3" s="1"/>
    </row>
    <row r="4" spans="1:47" ht="15" thickBot="1" x14ac:dyDescent="0.3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3" t="s">
        <v>10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3" t="s">
        <v>10</v>
      </c>
      <c r="O4" s="2" t="s">
        <v>5</v>
      </c>
      <c r="P4" s="2" t="s">
        <v>6</v>
      </c>
      <c r="Q4" s="2" t="s">
        <v>7</v>
      </c>
      <c r="R4" s="2" t="s">
        <v>8</v>
      </c>
      <c r="S4" s="2" t="s">
        <v>9</v>
      </c>
      <c r="T4" s="3" t="s">
        <v>10</v>
      </c>
      <c r="W4" t="s">
        <v>5</v>
      </c>
      <c r="X4" t="s">
        <v>55</v>
      </c>
      <c r="Y4" t="s">
        <v>11</v>
      </c>
      <c r="AB4" s="4" t="s">
        <v>5</v>
      </c>
      <c r="AC4" s="4" t="s">
        <v>12</v>
      </c>
      <c r="AD4" t="s">
        <v>11</v>
      </c>
    </row>
    <row r="5" spans="1:47" x14ac:dyDescent="0.3">
      <c r="A5" s="5" t="s">
        <v>13</v>
      </c>
      <c r="B5" s="5">
        <v>412</v>
      </c>
      <c r="C5" s="5">
        <f>AVERAGE(B47:B52)</f>
        <v>378</v>
      </c>
      <c r="D5" s="5">
        <f>B5/$C$5</f>
        <v>1.08994708994709</v>
      </c>
      <c r="E5" s="5">
        <f>AVERAGE(B5:B10)</f>
        <v>430.66666666666669</v>
      </c>
      <c r="F5" s="5">
        <f t="shared" ref="F5:F52" si="0">B5/$E$5</f>
        <v>0.95665634674922595</v>
      </c>
      <c r="H5" s="5" t="s">
        <v>13</v>
      </c>
      <c r="I5" s="5">
        <v>480</v>
      </c>
      <c r="J5" s="5">
        <f>AVERAGE(I47:I52)</f>
        <v>397.33333333333331</v>
      </c>
      <c r="K5" s="5">
        <f>I5/$J$5</f>
        <v>1.2080536912751678</v>
      </c>
      <c r="L5" s="5">
        <f>AVERAGE(I5:I10)</f>
        <v>464.16666666666669</v>
      </c>
      <c r="M5" s="5">
        <f>I5/$L$5</f>
        <v>1.0341113105924595</v>
      </c>
      <c r="O5" s="5" t="s">
        <v>13</v>
      </c>
      <c r="P5" s="5">
        <v>451</v>
      </c>
      <c r="Q5" s="5">
        <f>AVERAGE(P47:P52)</f>
        <v>372.5</v>
      </c>
      <c r="R5" s="5">
        <f>P5/$Q$5</f>
        <v>1.210738255033557</v>
      </c>
      <c r="S5" s="5">
        <f>AVERAGE(P5:P10)</f>
        <v>445.83333333333331</v>
      </c>
      <c r="T5" s="5">
        <f>P5/$S$5</f>
        <v>1.0115887850467291</v>
      </c>
      <c r="V5">
        <v>13</v>
      </c>
      <c r="W5" t="s">
        <v>13</v>
      </c>
      <c r="X5">
        <v>0.95665634674922595</v>
      </c>
      <c r="Y5">
        <f>AVERAGE(X5:X22)</f>
        <v>1.0000000000000002</v>
      </c>
      <c r="AA5">
        <v>13</v>
      </c>
      <c r="AB5" s="4" t="s">
        <v>13</v>
      </c>
      <c r="AC5" s="4">
        <v>1.08994708994709</v>
      </c>
      <c r="AD5">
        <f>AVERAGE(AC5:AC22)</f>
        <v>1.1681341709771988</v>
      </c>
    </row>
    <row r="6" spans="1:47" x14ac:dyDescent="0.3">
      <c r="A6" s="6" t="s">
        <v>13</v>
      </c>
      <c r="B6" s="6">
        <v>429</v>
      </c>
      <c r="C6" s="6"/>
      <c r="D6" s="6">
        <f t="shared" ref="D6:D52" si="1">B6/$C$5</f>
        <v>1.1349206349206349</v>
      </c>
      <c r="E6" s="6"/>
      <c r="F6" s="6">
        <f t="shared" si="0"/>
        <v>0.99613003095975228</v>
      </c>
      <c r="H6" s="6" t="s">
        <v>13</v>
      </c>
      <c r="I6" s="6">
        <v>480</v>
      </c>
      <c r="J6" s="6"/>
      <c r="K6" s="6">
        <f t="shared" ref="K6:K52" si="2">I6/$J$5</f>
        <v>1.2080536912751678</v>
      </c>
      <c r="L6" s="6"/>
      <c r="M6" s="6">
        <f t="shared" ref="M6:M52" si="3">I6/$L$5</f>
        <v>1.0341113105924595</v>
      </c>
      <c r="O6" s="6" t="s">
        <v>13</v>
      </c>
      <c r="P6" s="6">
        <v>435</v>
      </c>
      <c r="Q6" s="6"/>
      <c r="R6" s="6">
        <f t="shared" ref="R6:R52" si="4">P6/$Q$5</f>
        <v>1.1677852348993289</v>
      </c>
      <c r="S6" s="6"/>
      <c r="T6" s="6">
        <f t="shared" ref="T6:T52" si="5">P6/$S$5</f>
        <v>0.97570093457943929</v>
      </c>
      <c r="V6">
        <v>13</v>
      </c>
      <c r="W6" t="s">
        <v>13</v>
      </c>
      <c r="X6">
        <v>0.99613003095975228</v>
      </c>
      <c r="AA6">
        <v>13</v>
      </c>
      <c r="AB6" s="4" t="s">
        <v>13</v>
      </c>
      <c r="AC6" s="4">
        <v>1.1349206349206349</v>
      </c>
      <c r="AU6" s="7"/>
    </row>
    <row r="7" spans="1:47" x14ac:dyDescent="0.3">
      <c r="A7" s="6" t="s">
        <v>13</v>
      </c>
      <c r="B7" s="6">
        <v>414</v>
      </c>
      <c r="C7" s="6"/>
      <c r="D7" s="6">
        <f t="shared" si="1"/>
        <v>1.0952380952380953</v>
      </c>
      <c r="E7" s="6"/>
      <c r="F7" s="6">
        <f t="shared" si="0"/>
        <v>0.96130030959752322</v>
      </c>
      <c r="H7" s="6" t="s">
        <v>13</v>
      </c>
      <c r="I7" s="6">
        <v>479</v>
      </c>
      <c r="J7" s="6"/>
      <c r="K7" s="6">
        <f t="shared" si="2"/>
        <v>1.205536912751678</v>
      </c>
      <c r="L7" s="6"/>
      <c r="M7" s="6">
        <f t="shared" si="3"/>
        <v>1.0319569120287253</v>
      </c>
      <c r="O7" s="6" t="s">
        <v>13</v>
      </c>
      <c r="P7" s="6">
        <v>459</v>
      </c>
      <c r="Q7" s="6"/>
      <c r="R7" s="6">
        <f t="shared" si="4"/>
        <v>1.2322147651006712</v>
      </c>
      <c r="S7" s="6"/>
      <c r="T7" s="6">
        <f t="shared" si="5"/>
        <v>1.029532710280374</v>
      </c>
      <c r="V7">
        <v>13</v>
      </c>
      <c r="W7" t="s">
        <v>13</v>
      </c>
      <c r="X7">
        <v>0.96130030959752322</v>
      </c>
      <c r="AA7">
        <v>13</v>
      </c>
      <c r="AB7" s="4" t="s">
        <v>13</v>
      </c>
      <c r="AC7" s="4">
        <v>1.0952380952380953</v>
      </c>
    </row>
    <row r="8" spans="1:47" x14ac:dyDescent="0.3">
      <c r="A8" s="6" t="s">
        <v>13</v>
      </c>
      <c r="B8" s="6">
        <v>445</v>
      </c>
      <c r="C8" s="6"/>
      <c r="D8" s="6">
        <f t="shared" si="1"/>
        <v>1.1772486772486772</v>
      </c>
      <c r="E8" s="6"/>
      <c r="F8" s="6">
        <f t="shared" si="0"/>
        <v>1.03328173374613</v>
      </c>
      <c r="H8" s="6" t="s">
        <v>13</v>
      </c>
      <c r="I8" s="6">
        <v>414</v>
      </c>
      <c r="J8" s="6"/>
      <c r="K8" s="6">
        <f t="shared" si="2"/>
        <v>1.0419463087248322</v>
      </c>
      <c r="L8" s="6"/>
      <c r="M8" s="6">
        <f t="shared" si="3"/>
        <v>0.89192100538599639</v>
      </c>
      <c r="O8" s="6" t="s">
        <v>13</v>
      </c>
      <c r="P8" s="6">
        <v>432</v>
      </c>
      <c r="Q8" s="6"/>
      <c r="R8" s="6">
        <f t="shared" si="4"/>
        <v>1.1597315436241611</v>
      </c>
      <c r="S8" s="6"/>
      <c r="T8" s="6">
        <f t="shared" si="5"/>
        <v>0.9689719626168225</v>
      </c>
      <c r="V8">
        <v>13</v>
      </c>
      <c r="W8" t="s">
        <v>13</v>
      </c>
      <c r="X8">
        <v>1.03328173374613</v>
      </c>
      <c r="AA8">
        <v>13</v>
      </c>
      <c r="AB8" s="4" t="s">
        <v>13</v>
      </c>
      <c r="AC8" s="4">
        <v>1.1772486772486772</v>
      </c>
    </row>
    <row r="9" spans="1:47" x14ac:dyDescent="0.3">
      <c r="A9" s="6" t="s">
        <v>13</v>
      </c>
      <c r="B9" s="6">
        <v>469</v>
      </c>
      <c r="C9" s="6"/>
      <c r="D9" s="6">
        <f t="shared" si="1"/>
        <v>1.2407407407407407</v>
      </c>
      <c r="E9" s="6"/>
      <c r="F9" s="6">
        <f t="shared" si="0"/>
        <v>1.0890092879256965</v>
      </c>
      <c r="H9" s="6" t="s">
        <v>13</v>
      </c>
      <c r="I9" s="6">
        <v>499</v>
      </c>
      <c r="J9" s="6"/>
      <c r="K9" s="6">
        <f t="shared" si="2"/>
        <v>1.2558724832214765</v>
      </c>
      <c r="L9" s="6"/>
      <c r="M9" s="6">
        <f t="shared" si="3"/>
        <v>1.0750448833034112</v>
      </c>
      <c r="O9" s="6" t="s">
        <v>13</v>
      </c>
      <c r="P9" s="6">
        <v>481</v>
      </c>
      <c r="Q9" s="6"/>
      <c r="R9" s="6">
        <f t="shared" si="4"/>
        <v>1.291275167785235</v>
      </c>
      <c r="S9" s="6"/>
      <c r="T9" s="6">
        <f t="shared" si="5"/>
        <v>1.0788785046728973</v>
      </c>
      <c r="V9">
        <v>13</v>
      </c>
      <c r="W9" t="s">
        <v>13</v>
      </c>
      <c r="X9">
        <v>1.0890092879256965</v>
      </c>
      <c r="AA9">
        <v>13</v>
      </c>
      <c r="AB9" s="4" t="s">
        <v>13</v>
      </c>
      <c r="AC9" s="4">
        <v>1.2407407407407407</v>
      </c>
    </row>
    <row r="10" spans="1:47" x14ac:dyDescent="0.3">
      <c r="A10" s="6" t="s">
        <v>13</v>
      </c>
      <c r="B10" s="6">
        <v>415</v>
      </c>
      <c r="C10" s="6"/>
      <c r="D10" s="6">
        <f t="shared" si="1"/>
        <v>1.0978835978835979</v>
      </c>
      <c r="E10" s="6"/>
      <c r="F10" s="6">
        <f t="shared" si="0"/>
        <v>0.96362229102167174</v>
      </c>
      <c r="H10" s="6" t="s">
        <v>13</v>
      </c>
      <c r="I10" s="6">
        <v>433</v>
      </c>
      <c r="J10" s="6"/>
      <c r="K10" s="6">
        <f t="shared" si="2"/>
        <v>1.0897651006711411</v>
      </c>
      <c r="L10" s="6"/>
      <c r="M10" s="6">
        <f t="shared" si="3"/>
        <v>0.93285457809694794</v>
      </c>
      <c r="O10" s="6" t="s">
        <v>13</v>
      </c>
      <c r="P10" s="6">
        <v>417</v>
      </c>
      <c r="Q10" s="6"/>
      <c r="R10" s="6">
        <f t="shared" si="4"/>
        <v>1.1194630872483222</v>
      </c>
      <c r="S10" s="6"/>
      <c r="T10" s="6">
        <f t="shared" si="5"/>
        <v>0.93532710280373832</v>
      </c>
      <c r="V10">
        <v>13</v>
      </c>
      <c r="W10" t="s">
        <v>13</v>
      </c>
      <c r="X10">
        <v>0.96362229102167174</v>
      </c>
      <c r="AA10">
        <v>13</v>
      </c>
      <c r="AB10" s="4" t="s">
        <v>13</v>
      </c>
      <c r="AC10" s="4">
        <v>1.0978835978835979</v>
      </c>
    </row>
    <row r="11" spans="1:47" x14ac:dyDescent="0.3">
      <c r="A11" s="6" t="s">
        <v>19</v>
      </c>
      <c r="B11" s="6">
        <v>125</v>
      </c>
      <c r="C11" s="6"/>
      <c r="D11" s="6">
        <f t="shared" si="1"/>
        <v>0.3306878306878307</v>
      </c>
      <c r="E11" s="6"/>
      <c r="F11" s="6">
        <f t="shared" si="0"/>
        <v>0.29024767801857582</v>
      </c>
      <c r="H11" s="6" t="s">
        <v>20</v>
      </c>
      <c r="I11" s="6">
        <v>192</v>
      </c>
      <c r="J11" s="6"/>
      <c r="K11" s="6">
        <f t="shared" si="2"/>
        <v>0.48322147651006714</v>
      </c>
      <c r="L11" s="6"/>
      <c r="M11" s="6">
        <f t="shared" si="3"/>
        <v>0.41364452423698383</v>
      </c>
      <c r="O11" s="6" t="s">
        <v>20</v>
      </c>
      <c r="P11" s="6">
        <v>248</v>
      </c>
      <c r="Q11" s="6"/>
      <c r="R11" s="6">
        <f t="shared" si="4"/>
        <v>0.66577181208053693</v>
      </c>
      <c r="S11" s="6"/>
      <c r="T11" s="6">
        <f t="shared" si="5"/>
        <v>0.55626168224299066</v>
      </c>
      <c r="V11">
        <v>16</v>
      </c>
      <c r="W11" t="s">
        <v>13</v>
      </c>
      <c r="X11">
        <v>1.0341113105924595</v>
      </c>
      <c r="AA11">
        <v>16</v>
      </c>
      <c r="AB11" s="4" t="s">
        <v>13</v>
      </c>
      <c r="AC11" s="4">
        <v>1.20805369127517</v>
      </c>
      <c r="AU11" s="7"/>
    </row>
    <row r="12" spans="1:47" x14ac:dyDescent="0.3">
      <c r="A12" s="6" t="s">
        <v>19</v>
      </c>
      <c r="B12" s="6">
        <v>146</v>
      </c>
      <c r="C12" s="6"/>
      <c r="D12" s="6">
        <f t="shared" si="1"/>
        <v>0.38624338624338622</v>
      </c>
      <c r="E12" s="6"/>
      <c r="F12" s="6">
        <f t="shared" si="0"/>
        <v>0.33900928792569657</v>
      </c>
      <c r="H12" s="6" t="s">
        <v>20</v>
      </c>
      <c r="I12" s="6">
        <v>257</v>
      </c>
      <c r="J12" s="6"/>
      <c r="K12" s="6">
        <f t="shared" si="2"/>
        <v>0.64681208053691275</v>
      </c>
      <c r="L12" s="6"/>
      <c r="M12" s="6">
        <f t="shared" si="3"/>
        <v>0.55368043087971275</v>
      </c>
      <c r="O12" s="6" t="s">
        <v>21</v>
      </c>
      <c r="P12" s="6">
        <v>254</v>
      </c>
      <c r="Q12" s="6"/>
      <c r="R12" s="6">
        <f t="shared" si="4"/>
        <v>0.68187919463087243</v>
      </c>
      <c r="S12" s="6"/>
      <c r="T12" s="6">
        <f t="shared" si="5"/>
        <v>0.56971962616822436</v>
      </c>
      <c r="V12">
        <v>16</v>
      </c>
      <c r="W12" t="s">
        <v>13</v>
      </c>
      <c r="X12">
        <v>1.0341113105924595</v>
      </c>
      <c r="AA12">
        <v>16</v>
      </c>
      <c r="AB12" s="4" t="s">
        <v>13</v>
      </c>
      <c r="AC12" s="4">
        <v>1.2080536912751678</v>
      </c>
    </row>
    <row r="13" spans="1:47" x14ac:dyDescent="0.3">
      <c r="A13" s="6" t="s">
        <v>19</v>
      </c>
      <c r="B13" s="6">
        <v>112</v>
      </c>
      <c r="C13" s="6"/>
      <c r="D13" s="6">
        <f t="shared" si="1"/>
        <v>0.29629629629629628</v>
      </c>
      <c r="E13" s="6"/>
      <c r="F13" s="6">
        <f t="shared" si="0"/>
        <v>0.26006191950464397</v>
      </c>
      <c r="H13" s="6" t="s">
        <v>20</v>
      </c>
      <c r="I13" s="6">
        <v>243</v>
      </c>
      <c r="J13" s="6"/>
      <c r="K13" s="6">
        <f t="shared" si="2"/>
        <v>0.61157718120805371</v>
      </c>
      <c r="L13" s="6"/>
      <c r="M13" s="6">
        <f t="shared" si="3"/>
        <v>0.52351885098743267</v>
      </c>
      <c r="O13" s="6" t="s">
        <v>22</v>
      </c>
      <c r="P13" s="6">
        <v>225</v>
      </c>
      <c r="Q13" s="6"/>
      <c r="R13" s="6">
        <f t="shared" si="4"/>
        <v>0.60402684563758391</v>
      </c>
      <c r="S13" s="6"/>
      <c r="T13" s="6">
        <f t="shared" si="5"/>
        <v>0.50467289719626174</v>
      </c>
      <c r="V13">
        <v>16</v>
      </c>
      <c r="W13" t="s">
        <v>13</v>
      </c>
      <c r="X13">
        <v>1.0319569120287253</v>
      </c>
      <c r="AA13">
        <v>16</v>
      </c>
      <c r="AB13" s="4" t="s">
        <v>13</v>
      </c>
      <c r="AC13" s="4">
        <v>1.205536912751678</v>
      </c>
    </row>
    <row r="14" spans="1:47" x14ac:dyDescent="0.3">
      <c r="A14" s="6" t="s">
        <v>25</v>
      </c>
      <c r="B14" s="6">
        <v>148</v>
      </c>
      <c r="C14" s="6"/>
      <c r="D14" s="6">
        <f t="shared" ref="D14:D28" si="6">B14/$C$5</f>
        <v>0.39153439153439151</v>
      </c>
      <c r="E14" s="6"/>
      <c r="F14" s="6">
        <f t="shared" ref="F14:F28" si="7">B14/$E$5</f>
        <v>0.34365325077399378</v>
      </c>
      <c r="H14" s="6" t="s">
        <v>26</v>
      </c>
      <c r="I14" s="6">
        <v>177</v>
      </c>
      <c r="J14" s="6"/>
      <c r="K14" s="6">
        <f t="shared" ref="K14:K28" si="8">I14/$J$5</f>
        <v>0.44546979865771813</v>
      </c>
      <c r="L14" s="6"/>
      <c r="M14" s="6">
        <f t="shared" ref="M14:M28" si="9">I14/$L$5</f>
        <v>0.38132854578096947</v>
      </c>
      <c r="O14" s="6" t="s">
        <v>26</v>
      </c>
      <c r="P14" s="6">
        <v>294</v>
      </c>
      <c r="Q14" s="6"/>
      <c r="R14" s="6">
        <f t="shared" ref="R14:R28" si="10">P14/$Q$5</f>
        <v>0.78926174496644297</v>
      </c>
      <c r="S14" s="6"/>
      <c r="T14" s="6">
        <f t="shared" ref="T14:T28" si="11">P14/$S$5</f>
        <v>0.65943925233644862</v>
      </c>
      <c r="V14">
        <v>16</v>
      </c>
      <c r="W14" t="s">
        <v>13</v>
      </c>
      <c r="X14">
        <v>0.89192100538599639</v>
      </c>
      <c r="AA14">
        <v>16</v>
      </c>
      <c r="AB14" s="4" t="s">
        <v>13</v>
      </c>
      <c r="AC14" s="4">
        <v>1.0419463087248322</v>
      </c>
    </row>
    <row r="15" spans="1:47" x14ac:dyDescent="0.3">
      <c r="A15" s="6" t="s">
        <v>25</v>
      </c>
      <c r="B15" s="6">
        <v>171</v>
      </c>
      <c r="C15" s="6"/>
      <c r="D15" s="6">
        <f t="shared" si="6"/>
        <v>0.45238095238095238</v>
      </c>
      <c r="E15" s="6"/>
      <c r="F15" s="6">
        <f t="shared" si="7"/>
        <v>0.39705882352941174</v>
      </c>
      <c r="H15" s="6" t="s">
        <v>26</v>
      </c>
      <c r="I15" s="6">
        <v>215</v>
      </c>
      <c r="J15" s="6"/>
      <c r="K15" s="6">
        <f t="shared" si="8"/>
        <v>0.54110738255033564</v>
      </c>
      <c r="L15" s="6"/>
      <c r="M15" s="6">
        <f t="shared" si="9"/>
        <v>0.46319569120287252</v>
      </c>
      <c r="O15" s="6" t="s">
        <v>26</v>
      </c>
      <c r="P15" s="6">
        <v>257</v>
      </c>
      <c r="Q15" s="6"/>
      <c r="R15" s="6">
        <f t="shared" si="10"/>
        <v>0.68993288590604029</v>
      </c>
      <c r="S15" s="6"/>
      <c r="T15" s="6">
        <f t="shared" si="11"/>
        <v>0.57644859813084115</v>
      </c>
      <c r="V15">
        <v>16</v>
      </c>
      <c r="W15" t="s">
        <v>13</v>
      </c>
      <c r="X15">
        <v>1.0750448833034112</v>
      </c>
      <c r="AA15">
        <v>16</v>
      </c>
      <c r="AB15" s="4" t="s">
        <v>13</v>
      </c>
      <c r="AC15" s="4">
        <v>1.2558724832214765</v>
      </c>
    </row>
    <row r="16" spans="1:47" x14ac:dyDescent="0.3">
      <c r="A16" s="6" t="s">
        <v>25</v>
      </c>
      <c r="B16" s="6">
        <v>151</v>
      </c>
      <c r="C16" s="6"/>
      <c r="D16" s="6">
        <f t="shared" si="6"/>
        <v>0.39947089947089948</v>
      </c>
      <c r="E16" s="6"/>
      <c r="F16" s="6">
        <f t="shared" si="7"/>
        <v>0.35061919504643962</v>
      </c>
      <c r="H16" s="6" t="s">
        <v>26</v>
      </c>
      <c r="I16" s="6">
        <v>224</v>
      </c>
      <c r="J16" s="6"/>
      <c r="K16" s="6">
        <f t="shared" si="8"/>
        <v>0.56375838926174504</v>
      </c>
      <c r="L16" s="6"/>
      <c r="M16" s="6">
        <f t="shared" si="9"/>
        <v>0.48258527827648112</v>
      </c>
      <c r="O16" s="6" t="s">
        <v>26</v>
      </c>
      <c r="P16" s="6">
        <v>268</v>
      </c>
      <c r="Q16" s="6"/>
      <c r="R16" s="6">
        <f t="shared" si="10"/>
        <v>0.7194630872483222</v>
      </c>
      <c r="S16" s="6"/>
      <c r="T16" s="6">
        <f t="shared" si="11"/>
        <v>0.60112149532710279</v>
      </c>
      <c r="V16">
        <v>16</v>
      </c>
      <c r="W16" t="s">
        <v>13</v>
      </c>
      <c r="X16">
        <v>0.93285457809694794</v>
      </c>
      <c r="AA16">
        <v>16</v>
      </c>
      <c r="AB16" s="4" t="s">
        <v>13</v>
      </c>
      <c r="AC16" s="4">
        <v>1.0897651006711411</v>
      </c>
    </row>
    <row r="17" spans="1:30" x14ac:dyDescent="0.3">
      <c r="A17" s="6" t="s">
        <v>30</v>
      </c>
      <c r="B17" s="6">
        <v>200</v>
      </c>
      <c r="C17" s="6"/>
      <c r="D17" s="6">
        <f t="shared" si="6"/>
        <v>0.52910052910052907</v>
      </c>
      <c r="E17" s="6"/>
      <c r="F17" s="6">
        <f t="shared" si="7"/>
        <v>0.46439628482972134</v>
      </c>
      <c r="H17" s="6" t="s">
        <v>31</v>
      </c>
      <c r="I17" s="6">
        <v>277</v>
      </c>
      <c r="J17" s="6"/>
      <c r="K17" s="6">
        <f t="shared" si="8"/>
        <v>0.69714765100671139</v>
      </c>
      <c r="L17" s="6"/>
      <c r="M17" s="6">
        <f t="shared" si="9"/>
        <v>0.59676840215439853</v>
      </c>
      <c r="O17" s="6" t="s">
        <v>32</v>
      </c>
      <c r="P17" s="6">
        <v>219</v>
      </c>
      <c r="Q17" s="6"/>
      <c r="R17" s="6">
        <f t="shared" si="10"/>
        <v>0.5879194630872483</v>
      </c>
      <c r="S17" s="6"/>
      <c r="T17" s="6">
        <f t="shared" si="11"/>
        <v>0.49121495327102804</v>
      </c>
      <c r="V17">
        <v>15</v>
      </c>
      <c r="W17" t="s">
        <v>13</v>
      </c>
      <c r="X17">
        <v>1.0115887850467291</v>
      </c>
      <c r="AA17">
        <v>15</v>
      </c>
      <c r="AB17" s="4" t="s">
        <v>13</v>
      </c>
      <c r="AC17" s="4">
        <v>1.210738255033557</v>
      </c>
    </row>
    <row r="18" spans="1:30" x14ac:dyDescent="0.3">
      <c r="A18" s="6" t="s">
        <v>30</v>
      </c>
      <c r="B18" s="6">
        <v>223</v>
      </c>
      <c r="C18" s="6"/>
      <c r="D18" s="6">
        <f t="shared" si="6"/>
        <v>0.58994708994709</v>
      </c>
      <c r="E18" s="6"/>
      <c r="F18" s="6">
        <f t="shared" si="7"/>
        <v>0.5178018575851393</v>
      </c>
      <c r="H18" s="6" t="s">
        <v>31</v>
      </c>
      <c r="I18" s="6">
        <v>274</v>
      </c>
      <c r="J18" s="6"/>
      <c r="K18" s="6">
        <f t="shared" si="8"/>
        <v>0.6895973154362417</v>
      </c>
      <c r="L18" s="6"/>
      <c r="M18" s="6">
        <f t="shared" si="9"/>
        <v>0.59030520646319562</v>
      </c>
      <c r="O18" s="6" t="s">
        <v>32</v>
      </c>
      <c r="P18" s="6">
        <v>293</v>
      </c>
      <c r="Q18" s="6"/>
      <c r="R18" s="6">
        <f t="shared" si="10"/>
        <v>0.78657718120805364</v>
      </c>
      <c r="S18" s="6"/>
      <c r="T18" s="6">
        <f t="shared" si="11"/>
        <v>0.65719626168224299</v>
      </c>
      <c r="V18">
        <v>15</v>
      </c>
      <c r="W18" t="s">
        <v>13</v>
      </c>
      <c r="X18">
        <v>0.97570093457943929</v>
      </c>
      <c r="AA18">
        <v>15</v>
      </c>
      <c r="AB18" s="4" t="s">
        <v>13</v>
      </c>
      <c r="AC18" s="4">
        <v>1.1677852348993289</v>
      </c>
    </row>
    <row r="19" spans="1:30" x14ac:dyDescent="0.3">
      <c r="A19" s="6" t="s">
        <v>30</v>
      </c>
      <c r="B19" s="6">
        <v>197</v>
      </c>
      <c r="C19" s="6"/>
      <c r="D19" s="6">
        <f t="shared" si="6"/>
        <v>0.52116402116402116</v>
      </c>
      <c r="E19" s="6"/>
      <c r="F19" s="6">
        <f t="shared" si="7"/>
        <v>0.45743034055727549</v>
      </c>
      <c r="H19" s="6" t="s">
        <v>31</v>
      </c>
      <c r="I19" s="6">
        <v>306</v>
      </c>
      <c r="J19" s="6"/>
      <c r="K19" s="6">
        <f t="shared" si="8"/>
        <v>0.77013422818791955</v>
      </c>
      <c r="L19" s="6"/>
      <c r="M19" s="6">
        <f t="shared" si="9"/>
        <v>0.65924596050269302</v>
      </c>
      <c r="O19" s="6" t="s">
        <v>32</v>
      </c>
      <c r="P19" s="6">
        <v>315</v>
      </c>
      <c r="Q19" s="6"/>
      <c r="R19" s="6">
        <f t="shared" si="10"/>
        <v>0.84563758389261745</v>
      </c>
      <c r="S19" s="6"/>
      <c r="T19" s="6">
        <f t="shared" si="11"/>
        <v>0.70654205607476639</v>
      </c>
      <c r="V19">
        <v>15</v>
      </c>
      <c r="W19" t="s">
        <v>13</v>
      </c>
      <c r="X19">
        <v>1.029532710280374</v>
      </c>
      <c r="AA19">
        <v>15</v>
      </c>
      <c r="AB19" s="4" t="s">
        <v>13</v>
      </c>
      <c r="AC19" s="4">
        <v>1.2322147651006712</v>
      </c>
    </row>
    <row r="20" spans="1:30" x14ac:dyDescent="0.3">
      <c r="A20" s="6" t="s">
        <v>36</v>
      </c>
      <c r="B20" s="6">
        <v>332</v>
      </c>
      <c r="C20" s="6"/>
      <c r="D20" s="6">
        <f t="shared" si="6"/>
        <v>0.87830687830687826</v>
      </c>
      <c r="E20" s="6"/>
      <c r="F20" s="6">
        <f t="shared" si="7"/>
        <v>0.77089783281733748</v>
      </c>
      <c r="H20" s="25" t="s">
        <v>37</v>
      </c>
      <c r="I20" s="25">
        <v>204</v>
      </c>
      <c r="J20" s="25"/>
      <c r="K20" s="25">
        <f t="shared" si="8"/>
        <v>0.51342281879194629</v>
      </c>
      <c r="L20" s="25"/>
      <c r="M20" s="25">
        <f t="shared" si="9"/>
        <v>0.43949730700179529</v>
      </c>
      <c r="N20" s="26"/>
      <c r="O20" s="25" t="s">
        <v>38</v>
      </c>
      <c r="P20" s="25">
        <v>314</v>
      </c>
      <c r="Q20" s="25"/>
      <c r="R20" s="25">
        <f t="shared" si="10"/>
        <v>0.84295302013422824</v>
      </c>
      <c r="S20" s="25"/>
      <c r="T20" s="25">
        <f t="shared" si="11"/>
        <v>0.70429906542056075</v>
      </c>
      <c r="V20">
        <v>15</v>
      </c>
      <c r="W20" t="s">
        <v>13</v>
      </c>
      <c r="X20">
        <v>0.9689719626168225</v>
      </c>
      <c r="AA20">
        <v>15</v>
      </c>
      <c r="AB20" s="4" t="s">
        <v>13</v>
      </c>
      <c r="AC20" s="4">
        <v>1.1597315436241611</v>
      </c>
    </row>
    <row r="21" spans="1:30" x14ac:dyDescent="0.3">
      <c r="A21" s="6" t="s">
        <v>36</v>
      </c>
      <c r="B21" s="6">
        <v>312</v>
      </c>
      <c r="C21" s="6"/>
      <c r="D21" s="6">
        <f t="shared" si="6"/>
        <v>0.82539682539682535</v>
      </c>
      <c r="E21" s="6"/>
      <c r="F21" s="6">
        <f t="shared" si="7"/>
        <v>0.72445820433436525</v>
      </c>
      <c r="H21" s="25" t="s">
        <v>37</v>
      </c>
      <c r="I21" s="25">
        <v>258</v>
      </c>
      <c r="J21" s="25"/>
      <c r="K21" s="25">
        <f t="shared" si="8"/>
        <v>0.64932885906040272</v>
      </c>
      <c r="L21" s="25"/>
      <c r="M21" s="25">
        <f t="shared" si="9"/>
        <v>0.55583482944344698</v>
      </c>
      <c r="N21" s="26"/>
      <c r="O21" s="25" t="s">
        <v>38</v>
      </c>
      <c r="P21" s="25">
        <v>312</v>
      </c>
      <c r="Q21" s="25"/>
      <c r="R21" s="25">
        <f t="shared" si="10"/>
        <v>0.8375838926174497</v>
      </c>
      <c r="S21" s="25"/>
      <c r="T21" s="25">
        <f t="shared" si="11"/>
        <v>0.6998130841121496</v>
      </c>
      <c r="V21">
        <v>15</v>
      </c>
      <c r="W21" t="s">
        <v>13</v>
      </c>
      <c r="X21">
        <v>1.0788785046728973</v>
      </c>
      <c r="AA21">
        <v>15</v>
      </c>
      <c r="AB21" s="4" t="s">
        <v>13</v>
      </c>
      <c r="AC21" s="4">
        <v>1.291275167785235</v>
      </c>
    </row>
    <row r="22" spans="1:30" x14ac:dyDescent="0.3">
      <c r="A22" s="6" t="s">
        <v>36</v>
      </c>
      <c r="B22" s="6">
        <v>369</v>
      </c>
      <c r="C22" s="6"/>
      <c r="D22" s="6">
        <f t="shared" si="6"/>
        <v>0.97619047619047616</v>
      </c>
      <c r="E22" s="6"/>
      <c r="F22" s="6">
        <f t="shared" si="7"/>
        <v>0.85681114551083593</v>
      </c>
      <c r="H22" s="25" t="s">
        <v>37</v>
      </c>
      <c r="I22" s="25">
        <v>258</v>
      </c>
      <c r="J22" s="25"/>
      <c r="K22" s="25">
        <f t="shared" si="8"/>
        <v>0.64932885906040272</v>
      </c>
      <c r="L22" s="25"/>
      <c r="M22" s="25">
        <f t="shared" si="9"/>
        <v>0.55583482944344698</v>
      </c>
      <c r="N22" s="26"/>
      <c r="O22" s="25" t="s">
        <v>38</v>
      </c>
      <c r="P22" s="25">
        <v>347</v>
      </c>
      <c r="Q22" s="25"/>
      <c r="R22" s="25">
        <f t="shared" si="10"/>
        <v>0.93154362416107384</v>
      </c>
      <c r="S22" s="25"/>
      <c r="T22" s="25">
        <f t="shared" si="11"/>
        <v>0.7783177570093458</v>
      </c>
      <c r="V22">
        <v>15</v>
      </c>
      <c r="W22" t="s">
        <v>13</v>
      </c>
      <c r="X22">
        <v>0.93532710280373832</v>
      </c>
      <c r="AA22">
        <v>15</v>
      </c>
      <c r="AB22" s="4" t="s">
        <v>13</v>
      </c>
      <c r="AC22" s="4">
        <v>1.1194630872483222</v>
      </c>
    </row>
    <row r="23" spans="1:30" x14ac:dyDescent="0.3">
      <c r="A23" s="6" t="s">
        <v>41</v>
      </c>
      <c r="B23" s="6">
        <v>397</v>
      </c>
      <c r="C23" s="6"/>
      <c r="D23" s="6">
        <f t="shared" si="6"/>
        <v>1.0502645502645502</v>
      </c>
      <c r="E23" s="6"/>
      <c r="F23" s="6">
        <f t="shared" si="7"/>
        <v>0.92182662538699689</v>
      </c>
      <c r="H23" s="6" t="s">
        <v>42</v>
      </c>
      <c r="I23" s="6">
        <v>240</v>
      </c>
      <c r="J23" s="6"/>
      <c r="K23" s="6">
        <f t="shared" si="8"/>
        <v>0.60402684563758391</v>
      </c>
      <c r="L23" s="6"/>
      <c r="M23" s="6">
        <f t="shared" si="9"/>
        <v>0.51705565529622977</v>
      </c>
      <c r="O23" s="6" t="s">
        <v>42</v>
      </c>
      <c r="P23" s="6">
        <v>346</v>
      </c>
      <c r="Q23" s="6"/>
      <c r="R23" s="6">
        <f t="shared" si="10"/>
        <v>0.92885906040268451</v>
      </c>
      <c r="S23" s="6"/>
      <c r="T23" s="6">
        <f t="shared" si="11"/>
        <v>0.77607476635514017</v>
      </c>
      <c r="V23">
        <v>13</v>
      </c>
      <c r="W23" t="s">
        <v>19</v>
      </c>
      <c r="X23">
        <v>0.29024767801857582</v>
      </c>
      <c r="Y23">
        <f>AVERAGE(X23:X31)</f>
        <v>0.44564632190672465</v>
      </c>
      <c r="AA23">
        <v>13</v>
      </c>
      <c r="AB23" s="4" t="s">
        <v>19</v>
      </c>
      <c r="AC23" s="4">
        <v>0.3306878306878307</v>
      </c>
      <c r="AD23">
        <f>AVERAGE(AC23:AC31)</f>
        <v>0.52294623375906002</v>
      </c>
    </row>
    <row r="24" spans="1:30" x14ac:dyDescent="0.3">
      <c r="A24" s="6" t="s">
        <v>41</v>
      </c>
      <c r="B24" s="6">
        <v>430</v>
      </c>
      <c r="C24" s="6"/>
      <c r="D24" s="6">
        <f t="shared" si="6"/>
        <v>1.1375661375661377</v>
      </c>
      <c r="E24" s="6"/>
      <c r="F24" s="6">
        <f t="shared" si="7"/>
        <v>0.99845201238390091</v>
      </c>
      <c r="H24" s="6" t="s">
        <v>42</v>
      </c>
      <c r="I24" s="6">
        <v>320</v>
      </c>
      <c r="J24" s="6"/>
      <c r="K24" s="6">
        <f t="shared" si="8"/>
        <v>0.80536912751677858</v>
      </c>
      <c r="L24" s="6"/>
      <c r="M24" s="6">
        <f t="shared" si="9"/>
        <v>0.6894075403949731</v>
      </c>
      <c r="O24" s="6" t="s">
        <v>42</v>
      </c>
      <c r="P24" s="6">
        <v>410</v>
      </c>
      <c r="Q24" s="6"/>
      <c r="R24" s="6">
        <f t="shared" si="10"/>
        <v>1.1006711409395973</v>
      </c>
      <c r="S24" s="6"/>
      <c r="T24" s="6">
        <f t="shared" si="11"/>
        <v>0.9196261682242991</v>
      </c>
      <c r="V24">
        <v>13</v>
      </c>
      <c r="W24" t="s">
        <v>19</v>
      </c>
      <c r="X24">
        <v>0.33900928792569657</v>
      </c>
      <c r="AA24">
        <v>13</v>
      </c>
      <c r="AB24" s="4" t="s">
        <v>19</v>
      </c>
      <c r="AC24" s="4">
        <v>0.38624338624338622</v>
      </c>
    </row>
    <row r="25" spans="1:30" x14ac:dyDescent="0.3">
      <c r="A25" s="6" t="s">
        <v>41</v>
      </c>
      <c r="B25" s="6">
        <v>384</v>
      </c>
      <c r="C25" s="6"/>
      <c r="D25" s="6">
        <f t="shared" si="6"/>
        <v>1.0158730158730158</v>
      </c>
      <c r="E25" s="6"/>
      <c r="F25" s="6">
        <f t="shared" si="7"/>
        <v>0.89164086687306499</v>
      </c>
      <c r="H25" s="6" t="s">
        <v>42</v>
      </c>
      <c r="I25" s="6">
        <v>297</v>
      </c>
      <c r="J25" s="6"/>
      <c r="K25" s="6">
        <f t="shared" si="8"/>
        <v>0.74748322147651014</v>
      </c>
      <c r="L25" s="6"/>
      <c r="M25" s="6">
        <f t="shared" si="9"/>
        <v>0.6398563734290843</v>
      </c>
      <c r="O25" s="6" t="s">
        <v>42</v>
      </c>
      <c r="P25" s="6">
        <v>375</v>
      </c>
      <c r="Q25" s="6"/>
      <c r="R25" s="6">
        <f t="shared" si="10"/>
        <v>1.0067114093959733</v>
      </c>
      <c r="S25" s="6"/>
      <c r="T25" s="6">
        <f t="shared" si="11"/>
        <v>0.84112149532710279</v>
      </c>
      <c r="V25">
        <v>13</v>
      </c>
      <c r="W25" t="s">
        <v>19</v>
      </c>
      <c r="X25">
        <v>0.26006191950464397</v>
      </c>
      <c r="AA25">
        <v>13</v>
      </c>
      <c r="AB25" s="4" t="s">
        <v>19</v>
      </c>
      <c r="AC25" s="4">
        <v>0.29629629629629628</v>
      </c>
    </row>
    <row r="26" spans="1:30" x14ac:dyDescent="0.3">
      <c r="A26" s="25" t="s">
        <v>45</v>
      </c>
      <c r="B26" s="25">
        <v>410</v>
      </c>
      <c r="C26" s="25"/>
      <c r="D26" s="25">
        <f t="shared" si="6"/>
        <v>1.0846560846560847</v>
      </c>
      <c r="E26" s="25"/>
      <c r="F26" s="25">
        <f t="shared" si="7"/>
        <v>0.95201238390092879</v>
      </c>
      <c r="H26" s="6" t="s">
        <v>46</v>
      </c>
      <c r="I26" s="6">
        <v>360</v>
      </c>
      <c r="J26" s="6"/>
      <c r="K26" s="6">
        <f t="shared" si="8"/>
        <v>0.90604026845637586</v>
      </c>
      <c r="L26" s="6"/>
      <c r="M26" s="6">
        <f t="shared" si="9"/>
        <v>0.77558348294434465</v>
      </c>
      <c r="O26" s="6" t="s">
        <v>46</v>
      </c>
      <c r="P26" s="6">
        <v>357</v>
      </c>
      <c r="Q26" s="6"/>
      <c r="R26" s="6">
        <f t="shared" si="10"/>
        <v>0.95838926174496641</v>
      </c>
      <c r="S26" s="6"/>
      <c r="T26" s="6">
        <f t="shared" si="11"/>
        <v>0.80074766355140192</v>
      </c>
      <c r="V26">
        <v>16</v>
      </c>
      <c r="W26" t="s">
        <v>20</v>
      </c>
      <c r="X26">
        <v>0.41364452423698383</v>
      </c>
      <c r="AA26">
        <v>16</v>
      </c>
      <c r="AB26" s="4" t="s">
        <v>20</v>
      </c>
      <c r="AC26" s="4">
        <v>0.48322147651006714</v>
      </c>
    </row>
    <row r="27" spans="1:30" x14ac:dyDescent="0.3">
      <c r="A27" s="25" t="s">
        <v>45</v>
      </c>
      <c r="B27" s="25">
        <v>319</v>
      </c>
      <c r="C27" s="25"/>
      <c r="D27" s="25">
        <f t="shared" si="6"/>
        <v>0.84391534391534395</v>
      </c>
      <c r="E27" s="25"/>
      <c r="F27" s="25">
        <f t="shared" si="7"/>
        <v>0.74071207430340558</v>
      </c>
      <c r="H27" s="6" t="s">
        <v>46</v>
      </c>
      <c r="I27" s="6">
        <v>369</v>
      </c>
      <c r="J27" s="6"/>
      <c r="K27" s="6">
        <f t="shared" si="8"/>
        <v>0.92869127516778527</v>
      </c>
      <c r="L27" s="6"/>
      <c r="M27" s="6">
        <f t="shared" si="9"/>
        <v>0.79497307001795325</v>
      </c>
      <c r="O27" s="6" t="s">
        <v>46</v>
      </c>
      <c r="P27" s="6">
        <v>408</v>
      </c>
      <c r="Q27" s="6"/>
      <c r="R27" s="6">
        <f t="shared" si="10"/>
        <v>1.0953020134228189</v>
      </c>
      <c r="S27" s="6"/>
      <c r="T27" s="6">
        <f t="shared" si="11"/>
        <v>0.91514018691588794</v>
      </c>
      <c r="V27">
        <v>16</v>
      </c>
      <c r="W27" t="s">
        <v>20</v>
      </c>
      <c r="X27">
        <v>0.55368043087971275</v>
      </c>
      <c r="AA27">
        <v>16</v>
      </c>
      <c r="AB27" s="4" t="s">
        <v>20</v>
      </c>
      <c r="AC27" s="4">
        <v>0.64681208053691275</v>
      </c>
    </row>
    <row r="28" spans="1:30" x14ac:dyDescent="0.3">
      <c r="A28" s="25" t="s">
        <v>45</v>
      </c>
      <c r="B28" s="25">
        <v>324</v>
      </c>
      <c r="C28" s="25"/>
      <c r="D28" s="25">
        <f t="shared" si="6"/>
        <v>0.8571428571428571</v>
      </c>
      <c r="E28" s="25"/>
      <c r="F28" s="25">
        <f t="shared" si="7"/>
        <v>0.75232198142414852</v>
      </c>
      <c r="H28" s="6" t="s">
        <v>46</v>
      </c>
      <c r="I28" s="6">
        <v>410</v>
      </c>
      <c r="J28" s="6"/>
      <c r="K28" s="6">
        <f t="shared" si="8"/>
        <v>1.0318791946308725</v>
      </c>
      <c r="L28" s="6"/>
      <c r="M28" s="6">
        <f t="shared" si="9"/>
        <v>0.88330341113105926</v>
      </c>
      <c r="O28" s="6" t="s">
        <v>46</v>
      </c>
      <c r="P28" s="6">
        <v>392</v>
      </c>
      <c r="Q28" s="6"/>
      <c r="R28" s="6">
        <f t="shared" si="10"/>
        <v>1.0523489932885906</v>
      </c>
      <c r="S28" s="6"/>
      <c r="T28" s="6">
        <f t="shared" si="11"/>
        <v>0.87925233644859813</v>
      </c>
      <c r="V28">
        <v>16</v>
      </c>
      <c r="W28" t="s">
        <v>20</v>
      </c>
      <c r="X28">
        <v>0.52351885098743267</v>
      </c>
      <c r="AA28">
        <v>16</v>
      </c>
      <c r="AB28" s="4" t="s">
        <v>20</v>
      </c>
      <c r="AC28" s="4">
        <v>0.61157718120805371</v>
      </c>
    </row>
    <row r="29" spans="1:30" x14ac:dyDescent="0.3">
      <c r="A29" s="6" t="s">
        <v>23</v>
      </c>
      <c r="B29" s="6">
        <v>451</v>
      </c>
      <c r="C29" s="6"/>
      <c r="D29" s="6">
        <f t="shared" si="1"/>
        <v>1.193121693121693</v>
      </c>
      <c r="E29" s="6"/>
      <c r="F29" s="6">
        <f t="shared" si="0"/>
        <v>1.0472136222910216</v>
      </c>
      <c r="H29" s="6" t="s">
        <v>24</v>
      </c>
      <c r="I29" s="6">
        <v>356</v>
      </c>
      <c r="J29" s="6"/>
      <c r="K29" s="6">
        <f t="shared" si="2"/>
        <v>0.8959731543624162</v>
      </c>
      <c r="L29" s="6"/>
      <c r="M29" s="6">
        <f t="shared" si="3"/>
        <v>0.76696588868940752</v>
      </c>
      <c r="O29" s="6" t="s">
        <v>24</v>
      </c>
      <c r="P29" s="6">
        <v>369</v>
      </c>
      <c r="Q29" s="6"/>
      <c r="R29" s="6">
        <f t="shared" si="4"/>
        <v>0.99060402684563753</v>
      </c>
      <c r="S29" s="6"/>
      <c r="T29" s="6">
        <f t="shared" si="5"/>
        <v>0.8276635514018692</v>
      </c>
      <c r="V29">
        <v>15</v>
      </c>
      <c r="W29" t="s">
        <v>20</v>
      </c>
      <c r="X29">
        <v>0.55626168224299066</v>
      </c>
      <c r="AA29">
        <v>15</v>
      </c>
      <c r="AB29" s="4" t="s">
        <v>20</v>
      </c>
      <c r="AC29" s="4">
        <v>0.66577181208053693</v>
      </c>
    </row>
    <row r="30" spans="1:30" x14ac:dyDescent="0.3">
      <c r="A30" s="6" t="s">
        <v>23</v>
      </c>
      <c r="B30" s="6">
        <v>437</v>
      </c>
      <c r="C30" s="6"/>
      <c r="D30" s="6">
        <f t="shared" si="1"/>
        <v>1.156084656084656</v>
      </c>
      <c r="E30" s="6"/>
      <c r="F30" s="6">
        <f t="shared" si="0"/>
        <v>1.0147058823529411</v>
      </c>
      <c r="H30" s="6" t="s">
        <v>24</v>
      </c>
      <c r="I30" s="6">
        <v>370</v>
      </c>
      <c r="J30" s="6"/>
      <c r="K30" s="6">
        <f t="shared" si="2"/>
        <v>0.93120805369127524</v>
      </c>
      <c r="L30" s="6"/>
      <c r="M30" s="6">
        <f t="shared" si="3"/>
        <v>0.79712746858168759</v>
      </c>
      <c r="O30" s="6" t="s">
        <v>24</v>
      </c>
      <c r="P30" s="6">
        <v>344</v>
      </c>
      <c r="Q30" s="6"/>
      <c r="R30" s="6">
        <f t="shared" si="4"/>
        <v>0.92348993288590608</v>
      </c>
      <c r="S30" s="6"/>
      <c r="T30" s="6">
        <f t="shared" si="5"/>
        <v>0.77158878504672901</v>
      </c>
      <c r="V30">
        <v>15</v>
      </c>
      <c r="W30" t="s">
        <v>21</v>
      </c>
      <c r="X30">
        <v>0.56971962616822436</v>
      </c>
      <c r="AA30">
        <v>15</v>
      </c>
      <c r="AB30" s="4" t="s">
        <v>21</v>
      </c>
      <c r="AC30" s="4">
        <v>0.68187919463087243</v>
      </c>
    </row>
    <row r="31" spans="1:30" x14ac:dyDescent="0.3">
      <c r="A31" s="6" t="s">
        <v>23</v>
      </c>
      <c r="B31" s="6">
        <v>412</v>
      </c>
      <c r="C31" s="6"/>
      <c r="D31" s="6">
        <f t="shared" si="1"/>
        <v>1.08994708994709</v>
      </c>
      <c r="E31" s="6"/>
      <c r="F31" s="6">
        <f t="shared" si="0"/>
        <v>0.95665634674922595</v>
      </c>
      <c r="H31" s="6" t="s">
        <v>24</v>
      </c>
      <c r="I31" s="6">
        <v>405</v>
      </c>
      <c r="J31" s="6"/>
      <c r="K31" s="6">
        <f t="shared" si="2"/>
        <v>1.0192953020134228</v>
      </c>
      <c r="L31" s="6"/>
      <c r="M31" s="6">
        <f t="shared" si="3"/>
        <v>0.87253141831238779</v>
      </c>
      <c r="O31" s="6" t="s">
        <v>24</v>
      </c>
      <c r="P31" s="6">
        <v>349</v>
      </c>
      <c r="Q31" s="6"/>
      <c r="R31" s="6">
        <f t="shared" si="4"/>
        <v>0.93691275167785237</v>
      </c>
      <c r="S31" s="6"/>
      <c r="T31" s="6">
        <f t="shared" si="5"/>
        <v>0.78280373831775707</v>
      </c>
      <c r="V31">
        <v>15</v>
      </c>
      <c r="W31" t="s">
        <v>22</v>
      </c>
      <c r="X31">
        <v>0.50467289719626174</v>
      </c>
      <c r="AA31">
        <v>15</v>
      </c>
      <c r="AB31" s="4" t="s">
        <v>22</v>
      </c>
      <c r="AC31" s="4">
        <v>0.60402684563758391</v>
      </c>
    </row>
    <row r="32" spans="1:30" x14ac:dyDescent="0.3">
      <c r="A32" s="6" t="s">
        <v>27</v>
      </c>
      <c r="B32" s="6">
        <v>425</v>
      </c>
      <c r="C32" s="6"/>
      <c r="D32" s="6">
        <f t="shared" si="1"/>
        <v>1.1243386243386244</v>
      </c>
      <c r="E32" s="6"/>
      <c r="F32" s="6">
        <f t="shared" si="0"/>
        <v>0.98684210526315785</v>
      </c>
      <c r="H32" s="6" t="s">
        <v>28</v>
      </c>
      <c r="I32" s="6">
        <v>333</v>
      </c>
      <c r="J32" s="6"/>
      <c r="K32" s="6">
        <f t="shared" si="2"/>
        <v>0.83808724832214765</v>
      </c>
      <c r="L32" s="6"/>
      <c r="M32" s="6">
        <f t="shared" si="3"/>
        <v>0.71741472172351883</v>
      </c>
      <c r="O32" s="6" t="s">
        <v>29</v>
      </c>
      <c r="P32" s="6">
        <v>347</v>
      </c>
      <c r="Q32" s="6"/>
      <c r="R32" s="6">
        <f t="shared" si="4"/>
        <v>0.93154362416107384</v>
      </c>
      <c r="S32" s="6"/>
      <c r="T32" s="6">
        <f t="shared" si="5"/>
        <v>0.7783177570093458</v>
      </c>
      <c r="V32">
        <v>13</v>
      </c>
      <c r="W32" t="s">
        <v>25</v>
      </c>
      <c r="X32">
        <v>0.34365325077399378</v>
      </c>
      <c r="Y32">
        <f>AVERAGE(X32:X40)</f>
        <v>0.47282779226717342</v>
      </c>
      <c r="AA32">
        <v>13</v>
      </c>
      <c r="AB32" s="4" t="s">
        <v>25</v>
      </c>
      <c r="AC32" s="4">
        <v>0.39153439153439151</v>
      </c>
      <c r="AD32">
        <f>AVERAGE(AC32:AC40)</f>
        <v>0.55470883688631645</v>
      </c>
    </row>
    <row r="33" spans="1:30" x14ac:dyDescent="0.3">
      <c r="A33" s="6" t="s">
        <v>27</v>
      </c>
      <c r="B33" s="6">
        <v>406</v>
      </c>
      <c r="C33" s="6"/>
      <c r="D33" s="6">
        <f t="shared" si="1"/>
        <v>1.0740740740740742</v>
      </c>
      <c r="E33" s="6"/>
      <c r="F33" s="6">
        <f t="shared" si="0"/>
        <v>0.94272445820433437</v>
      </c>
      <c r="H33" s="6" t="s">
        <v>28</v>
      </c>
      <c r="I33" s="6">
        <v>370</v>
      </c>
      <c r="J33" s="6"/>
      <c r="K33" s="6">
        <f t="shared" si="2"/>
        <v>0.93120805369127524</v>
      </c>
      <c r="L33" s="6"/>
      <c r="M33" s="6">
        <f t="shared" si="3"/>
        <v>0.79712746858168759</v>
      </c>
      <c r="O33" s="6" t="s">
        <v>29</v>
      </c>
      <c r="P33" s="6">
        <v>330</v>
      </c>
      <c r="Q33" s="6"/>
      <c r="R33" s="6">
        <f t="shared" si="4"/>
        <v>0.88590604026845643</v>
      </c>
      <c r="S33" s="6"/>
      <c r="T33" s="6">
        <f t="shared" si="5"/>
        <v>0.74018691588785046</v>
      </c>
      <c r="V33">
        <v>13</v>
      </c>
      <c r="W33" t="s">
        <v>25</v>
      </c>
      <c r="X33">
        <v>0.39705882352941174</v>
      </c>
      <c r="AA33">
        <v>13</v>
      </c>
      <c r="AB33" s="4" t="s">
        <v>25</v>
      </c>
      <c r="AC33" s="4">
        <v>0.45238095238095238</v>
      </c>
    </row>
    <row r="34" spans="1:30" x14ac:dyDescent="0.3">
      <c r="A34" s="6" t="s">
        <v>27</v>
      </c>
      <c r="B34" s="6">
        <v>395</v>
      </c>
      <c r="C34" s="6"/>
      <c r="D34" s="6">
        <f t="shared" si="1"/>
        <v>1.0449735449735449</v>
      </c>
      <c r="E34" s="6"/>
      <c r="F34" s="6">
        <f t="shared" si="0"/>
        <v>0.91718266253869962</v>
      </c>
      <c r="H34" s="6" t="s">
        <v>28</v>
      </c>
      <c r="I34" s="6">
        <v>379</v>
      </c>
      <c r="J34" s="6"/>
      <c r="K34" s="6">
        <f t="shared" si="2"/>
        <v>0.95385906040268464</v>
      </c>
      <c r="L34" s="6"/>
      <c r="M34" s="6">
        <f t="shared" si="3"/>
        <v>0.8165170556552962</v>
      </c>
      <c r="O34" s="6" t="s">
        <v>29</v>
      </c>
      <c r="P34" s="6">
        <v>340</v>
      </c>
      <c r="Q34" s="6"/>
      <c r="R34" s="6">
        <f t="shared" si="4"/>
        <v>0.91275167785234901</v>
      </c>
      <c r="S34" s="6"/>
      <c r="T34" s="6">
        <f t="shared" si="5"/>
        <v>0.76261682242990658</v>
      </c>
      <c r="V34">
        <v>13</v>
      </c>
      <c r="W34" t="s">
        <v>25</v>
      </c>
      <c r="X34">
        <v>0.35061919504643962</v>
      </c>
      <c r="AA34">
        <v>13</v>
      </c>
      <c r="AB34" s="4" t="s">
        <v>25</v>
      </c>
      <c r="AC34" s="4">
        <v>0.39947089947089948</v>
      </c>
    </row>
    <row r="35" spans="1:30" x14ac:dyDescent="0.3">
      <c r="A35" s="6" t="s">
        <v>33</v>
      </c>
      <c r="B35" s="6">
        <v>415</v>
      </c>
      <c r="C35" s="6"/>
      <c r="D35" s="6">
        <f t="shared" si="1"/>
        <v>1.0978835978835979</v>
      </c>
      <c r="E35" s="6"/>
      <c r="F35" s="6">
        <f t="shared" si="0"/>
        <v>0.96362229102167174</v>
      </c>
      <c r="H35" s="6" t="s">
        <v>34</v>
      </c>
      <c r="I35" s="6">
        <v>360</v>
      </c>
      <c r="J35" s="6"/>
      <c r="K35" s="6">
        <f t="shared" si="2"/>
        <v>0.90604026845637586</v>
      </c>
      <c r="L35" s="6"/>
      <c r="M35" s="6">
        <f t="shared" si="3"/>
        <v>0.77558348294434465</v>
      </c>
      <c r="O35" s="6" t="s">
        <v>35</v>
      </c>
      <c r="P35" s="6">
        <v>352</v>
      </c>
      <c r="Q35" s="6"/>
      <c r="R35" s="6">
        <f t="shared" si="4"/>
        <v>0.94496644295302012</v>
      </c>
      <c r="S35" s="6"/>
      <c r="T35" s="6">
        <f t="shared" si="5"/>
        <v>0.78953271028037386</v>
      </c>
      <c r="V35">
        <v>16</v>
      </c>
      <c r="W35" t="s">
        <v>26</v>
      </c>
      <c r="X35">
        <v>0.38132854578096947</v>
      </c>
      <c r="AA35">
        <v>16</v>
      </c>
      <c r="AB35" s="4" t="s">
        <v>26</v>
      </c>
      <c r="AC35" s="4">
        <v>0.44546979865771813</v>
      </c>
    </row>
    <row r="36" spans="1:30" x14ac:dyDescent="0.3">
      <c r="A36" s="6" t="s">
        <v>33</v>
      </c>
      <c r="B36" s="6">
        <v>427</v>
      </c>
      <c r="C36" s="6"/>
      <c r="D36" s="6">
        <f t="shared" si="1"/>
        <v>1.1296296296296295</v>
      </c>
      <c r="E36" s="6"/>
      <c r="F36" s="6">
        <f t="shared" si="0"/>
        <v>0.99148606811145501</v>
      </c>
      <c r="H36" s="6" t="s">
        <v>34</v>
      </c>
      <c r="I36" s="6">
        <v>415</v>
      </c>
      <c r="J36" s="6"/>
      <c r="K36" s="6">
        <f t="shared" si="2"/>
        <v>1.0444630872483223</v>
      </c>
      <c r="L36" s="6"/>
      <c r="M36" s="6">
        <f t="shared" si="3"/>
        <v>0.89407540394973062</v>
      </c>
      <c r="O36" s="6" t="s">
        <v>35</v>
      </c>
      <c r="P36" s="6">
        <v>349</v>
      </c>
      <c r="Q36" s="6"/>
      <c r="R36" s="6">
        <f t="shared" si="4"/>
        <v>0.93691275167785237</v>
      </c>
      <c r="S36" s="6"/>
      <c r="T36" s="6">
        <f t="shared" si="5"/>
        <v>0.78280373831775707</v>
      </c>
      <c r="V36">
        <v>16</v>
      </c>
      <c r="W36" t="s">
        <v>26</v>
      </c>
      <c r="X36">
        <v>0.46319569120287252</v>
      </c>
      <c r="AA36">
        <v>16</v>
      </c>
      <c r="AB36" s="4" t="s">
        <v>26</v>
      </c>
      <c r="AC36" s="4">
        <v>0.54110738255033564</v>
      </c>
    </row>
    <row r="37" spans="1:30" x14ac:dyDescent="0.3">
      <c r="A37" s="6" t="s">
        <v>33</v>
      </c>
      <c r="B37" s="6">
        <v>496</v>
      </c>
      <c r="C37" s="6"/>
      <c r="D37" s="6">
        <f t="shared" si="1"/>
        <v>1.3121693121693121</v>
      </c>
      <c r="E37" s="6"/>
      <c r="F37" s="6">
        <f t="shared" si="0"/>
        <v>1.151702786377709</v>
      </c>
      <c r="H37" s="6" t="s">
        <v>34</v>
      </c>
      <c r="I37" s="6">
        <v>443</v>
      </c>
      <c r="J37" s="6"/>
      <c r="K37" s="6">
        <f t="shared" si="2"/>
        <v>1.1149328859060403</v>
      </c>
      <c r="L37" s="6"/>
      <c r="M37" s="6">
        <f t="shared" si="3"/>
        <v>0.95439856373429077</v>
      </c>
      <c r="O37" s="6" t="s">
        <v>35</v>
      </c>
      <c r="P37" s="6">
        <v>372</v>
      </c>
      <c r="Q37" s="6"/>
      <c r="R37" s="6">
        <f t="shared" si="4"/>
        <v>0.99865771812080539</v>
      </c>
      <c r="S37" s="6"/>
      <c r="T37" s="6">
        <f t="shared" si="5"/>
        <v>0.83439252336448599</v>
      </c>
      <c r="V37">
        <v>16</v>
      </c>
      <c r="W37" t="s">
        <v>26</v>
      </c>
      <c r="X37">
        <v>0.48258527827648112</v>
      </c>
      <c r="AA37">
        <v>16</v>
      </c>
      <c r="AB37" s="4" t="s">
        <v>26</v>
      </c>
      <c r="AC37" s="4">
        <v>0.56375838926174504</v>
      </c>
    </row>
    <row r="38" spans="1:30" x14ac:dyDescent="0.3">
      <c r="A38" s="6" t="s">
        <v>39</v>
      </c>
      <c r="B38" s="6">
        <v>349</v>
      </c>
      <c r="C38" s="6"/>
      <c r="D38" s="6">
        <f t="shared" si="1"/>
        <v>0.92328042328042326</v>
      </c>
      <c r="E38" s="6"/>
      <c r="F38" s="6">
        <f t="shared" si="0"/>
        <v>0.8103715170278637</v>
      </c>
      <c r="H38" s="25" t="s">
        <v>40</v>
      </c>
      <c r="I38" s="25">
        <v>361</v>
      </c>
      <c r="J38" s="25"/>
      <c r="K38" s="25">
        <f t="shared" si="2"/>
        <v>0.90855704697986583</v>
      </c>
      <c r="L38" s="25"/>
      <c r="M38" s="25">
        <f t="shared" si="3"/>
        <v>0.77773788150807899</v>
      </c>
      <c r="N38" s="26"/>
      <c r="O38" s="25" t="s">
        <v>40</v>
      </c>
      <c r="P38" s="25">
        <v>279</v>
      </c>
      <c r="Q38" s="25"/>
      <c r="R38" s="25">
        <f t="shared" si="4"/>
        <v>0.74899328859060399</v>
      </c>
      <c r="S38" s="25"/>
      <c r="T38" s="25">
        <f t="shared" si="5"/>
        <v>0.62579439252336455</v>
      </c>
      <c r="V38">
        <v>15</v>
      </c>
      <c r="W38" t="s">
        <v>26</v>
      </c>
      <c r="X38">
        <v>0.65943925233644862</v>
      </c>
      <c r="AA38">
        <v>15</v>
      </c>
      <c r="AB38" s="4" t="s">
        <v>26</v>
      </c>
      <c r="AC38" s="4">
        <v>0.78926174496644297</v>
      </c>
    </row>
    <row r="39" spans="1:30" x14ac:dyDescent="0.3">
      <c r="A39" s="6" t="s">
        <v>39</v>
      </c>
      <c r="B39" s="6">
        <v>453</v>
      </c>
      <c r="C39" s="6"/>
      <c r="D39" s="6">
        <f t="shared" si="1"/>
        <v>1.1984126984126984</v>
      </c>
      <c r="E39" s="6"/>
      <c r="F39" s="6">
        <f t="shared" si="0"/>
        <v>1.0518575851393188</v>
      </c>
      <c r="H39" s="25" t="s">
        <v>40</v>
      </c>
      <c r="I39" s="25">
        <v>390</v>
      </c>
      <c r="J39" s="25"/>
      <c r="K39" s="25">
        <f t="shared" si="2"/>
        <v>0.98154362416107388</v>
      </c>
      <c r="L39" s="25"/>
      <c r="M39" s="25">
        <f t="shared" si="3"/>
        <v>0.84021543985637337</v>
      </c>
      <c r="N39" s="26"/>
      <c r="O39" s="25" t="s">
        <v>40</v>
      </c>
      <c r="P39" s="25">
        <v>308</v>
      </c>
      <c r="Q39" s="25"/>
      <c r="R39" s="25">
        <f t="shared" si="4"/>
        <v>0.82684563758389262</v>
      </c>
      <c r="S39" s="25"/>
      <c r="T39" s="25">
        <f t="shared" si="5"/>
        <v>0.69084112149532717</v>
      </c>
      <c r="V39">
        <v>15</v>
      </c>
      <c r="W39" t="s">
        <v>26</v>
      </c>
      <c r="X39">
        <v>0.57644859813084115</v>
      </c>
      <c r="AA39">
        <v>15</v>
      </c>
      <c r="AB39" s="4" t="s">
        <v>26</v>
      </c>
      <c r="AC39" s="4">
        <v>0.68993288590604029</v>
      </c>
    </row>
    <row r="40" spans="1:30" x14ac:dyDescent="0.3">
      <c r="A40" s="6" t="s">
        <v>39</v>
      </c>
      <c r="B40" s="6">
        <v>381</v>
      </c>
      <c r="C40" s="6"/>
      <c r="D40" s="6">
        <f t="shared" si="1"/>
        <v>1.0079365079365079</v>
      </c>
      <c r="E40" s="6"/>
      <c r="F40" s="6">
        <f t="shared" si="0"/>
        <v>0.8846749226006192</v>
      </c>
      <c r="H40" s="25" t="s">
        <v>40</v>
      </c>
      <c r="I40" s="25">
        <v>343</v>
      </c>
      <c r="J40" s="25"/>
      <c r="K40" s="25">
        <f t="shared" si="2"/>
        <v>0.86325503355704702</v>
      </c>
      <c r="L40" s="25"/>
      <c r="M40" s="25">
        <f t="shared" si="3"/>
        <v>0.73895870736086178</v>
      </c>
      <c r="N40" s="26"/>
      <c r="O40" s="25" t="s">
        <v>40</v>
      </c>
      <c r="P40" s="25">
        <v>254</v>
      </c>
      <c r="Q40" s="25"/>
      <c r="R40" s="25">
        <f t="shared" si="4"/>
        <v>0.68187919463087243</v>
      </c>
      <c r="S40" s="25"/>
      <c r="T40" s="25">
        <f t="shared" si="5"/>
        <v>0.56971962616822436</v>
      </c>
      <c r="V40">
        <v>15</v>
      </c>
      <c r="W40" t="s">
        <v>26</v>
      </c>
      <c r="X40">
        <v>0.60112149532710279</v>
      </c>
      <c r="AA40">
        <v>15</v>
      </c>
      <c r="AB40" s="4" t="s">
        <v>26</v>
      </c>
      <c r="AC40" s="4">
        <v>0.7194630872483222</v>
      </c>
    </row>
    <row r="41" spans="1:30" x14ac:dyDescent="0.3">
      <c r="A41" s="6" t="s">
        <v>43</v>
      </c>
      <c r="B41" s="6">
        <v>431</v>
      </c>
      <c r="C41" s="6"/>
      <c r="D41" s="6">
        <f t="shared" si="1"/>
        <v>1.1402116402116402</v>
      </c>
      <c r="E41" s="6"/>
      <c r="F41" s="6">
        <f t="shared" si="0"/>
        <v>1.0007739938080495</v>
      </c>
      <c r="H41" s="6" t="s">
        <v>44</v>
      </c>
      <c r="I41" s="6">
        <v>350</v>
      </c>
      <c r="J41" s="6"/>
      <c r="K41" s="6">
        <f t="shared" si="2"/>
        <v>0.8808724832214766</v>
      </c>
      <c r="L41" s="6"/>
      <c r="M41" s="6">
        <f t="shared" si="3"/>
        <v>0.75403949730700182</v>
      </c>
      <c r="O41" s="6" t="s">
        <v>44</v>
      </c>
      <c r="P41" s="6">
        <v>290</v>
      </c>
      <c r="Q41" s="6"/>
      <c r="R41" s="6">
        <f t="shared" si="4"/>
        <v>0.77852348993288589</v>
      </c>
      <c r="S41" s="6"/>
      <c r="T41" s="6">
        <f t="shared" si="5"/>
        <v>0.6504672897196262</v>
      </c>
      <c r="V41">
        <v>13</v>
      </c>
      <c r="W41" t="s">
        <v>30</v>
      </c>
      <c r="X41">
        <v>0.46439628482972134</v>
      </c>
      <c r="Y41">
        <f>AVERAGE(X41:X49)</f>
        <v>0.57121125812449569</v>
      </c>
      <c r="AA41">
        <v>13</v>
      </c>
      <c r="AB41" s="4" t="s">
        <v>30</v>
      </c>
      <c r="AC41" s="4">
        <v>0.52910052910052907</v>
      </c>
      <c r="AD41">
        <f>AVERAGE(AC41:AC49)</f>
        <v>0.66858056255893694</v>
      </c>
    </row>
    <row r="42" spans="1:30" x14ac:dyDescent="0.3">
      <c r="A42" s="6" t="s">
        <v>43</v>
      </c>
      <c r="B42" s="6">
        <v>439</v>
      </c>
      <c r="C42" s="6"/>
      <c r="D42" s="6">
        <f t="shared" si="1"/>
        <v>1.1613756613756614</v>
      </c>
      <c r="E42" s="6"/>
      <c r="F42" s="6">
        <f t="shared" si="0"/>
        <v>1.0193498452012384</v>
      </c>
      <c r="H42" s="6" t="s">
        <v>44</v>
      </c>
      <c r="I42" s="6">
        <v>425</v>
      </c>
      <c r="J42" s="6"/>
      <c r="K42" s="6">
        <f t="shared" si="2"/>
        <v>1.0696308724832215</v>
      </c>
      <c r="L42" s="6"/>
      <c r="M42" s="6">
        <f t="shared" si="3"/>
        <v>0.91561938958707356</v>
      </c>
      <c r="O42" s="6" t="s">
        <v>44</v>
      </c>
      <c r="P42" s="6">
        <v>324</v>
      </c>
      <c r="Q42" s="6"/>
      <c r="R42" s="6">
        <f t="shared" si="4"/>
        <v>0.86979865771812082</v>
      </c>
      <c r="S42" s="6"/>
      <c r="T42" s="6">
        <f t="shared" si="5"/>
        <v>0.72672897196261688</v>
      </c>
      <c r="V42">
        <v>13</v>
      </c>
      <c r="W42" t="s">
        <v>30</v>
      </c>
      <c r="X42">
        <v>0.5178018575851393</v>
      </c>
      <c r="AA42">
        <v>13</v>
      </c>
      <c r="AB42" s="4" t="s">
        <v>30</v>
      </c>
      <c r="AC42" s="4">
        <v>0.58994708994709</v>
      </c>
    </row>
    <row r="43" spans="1:30" x14ac:dyDescent="0.3">
      <c r="A43" s="6" t="s">
        <v>43</v>
      </c>
      <c r="B43" s="6">
        <v>339</v>
      </c>
      <c r="C43" s="6"/>
      <c r="D43" s="6">
        <f t="shared" si="1"/>
        <v>0.89682539682539686</v>
      </c>
      <c r="E43" s="6"/>
      <c r="F43" s="6">
        <f t="shared" si="0"/>
        <v>0.78715170278637769</v>
      </c>
      <c r="H43" s="6" t="s">
        <v>44</v>
      </c>
      <c r="I43" s="6">
        <v>372</v>
      </c>
      <c r="J43" s="6"/>
      <c r="K43" s="6">
        <f t="shared" si="2"/>
        <v>0.93624161073825507</v>
      </c>
      <c r="L43" s="6"/>
      <c r="M43" s="6">
        <f t="shared" si="3"/>
        <v>0.80143626570915616</v>
      </c>
      <c r="O43" s="6" t="s">
        <v>44</v>
      </c>
      <c r="P43" s="6">
        <v>320</v>
      </c>
      <c r="Q43" s="6"/>
      <c r="R43" s="6">
        <f t="shared" si="4"/>
        <v>0.85906040268456374</v>
      </c>
      <c r="S43" s="6"/>
      <c r="T43" s="6">
        <f t="shared" si="5"/>
        <v>0.71775700934579445</v>
      </c>
      <c r="V43">
        <v>13</v>
      </c>
      <c r="W43" t="s">
        <v>30</v>
      </c>
      <c r="X43">
        <v>0.45743034055727549</v>
      </c>
      <c r="AA43">
        <v>13</v>
      </c>
      <c r="AB43" s="4" t="s">
        <v>30</v>
      </c>
      <c r="AC43" s="4">
        <v>0.52116402116402116</v>
      </c>
    </row>
    <row r="44" spans="1:30" x14ac:dyDescent="0.3">
      <c r="A44" s="25" t="s">
        <v>47</v>
      </c>
      <c r="B44" s="25">
        <v>418</v>
      </c>
      <c r="C44" s="25"/>
      <c r="D44" s="25">
        <f t="shared" si="1"/>
        <v>1.1058201058201058</v>
      </c>
      <c r="E44" s="25"/>
      <c r="F44" s="25">
        <f t="shared" si="0"/>
        <v>0.97058823529411764</v>
      </c>
      <c r="H44" s="6" t="s">
        <v>48</v>
      </c>
      <c r="I44" s="6">
        <v>343</v>
      </c>
      <c r="J44" s="6"/>
      <c r="K44" s="6">
        <f t="shared" si="2"/>
        <v>0.86325503355704702</v>
      </c>
      <c r="L44" s="6"/>
      <c r="M44" s="6">
        <f t="shared" si="3"/>
        <v>0.73895870736086178</v>
      </c>
      <c r="O44" s="6" t="s">
        <v>48</v>
      </c>
      <c r="P44" s="6">
        <v>292</v>
      </c>
      <c r="Q44" s="6"/>
      <c r="R44" s="6">
        <f t="shared" si="4"/>
        <v>0.78389261744966443</v>
      </c>
      <c r="S44" s="6"/>
      <c r="T44" s="6">
        <f t="shared" si="5"/>
        <v>0.65495327102803746</v>
      </c>
      <c r="V44">
        <v>16</v>
      </c>
      <c r="W44" t="s">
        <v>31</v>
      </c>
      <c r="X44">
        <v>0.59676840215439853</v>
      </c>
      <c r="AA44">
        <v>16</v>
      </c>
      <c r="AB44" s="4" t="s">
        <v>31</v>
      </c>
      <c r="AC44" s="4">
        <v>0.69714765100671139</v>
      </c>
    </row>
    <row r="45" spans="1:30" x14ac:dyDescent="0.3">
      <c r="A45" s="25" t="s">
        <v>47</v>
      </c>
      <c r="B45" s="25">
        <v>376</v>
      </c>
      <c r="C45" s="25"/>
      <c r="D45" s="25">
        <f t="shared" si="1"/>
        <v>0.99470899470899465</v>
      </c>
      <c r="E45" s="25"/>
      <c r="F45" s="25">
        <f t="shared" si="0"/>
        <v>0.87306501547987614</v>
      </c>
      <c r="H45" s="6" t="s">
        <v>48</v>
      </c>
      <c r="I45" s="6">
        <v>394</v>
      </c>
      <c r="J45" s="6"/>
      <c r="K45" s="6">
        <f t="shared" si="2"/>
        <v>0.99161073825503365</v>
      </c>
      <c r="L45" s="6"/>
      <c r="M45" s="6">
        <f t="shared" si="3"/>
        <v>0.8488330341113105</v>
      </c>
      <c r="O45" s="6" t="s">
        <v>48</v>
      </c>
      <c r="P45" s="6">
        <v>362</v>
      </c>
      <c r="Q45" s="6"/>
      <c r="R45" s="6">
        <f t="shared" si="4"/>
        <v>0.9718120805369127</v>
      </c>
      <c r="S45" s="6"/>
      <c r="T45" s="6">
        <f t="shared" si="5"/>
        <v>0.81196261682242998</v>
      </c>
      <c r="V45">
        <v>16</v>
      </c>
      <c r="W45" t="s">
        <v>31</v>
      </c>
      <c r="X45">
        <v>0.59030520646319562</v>
      </c>
      <c r="AA45">
        <v>16</v>
      </c>
      <c r="AB45" s="4" t="s">
        <v>31</v>
      </c>
      <c r="AC45" s="4">
        <v>0.6895973154362417</v>
      </c>
    </row>
    <row r="46" spans="1:30" x14ac:dyDescent="0.3">
      <c r="A46" s="25" t="s">
        <v>47</v>
      </c>
      <c r="B46" s="25">
        <v>343</v>
      </c>
      <c r="C46" s="25"/>
      <c r="D46" s="25">
        <f t="shared" si="1"/>
        <v>0.90740740740740744</v>
      </c>
      <c r="E46" s="25"/>
      <c r="F46" s="25">
        <f t="shared" si="0"/>
        <v>0.79643962848297212</v>
      </c>
      <c r="H46" s="6" t="s">
        <v>48</v>
      </c>
      <c r="I46" s="6">
        <v>373</v>
      </c>
      <c r="J46" s="6"/>
      <c r="K46" s="6">
        <f t="shared" si="2"/>
        <v>0.93875838926174504</v>
      </c>
      <c r="L46" s="6"/>
      <c r="M46" s="6">
        <f t="shared" si="3"/>
        <v>0.8035906642728905</v>
      </c>
      <c r="O46" s="6" t="s">
        <v>48</v>
      </c>
      <c r="P46" s="6">
        <v>361</v>
      </c>
      <c r="Q46" s="6"/>
      <c r="R46" s="6">
        <f t="shared" si="4"/>
        <v>0.96912751677852349</v>
      </c>
      <c r="S46" s="6"/>
      <c r="T46" s="6">
        <f t="shared" si="5"/>
        <v>0.80971962616822435</v>
      </c>
      <c r="V46">
        <v>16</v>
      </c>
      <c r="W46" t="s">
        <v>31</v>
      </c>
      <c r="X46">
        <v>0.65924596050269302</v>
      </c>
      <c r="AA46">
        <v>16</v>
      </c>
      <c r="AB46" s="4" t="s">
        <v>31</v>
      </c>
      <c r="AC46" s="4">
        <v>0.77013422818791955</v>
      </c>
    </row>
    <row r="47" spans="1:30" x14ac:dyDescent="0.3">
      <c r="A47" s="6" t="s">
        <v>49</v>
      </c>
      <c r="B47" s="6">
        <v>330</v>
      </c>
      <c r="C47" s="6"/>
      <c r="D47" s="6">
        <f t="shared" si="1"/>
        <v>0.87301587301587302</v>
      </c>
      <c r="E47" s="6"/>
      <c r="F47" s="6">
        <f t="shared" si="0"/>
        <v>0.76625386996904021</v>
      </c>
      <c r="H47" s="6" t="s">
        <v>50</v>
      </c>
      <c r="I47" s="6">
        <v>393</v>
      </c>
      <c r="J47" s="6"/>
      <c r="K47" s="6">
        <f t="shared" si="2"/>
        <v>0.98909395973154368</v>
      </c>
      <c r="L47" s="6"/>
      <c r="M47" s="6">
        <f t="shared" si="3"/>
        <v>0.84667863554757627</v>
      </c>
      <c r="O47" s="8" t="s">
        <v>51</v>
      </c>
      <c r="P47" s="6">
        <v>361</v>
      </c>
      <c r="Q47" s="6"/>
      <c r="R47" s="6">
        <f t="shared" si="4"/>
        <v>0.96912751677852349</v>
      </c>
      <c r="S47" s="6"/>
      <c r="T47" s="6">
        <f t="shared" si="5"/>
        <v>0.80971962616822435</v>
      </c>
      <c r="V47">
        <v>15</v>
      </c>
      <c r="W47" t="s">
        <v>32</v>
      </c>
      <c r="X47">
        <v>0.49121495327102804</v>
      </c>
      <c r="AA47">
        <v>15</v>
      </c>
      <c r="AB47" s="4" t="s">
        <v>32</v>
      </c>
      <c r="AC47" s="4">
        <v>0.5879194630872483</v>
      </c>
    </row>
    <row r="48" spans="1:30" x14ac:dyDescent="0.3">
      <c r="A48" s="6" t="s">
        <v>49</v>
      </c>
      <c r="B48" s="6">
        <v>347</v>
      </c>
      <c r="C48" s="6"/>
      <c r="D48" s="6">
        <f t="shared" si="1"/>
        <v>0.91798941798941802</v>
      </c>
      <c r="E48" s="6"/>
      <c r="F48" s="6">
        <f t="shared" si="0"/>
        <v>0.80572755417956654</v>
      </c>
      <c r="H48" s="6" t="s">
        <v>50</v>
      </c>
      <c r="I48" s="6">
        <v>394</v>
      </c>
      <c r="J48" s="6"/>
      <c r="K48" s="6">
        <f t="shared" si="2"/>
        <v>0.99161073825503365</v>
      </c>
      <c r="L48" s="6"/>
      <c r="M48" s="6">
        <f t="shared" si="3"/>
        <v>0.8488330341113105</v>
      </c>
      <c r="O48" s="8" t="s">
        <v>51</v>
      </c>
      <c r="P48" s="6">
        <v>422</v>
      </c>
      <c r="Q48" s="6"/>
      <c r="R48" s="6">
        <f t="shared" si="4"/>
        <v>1.1328859060402685</v>
      </c>
      <c r="S48" s="6"/>
      <c r="T48" s="6">
        <f t="shared" si="5"/>
        <v>0.94654205607476638</v>
      </c>
      <c r="V48">
        <v>15</v>
      </c>
      <c r="W48" t="s">
        <v>32</v>
      </c>
      <c r="X48">
        <v>0.65719626168224299</v>
      </c>
      <c r="AA48">
        <v>15</v>
      </c>
      <c r="AB48" s="4" t="s">
        <v>32</v>
      </c>
      <c r="AC48" s="4">
        <v>0.78657718120805364</v>
      </c>
    </row>
    <row r="49" spans="1:30" x14ac:dyDescent="0.3">
      <c r="A49" s="6" t="s">
        <v>49</v>
      </c>
      <c r="B49" s="6">
        <v>397</v>
      </c>
      <c r="C49" s="6"/>
      <c r="D49" s="6">
        <f t="shared" si="1"/>
        <v>1.0502645502645502</v>
      </c>
      <c r="E49" s="6"/>
      <c r="F49" s="6">
        <f t="shared" si="0"/>
        <v>0.92182662538699689</v>
      </c>
      <c r="H49" s="6" t="s">
        <v>50</v>
      </c>
      <c r="I49" s="6">
        <v>422</v>
      </c>
      <c r="J49" s="6"/>
      <c r="K49" s="6">
        <f t="shared" si="2"/>
        <v>1.0620805369127517</v>
      </c>
      <c r="L49" s="6"/>
      <c r="M49" s="6">
        <f t="shared" si="3"/>
        <v>0.90915619389587066</v>
      </c>
      <c r="O49" s="8" t="s">
        <v>51</v>
      </c>
      <c r="P49" s="6">
        <v>395</v>
      </c>
      <c r="Q49" s="6"/>
      <c r="R49" s="6">
        <f t="shared" si="4"/>
        <v>1.0604026845637584</v>
      </c>
      <c r="S49" s="6"/>
      <c r="T49" s="6">
        <f t="shared" si="5"/>
        <v>0.88598130841121503</v>
      </c>
      <c r="V49">
        <v>15</v>
      </c>
      <c r="W49" t="s">
        <v>32</v>
      </c>
      <c r="X49">
        <v>0.70654205607476639</v>
      </c>
      <c r="AA49">
        <v>15</v>
      </c>
      <c r="AB49" s="4" t="s">
        <v>32</v>
      </c>
      <c r="AC49" s="4">
        <v>0.84563758389261745</v>
      </c>
    </row>
    <row r="50" spans="1:30" x14ac:dyDescent="0.3">
      <c r="A50" s="6" t="s">
        <v>52</v>
      </c>
      <c r="B50" s="6">
        <v>421</v>
      </c>
      <c r="C50" s="6"/>
      <c r="D50" s="6">
        <f t="shared" si="1"/>
        <v>1.1137566137566137</v>
      </c>
      <c r="E50" s="6"/>
      <c r="F50" s="6">
        <f t="shared" si="0"/>
        <v>0.97755417956656343</v>
      </c>
      <c r="H50" s="6" t="s">
        <v>53</v>
      </c>
      <c r="I50" s="6">
        <v>377</v>
      </c>
      <c r="J50" s="6"/>
      <c r="K50" s="6">
        <f t="shared" si="2"/>
        <v>0.9488255033557047</v>
      </c>
      <c r="L50" s="6"/>
      <c r="M50" s="6">
        <f t="shared" si="3"/>
        <v>0.81220825852782763</v>
      </c>
      <c r="O50" s="8" t="s">
        <v>54</v>
      </c>
      <c r="P50" s="6">
        <v>314</v>
      </c>
      <c r="Q50" s="6"/>
      <c r="R50" s="6">
        <f t="shared" si="4"/>
        <v>0.84295302013422824</v>
      </c>
      <c r="S50" s="6"/>
      <c r="T50" s="6">
        <f t="shared" si="5"/>
        <v>0.70429906542056075</v>
      </c>
      <c r="V50">
        <v>15</v>
      </c>
      <c r="W50" t="s">
        <v>38</v>
      </c>
      <c r="X50">
        <v>0.43949730700179529</v>
      </c>
      <c r="Y50">
        <f>AVERAGE(X50:X55)</f>
        <v>0.62226614540512426</v>
      </c>
      <c r="AA50">
        <v>15</v>
      </c>
      <c r="AB50" s="4" t="s">
        <v>38</v>
      </c>
      <c r="AC50" s="4">
        <v>0.84295302013422824</v>
      </c>
      <c r="AD50">
        <f>AVERAGE(AC50:AC55)</f>
        <v>0.73736017897091732</v>
      </c>
    </row>
    <row r="51" spans="1:30" x14ac:dyDescent="0.3">
      <c r="A51" s="6" t="s">
        <v>52</v>
      </c>
      <c r="B51" s="6">
        <v>412</v>
      </c>
      <c r="C51" s="6"/>
      <c r="D51" s="6">
        <f t="shared" si="1"/>
        <v>1.08994708994709</v>
      </c>
      <c r="E51" s="6"/>
      <c r="F51" s="6">
        <f t="shared" si="0"/>
        <v>0.95665634674922595</v>
      </c>
      <c r="H51" s="6" t="s">
        <v>53</v>
      </c>
      <c r="I51" s="6">
        <v>374</v>
      </c>
      <c r="J51" s="6"/>
      <c r="K51" s="6">
        <f t="shared" si="2"/>
        <v>0.9412751677852349</v>
      </c>
      <c r="L51" s="6"/>
      <c r="M51" s="6">
        <f t="shared" si="3"/>
        <v>0.80574506283662473</v>
      </c>
      <c r="O51" s="8" t="s">
        <v>54</v>
      </c>
      <c r="P51" s="6">
        <v>358</v>
      </c>
      <c r="Q51" s="6"/>
      <c r="R51" s="6">
        <f t="shared" si="4"/>
        <v>0.96107382550335574</v>
      </c>
      <c r="S51" s="6"/>
      <c r="T51" s="6">
        <f t="shared" si="5"/>
        <v>0.80299065420560756</v>
      </c>
      <c r="V51">
        <v>15</v>
      </c>
      <c r="W51" t="s">
        <v>38</v>
      </c>
      <c r="X51">
        <v>0.55583482944344698</v>
      </c>
      <c r="AA51">
        <v>15</v>
      </c>
      <c r="AB51" s="4" t="s">
        <v>38</v>
      </c>
      <c r="AC51" s="4">
        <v>0.8375838926174497</v>
      </c>
    </row>
    <row r="52" spans="1:30" x14ac:dyDescent="0.3">
      <c r="A52" s="6" t="s">
        <v>52</v>
      </c>
      <c r="B52" s="6">
        <v>361</v>
      </c>
      <c r="C52" s="6"/>
      <c r="D52" s="6">
        <f t="shared" si="1"/>
        <v>0.955026455026455</v>
      </c>
      <c r="E52" s="6"/>
      <c r="F52" s="6">
        <f t="shared" si="0"/>
        <v>0.83823529411764697</v>
      </c>
      <c r="H52" s="6" t="s">
        <v>53</v>
      </c>
      <c r="I52" s="6">
        <v>424</v>
      </c>
      <c r="J52" s="6"/>
      <c r="K52" s="6">
        <f t="shared" si="2"/>
        <v>1.0671140939597317</v>
      </c>
      <c r="L52" s="6"/>
      <c r="M52" s="6">
        <f t="shared" si="3"/>
        <v>0.91346499102333933</v>
      </c>
      <c r="O52" s="8" t="s">
        <v>54</v>
      </c>
      <c r="P52" s="6">
        <v>385</v>
      </c>
      <c r="Q52" s="6"/>
      <c r="R52" s="6">
        <f t="shared" si="4"/>
        <v>1.0335570469798658</v>
      </c>
      <c r="S52" s="6"/>
      <c r="T52" s="6">
        <f t="shared" si="5"/>
        <v>0.86355140186915891</v>
      </c>
      <c r="V52">
        <v>15</v>
      </c>
      <c r="W52" t="s">
        <v>38</v>
      </c>
      <c r="X52">
        <v>0.55583482944344698</v>
      </c>
      <c r="AA52">
        <v>15</v>
      </c>
      <c r="AB52" s="4" t="s">
        <v>38</v>
      </c>
      <c r="AC52" s="4">
        <v>0.93154362416107384</v>
      </c>
    </row>
    <row r="53" spans="1:30" x14ac:dyDescent="0.3">
      <c r="V53">
        <v>16</v>
      </c>
      <c r="W53" t="s">
        <v>37</v>
      </c>
      <c r="X53">
        <v>0.70429906542056075</v>
      </c>
      <c r="AA53">
        <v>16</v>
      </c>
      <c r="AB53" s="4" t="s">
        <v>37</v>
      </c>
      <c r="AC53" s="4">
        <v>0.51342281879194629</v>
      </c>
    </row>
    <row r="54" spans="1:30" x14ac:dyDescent="0.3">
      <c r="V54">
        <v>16</v>
      </c>
      <c r="W54" t="s">
        <v>37</v>
      </c>
      <c r="X54">
        <v>0.6998130841121496</v>
      </c>
      <c r="AA54">
        <v>16</v>
      </c>
      <c r="AB54" s="4" t="s">
        <v>37</v>
      </c>
      <c r="AC54" s="4">
        <v>0.64932885906040272</v>
      </c>
    </row>
    <row r="55" spans="1:30" x14ac:dyDescent="0.3">
      <c r="V55">
        <v>16</v>
      </c>
      <c r="W55" t="s">
        <v>37</v>
      </c>
      <c r="X55">
        <v>0.7783177570093458</v>
      </c>
      <c r="AA55">
        <v>16</v>
      </c>
      <c r="AB55" s="4" t="s">
        <v>37</v>
      </c>
      <c r="AC55" s="4">
        <v>0.64932885906040272</v>
      </c>
    </row>
    <row r="56" spans="1:30" x14ac:dyDescent="0.3">
      <c r="V56">
        <v>13</v>
      </c>
      <c r="W56" t="s">
        <v>36</v>
      </c>
      <c r="X56">
        <v>0.77089783281733748</v>
      </c>
      <c r="Y56">
        <f>AVERAGE(X56:X64)</f>
        <v>0.74836768685437427</v>
      </c>
      <c r="AA56">
        <v>13</v>
      </c>
      <c r="AB56" s="4" t="s">
        <v>36</v>
      </c>
      <c r="AC56" s="4">
        <v>0.87830687830687826</v>
      </c>
      <c r="AD56">
        <f>AVERAGE(AC56:AC64)</f>
        <v>0.87477944280703412</v>
      </c>
    </row>
    <row r="57" spans="1:30" x14ac:dyDescent="0.3">
      <c r="V57">
        <v>13</v>
      </c>
      <c r="W57" t="s">
        <v>36</v>
      </c>
      <c r="X57">
        <v>0.72445820433436525</v>
      </c>
      <c r="AA57">
        <v>13</v>
      </c>
      <c r="AB57" s="4" t="s">
        <v>36</v>
      </c>
      <c r="AC57" s="4">
        <v>0.82539682539682535</v>
      </c>
    </row>
    <row r="58" spans="1:30" x14ac:dyDescent="0.3">
      <c r="V58">
        <v>13</v>
      </c>
      <c r="W58" t="s">
        <v>36</v>
      </c>
      <c r="X58">
        <v>0.85681114551083593</v>
      </c>
      <c r="AA58">
        <v>13</v>
      </c>
      <c r="AB58" s="4" t="s">
        <v>36</v>
      </c>
      <c r="AC58" s="4">
        <v>0.97619047619047616</v>
      </c>
    </row>
    <row r="59" spans="1:30" x14ac:dyDescent="0.3">
      <c r="V59">
        <v>16</v>
      </c>
      <c r="W59" t="s">
        <v>42</v>
      </c>
      <c r="X59">
        <v>0.51705565529622977</v>
      </c>
      <c r="AA59">
        <v>16</v>
      </c>
      <c r="AB59" s="4" t="s">
        <v>42</v>
      </c>
      <c r="AC59" s="4">
        <v>0.60402684563758391</v>
      </c>
    </row>
    <row r="60" spans="1:30" x14ac:dyDescent="0.3">
      <c r="V60">
        <v>16</v>
      </c>
      <c r="W60" t="s">
        <v>42</v>
      </c>
      <c r="X60">
        <v>0.6894075403949731</v>
      </c>
      <c r="AA60">
        <v>16</v>
      </c>
      <c r="AB60" s="4" t="s">
        <v>42</v>
      </c>
      <c r="AC60" s="4">
        <v>0.80536912751677858</v>
      </c>
    </row>
    <row r="61" spans="1:30" x14ac:dyDescent="0.3">
      <c r="V61">
        <v>16</v>
      </c>
      <c r="W61" t="s">
        <v>42</v>
      </c>
      <c r="X61">
        <v>0.6398563734290843</v>
      </c>
      <c r="AA61">
        <v>16</v>
      </c>
      <c r="AB61" s="4" t="s">
        <v>42</v>
      </c>
      <c r="AC61" s="4">
        <v>0.74748322147651014</v>
      </c>
    </row>
    <row r="62" spans="1:30" x14ac:dyDescent="0.3">
      <c r="V62">
        <v>15</v>
      </c>
      <c r="W62" t="s">
        <v>42</v>
      </c>
      <c r="X62">
        <v>0.77607476635514017</v>
      </c>
      <c r="AA62">
        <v>15</v>
      </c>
      <c r="AB62" s="4" t="s">
        <v>42</v>
      </c>
      <c r="AC62" s="4">
        <v>0.92885906040268451</v>
      </c>
    </row>
    <row r="63" spans="1:30" x14ac:dyDescent="0.3">
      <c r="V63">
        <v>15</v>
      </c>
      <c r="W63" t="s">
        <v>42</v>
      </c>
      <c r="X63">
        <v>0.9196261682242991</v>
      </c>
      <c r="AA63">
        <v>15</v>
      </c>
      <c r="AB63" s="4" t="s">
        <v>42</v>
      </c>
      <c r="AC63" s="4">
        <v>1.1006711409395973</v>
      </c>
    </row>
    <row r="64" spans="1:30" x14ac:dyDescent="0.3">
      <c r="V64">
        <v>15</v>
      </c>
      <c r="W64" t="s">
        <v>42</v>
      </c>
      <c r="X64">
        <v>0.84112149532710279</v>
      </c>
      <c r="AA64">
        <v>15</v>
      </c>
      <c r="AB64" s="4" t="s">
        <v>42</v>
      </c>
      <c r="AC64" s="4">
        <v>1.0067114093959733</v>
      </c>
    </row>
    <row r="65" spans="22:30" x14ac:dyDescent="0.3">
      <c r="V65">
        <v>13</v>
      </c>
      <c r="W65" t="s">
        <v>41</v>
      </c>
      <c r="X65">
        <v>0.92182662538699689</v>
      </c>
      <c r="Y65">
        <f>AVERAGE(X65:X73)</f>
        <v>0.87343551729480096</v>
      </c>
      <c r="AA65">
        <v>13</v>
      </c>
      <c r="AB65" s="4" t="s">
        <v>41</v>
      </c>
      <c r="AC65" s="4">
        <v>1.0502645502645502</v>
      </c>
      <c r="AD65">
        <f>AVERAGE(AC65:AC73)</f>
        <v>1.0195949678239016</v>
      </c>
    </row>
    <row r="66" spans="22:30" x14ac:dyDescent="0.3">
      <c r="V66">
        <v>13</v>
      </c>
      <c r="W66" t="s">
        <v>41</v>
      </c>
      <c r="X66">
        <v>0.99845201238390091</v>
      </c>
      <c r="AA66">
        <v>13</v>
      </c>
      <c r="AB66" s="4" t="s">
        <v>41</v>
      </c>
      <c r="AC66" s="4">
        <v>1.1375661375661377</v>
      </c>
    </row>
    <row r="67" spans="22:30" x14ac:dyDescent="0.3">
      <c r="V67">
        <v>13</v>
      </c>
      <c r="W67" t="s">
        <v>41</v>
      </c>
      <c r="X67">
        <v>0.89164086687306499</v>
      </c>
      <c r="AA67">
        <v>13</v>
      </c>
      <c r="AB67" s="4" t="s">
        <v>41</v>
      </c>
      <c r="AC67" s="4">
        <v>1.0158730158730158</v>
      </c>
    </row>
    <row r="68" spans="22:30" x14ac:dyDescent="0.3">
      <c r="V68">
        <v>16</v>
      </c>
      <c r="W68" t="s">
        <v>46</v>
      </c>
      <c r="X68">
        <v>0.77558348294434465</v>
      </c>
      <c r="AA68">
        <v>16</v>
      </c>
      <c r="AB68" s="4" t="s">
        <v>46</v>
      </c>
      <c r="AC68" s="4">
        <v>0.90604026845637586</v>
      </c>
    </row>
    <row r="69" spans="22:30" x14ac:dyDescent="0.3">
      <c r="V69">
        <v>16</v>
      </c>
      <c r="W69" t="s">
        <v>46</v>
      </c>
      <c r="X69">
        <v>0.79497307001795325</v>
      </c>
      <c r="AA69">
        <v>16</v>
      </c>
      <c r="AB69" s="4" t="s">
        <v>46</v>
      </c>
      <c r="AC69" s="4">
        <v>0.92869127516778527</v>
      </c>
    </row>
    <row r="70" spans="22:30" x14ac:dyDescent="0.3">
      <c r="V70">
        <v>16</v>
      </c>
      <c r="W70" t="s">
        <v>46</v>
      </c>
      <c r="X70">
        <v>0.88330341113105926</v>
      </c>
      <c r="AA70">
        <v>16</v>
      </c>
      <c r="AB70" s="4" t="s">
        <v>46</v>
      </c>
      <c r="AC70" s="4">
        <v>1.0318791946308725</v>
      </c>
    </row>
    <row r="71" spans="22:30" x14ac:dyDescent="0.3">
      <c r="V71">
        <v>15</v>
      </c>
      <c r="W71" t="s">
        <v>46</v>
      </c>
      <c r="X71">
        <v>0.80074766355140192</v>
      </c>
      <c r="AA71">
        <v>15</v>
      </c>
      <c r="AB71" s="4" t="s">
        <v>46</v>
      </c>
      <c r="AC71" s="4">
        <v>0.95838926174496641</v>
      </c>
    </row>
    <row r="72" spans="22:30" x14ac:dyDescent="0.3">
      <c r="V72">
        <v>15</v>
      </c>
      <c r="W72" t="s">
        <v>46</v>
      </c>
      <c r="X72">
        <v>0.91514018691588794</v>
      </c>
      <c r="AA72">
        <v>15</v>
      </c>
      <c r="AB72" s="4" t="s">
        <v>46</v>
      </c>
      <c r="AC72" s="4">
        <v>1.0953020134228189</v>
      </c>
    </row>
    <row r="73" spans="22:30" x14ac:dyDescent="0.3">
      <c r="V73">
        <v>15</v>
      </c>
      <c r="W73" t="s">
        <v>46</v>
      </c>
      <c r="X73">
        <v>0.87925233644859813</v>
      </c>
      <c r="AA73">
        <v>15</v>
      </c>
      <c r="AB73" s="4" t="s">
        <v>46</v>
      </c>
      <c r="AC73" s="4">
        <v>1.0523489932885906</v>
      </c>
    </row>
    <row r="74" spans="22:30" x14ac:dyDescent="0.3">
      <c r="V74">
        <v>13</v>
      </c>
      <c r="W74" t="s">
        <v>49</v>
      </c>
      <c r="X74">
        <v>0.76625386996904021</v>
      </c>
      <c r="Y74">
        <f>AVERAGE(X74:X91)</f>
        <v>0.85641245322561799</v>
      </c>
      <c r="AA74">
        <v>13</v>
      </c>
      <c r="AB74" s="4" t="s">
        <v>49</v>
      </c>
      <c r="AC74" s="4">
        <v>0.87301587301587302</v>
      </c>
      <c r="AD74">
        <f>AVERAGE(AC74:AC91)</f>
        <v>1</v>
      </c>
    </row>
    <row r="75" spans="22:30" x14ac:dyDescent="0.3">
      <c r="V75">
        <v>13</v>
      </c>
      <c r="W75" t="s">
        <v>49</v>
      </c>
      <c r="X75">
        <v>0.80572755417956654</v>
      </c>
      <c r="AA75">
        <v>13</v>
      </c>
      <c r="AB75" s="4" t="s">
        <v>49</v>
      </c>
      <c r="AC75" s="4">
        <v>0.91798941798941802</v>
      </c>
    </row>
    <row r="76" spans="22:30" x14ac:dyDescent="0.3">
      <c r="V76">
        <v>13</v>
      </c>
      <c r="W76" t="s">
        <v>49</v>
      </c>
      <c r="X76">
        <v>0.92182662538699689</v>
      </c>
      <c r="AA76">
        <v>13</v>
      </c>
      <c r="AB76" s="4" t="s">
        <v>49</v>
      </c>
      <c r="AC76" s="4">
        <v>1.0502645502645502</v>
      </c>
    </row>
    <row r="77" spans="22:30" x14ac:dyDescent="0.3">
      <c r="V77">
        <v>13</v>
      </c>
      <c r="W77" t="s">
        <v>52</v>
      </c>
      <c r="X77">
        <v>0.97755417956656343</v>
      </c>
      <c r="AA77">
        <v>13</v>
      </c>
      <c r="AB77" s="4" t="s">
        <v>52</v>
      </c>
      <c r="AC77" s="4">
        <v>1.1137566137566137</v>
      </c>
    </row>
    <row r="78" spans="22:30" x14ac:dyDescent="0.3">
      <c r="V78">
        <v>13</v>
      </c>
      <c r="W78" t="s">
        <v>52</v>
      </c>
      <c r="X78">
        <v>0.95665634674922595</v>
      </c>
      <c r="AA78">
        <v>13</v>
      </c>
      <c r="AB78" s="4" t="s">
        <v>52</v>
      </c>
      <c r="AC78" s="4">
        <v>1.08994708994709</v>
      </c>
    </row>
    <row r="79" spans="22:30" x14ac:dyDescent="0.3">
      <c r="V79">
        <v>13</v>
      </c>
      <c r="W79" t="s">
        <v>52</v>
      </c>
      <c r="X79">
        <v>0.83823529411764697</v>
      </c>
      <c r="AA79">
        <v>13</v>
      </c>
      <c r="AB79" s="4" t="s">
        <v>52</v>
      </c>
      <c r="AC79" s="4">
        <v>0.955026455026455</v>
      </c>
    </row>
    <row r="80" spans="22:30" x14ac:dyDescent="0.3">
      <c r="V80">
        <v>16</v>
      </c>
      <c r="W80" t="s">
        <v>50</v>
      </c>
      <c r="X80">
        <v>0.84667863554757627</v>
      </c>
      <c r="AA80">
        <v>16</v>
      </c>
      <c r="AB80" s="4" t="s">
        <v>50</v>
      </c>
      <c r="AC80" s="4">
        <v>0.98909395973154368</v>
      </c>
    </row>
    <row r="81" spans="22:29" x14ac:dyDescent="0.3">
      <c r="V81">
        <v>16</v>
      </c>
      <c r="W81" t="s">
        <v>50</v>
      </c>
      <c r="X81">
        <v>0.8488330341113105</v>
      </c>
      <c r="AA81">
        <v>16</v>
      </c>
      <c r="AB81" s="4" t="s">
        <v>50</v>
      </c>
      <c r="AC81" s="4">
        <v>0.99161073825503365</v>
      </c>
    </row>
    <row r="82" spans="22:29" x14ac:dyDescent="0.3">
      <c r="V82">
        <v>16</v>
      </c>
      <c r="W82" t="s">
        <v>50</v>
      </c>
      <c r="X82">
        <v>0.90915619389587066</v>
      </c>
      <c r="AA82">
        <v>16</v>
      </c>
      <c r="AB82" s="4" t="s">
        <v>50</v>
      </c>
      <c r="AC82" s="4">
        <v>1.0620805369127517</v>
      </c>
    </row>
    <row r="83" spans="22:29" x14ac:dyDescent="0.3">
      <c r="V83">
        <v>16</v>
      </c>
      <c r="W83" t="s">
        <v>53</v>
      </c>
      <c r="X83">
        <v>0.81220825852782763</v>
      </c>
      <c r="AA83">
        <v>16</v>
      </c>
      <c r="AB83" s="4" t="s">
        <v>53</v>
      </c>
      <c r="AC83" s="4">
        <v>0.9488255033557047</v>
      </c>
    </row>
    <row r="84" spans="22:29" x14ac:dyDescent="0.3">
      <c r="V84">
        <v>16</v>
      </c>
      <c r="W84" t="s">
        <v>53</v>
      </c>
      <c r="X84">
        <v>0.80574506283662473</v>
      </c>
      <c r="AA84">
        <v>16</v>
      </c>
      <c r="AB84" s="4" t="s">
        <v>53</v>
      </c>
      <c r="AC84" s="4">
        <v>0.9412751677852349</v>
      </c>
    </row>
    <row r="85" spans="22:29" x14ac:dyDescent="0.3">
      <c r="V85">
        <v>16</v>
      </c>
      <c r="W85" t="s">
        <v>53</v>
      </c>
      <c r="X85">
        <v>0.91346499102333933</v>
      </c>
      <c r="AA85">
        <v>16</v>
      </c>
      <c r="AB85" s="4" t="s">
        <v>53</v>
      </c>
      <c r="AC85" s="4">
        <v>1.0671140939597317</v>
      </c>
    </row>
    <row r="86" spans="22:29" x14ac:dyDescent="0.3">
      <c r="V86">
        <v>15</v>
      </c>
      <c r="W86" s="9" t="s">
        <v>51</v>
      </c>
      <c r="X86">
        <v>0.80971962616822435</v>
      </c>
      <c r="AA86">
        <v>15</v>
      </c>
      <c r="AB86" s="10" t="s">
        <v>51</v>
      </c>
      <c r="AC86" s="4">
        <v>0.96912751677852349</v>
      </c>
    </row>
    <row r="87" spans="22:29" x14ac:dyDescent="0.3">
      <c r="V87">
        <v>15</v>
      </c>
      <c r="W87" s="9" t="s">
        <v>51</v>
      </c>
      <c r="X87">
        <v>0.94654205607476638</v>
      </c>
      <c r="AA87">
        <v>15</v>
      </c>
      <c r="AB87" s="10" t="s">
        <v>51</v>
      </c>
      <c r="AC87" s="4">
        <v>1.1328859060402685</v>
      </c>
    </row>
    <row r="88" spans="22:29" x14ac:dyDescent="0.3">
      <c r="V88">
        <v>15</v>
      </c>
      <c r="W88" s="9" t="s">
        <v>51</v>
      </c>
      <c r="X88">
        <v>0.88598130841121503</v>
      </c>
      <c r="AA88">
        <v>15</v>
      </c>
      <c r="AB88" s="10" t="s">
        <v>51</v>
      </c>
      <c r="AC88" s="4">
        <v>1.0604026845637584</v>
      </c>
    </row>
    <row r="89" spans="22:29" x14ac:dyDescent="0.3">
      <c r="V89">
        <v>15</v>
      </c>
      <c r="W89" s="9" t="s">
        <v>54</v>
      </c>
      <c r="X89">
        <v>0.70429906542056075</v>
      </c>
      <c r="AA89">
        <v>15</v>
      </c>
      <c r="AB89" s="10" t="s">
        <v>54</v>
      </c>
      <c r="AC89" s="4">
        <v>0.84295302013422824</v>
      </c>
    </row>
    <row r="90" spans="22:29" x14ac:dyDescent="0.3">
      <c r="V90">
        <v>15</v>
      </c>
      <c r="W90" s="9" t="s">
        <v>54</v>
      </c>
      <c r="X90">
        <v>0.80299065420560756</v>
      </c>
      <c r="AA90">
        <v>15</v>
      </c>
      <c r="AB90" s="10" t="s">
        <v>54</v>
      </c>
      <c r="AC90" s="4">
        <v>0.96107382550335574</v>
      </c>
    </row>
    <row r="91" spans="22:29" x14ac:dyDescent="0.3">
      <c r="V91">
        <v>15</v>
      </c>
      <c r="W91" s="9" t="s">
        <v>54</v>
      </c>
      <c r="X91">
        <v>0.86355140186915891</v>
      </c>
      <c r="AA91">
        <v>15</v>
      </c>
      <c r="AB91" s="10" t="s">
        <v>54</v>
      </c>
      <c r="AC91" s="4">
        <v>1.0335570469798658</v>
      </c>
    </row>
    <row r="92" spans="22:29" x14ac:dyDescent="0.3">
      <c r="AC92" s="11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1360-C11F-459C-BEF5-4B07CBB55A54}">
  <dimension ref="A1:Y148"/>
  <sheetViews>
    <sheetView zoomScale="60" zoomScaleNormal="60" workbookViewId="0">
      <selection activeCell="W5" sqref="W5:Y148"/>
    </sheetView>
  </sheetViews>
  <sheetFormatPr defaultRowHeight="14.4" x14ac:dyDescent="0.3"/>
  <cols>
    <col min="1" max="1" width="16.33203125" customWidth="1"/>
    <col min="2" max="2" width="6.33203125" bestFit="1" customWidth="1"/>
    <col min="3" max="3" width="12" bestFit="1" customWidth="1"/>
    <col min="4" max="4" width="16.88671875" bestFit="1" customWidth="1"/>
    <col min="5" max="7" width="16.88671875" customWidth="1"/>
    <col min="8" max="8" width="15" customWidth="1"/>
    <col min="9" max="9" width="6.33203125" bestFit="1" customWidth="1"/>
    <col min="10" max="10" width="12" bestFit="1" customWidth="1"/>
    <col min="11" max="11" width="16.88671875" bestFit="1" customWidth="1"/>
    <col min="12" max="14" width="16.88671875" customWidth="1"/>
    <col min="15" max="15" width="22.5546875" customWidth="1"/>
    <col min="16" max="16" width="6.33203125" bestFit="1" customWidth="1"/>
    <col min="17" max="17" width="12" bestFit="1" customWidth="1"/>
    <col min="18" max="18" width="16.88671875" bestFit="1" customWidth="1"/>
    <col min="22" max="22" width="16" customWidth="1"/>
    <col min="23" max="23" width="12.44140625" customWidth="1"/>
    <col min="24" max="24" width="25.6640625" customWidth="1"/>
    <col min="25" max="25" width="16.5546875" customWidth="1"/>
  </cols>
  <sheetData>
    <row r="1" spans="1:25" ht="15" thickBot="1" x14ac:dyDescent="0.35"/>
    <row r="2" spans="1:25" ht="15" thickBot="1" x14ac:dyDescent="0.35">
      <c r="A2" s="36" t="s">
        <v>56</v>
      </c>
      <c r="B2" s="37"/>
      <c r="C2" s="37"/>
      <c r="D2" s="38"/>
      <c r="E2" s="12"/>
      <c r="F2" s="12"/>
      <c r="G2" s="12"/>
    </row>
    <row r="3" spans="1:25" ht="15" thickBot="1" x14ac:dyDescent="0.35">
      <c r="A3" s="1" t="s">
        <v>57</v>
      </c>
      <c r="B3" s="1" t="s">
        <v>2</v>
      </c>
      <c r="C3" s="1"/>
      <c r="D3" s="1"/>
      <c r="E3" s="1"/>
      <c r="F3" s="1"/>
      <c r="G3" s="1"/>
      <c r="H3" s="1" t="s">
        <v>58</v>
      </c>
      <c r="I3" t="s">
        <v>2</v>
      </c>
      <c r="O3" s="1" t="s">
        <v>59</v>
      </c>
      <c r="P3" t="s">
        <v>2</v>
      </c>
    </row>
    <row r="4" spans="1:25" ht="15" thickBot="1" x14ac:dyDescent="0.35">
      <c r="A4" s="13" t="s">
        <v>5</v>
      </c>
      <c r="B4" s="2" t="s">
        <v>6</v>
      </c>
      <c r="C4" s="2" t="s">
        <v>7</v>
      </c>
      <c r="D4" s="3" t="s">
        <v>60</v>
      </c>
      <c r="E4" s="2" t="s">
        <v>9</v>
      </c>
      <c r="F4" s="3" t="s">
        <v>10</v>
      </c>
      <c r="G4" s="1"/>
      <c r="H4" s="14" t="s">
        <v>5</v>
      </c>
      <c r="I4" s="2" t="s">
        <v>6</v>
      </c>
      <c r="J4" s="2" t="s">
        <v>7</v>
      </c>
      <c r="K4" s="3" t="s">
        <v>60</v>
      </c>
      <c r="L4" s="2" t="s">
        <v>9</v>
      </c>
      <c r="M4" s="3" t="s">
        <v>10</v>
      </c>
      <c r="N4" s="1"/>
      <c r="O4" s="14" t="s">
        <v>5</v>
      </c>
      <c r="P4" s="2" t="s">
        <v>6</v>
      </c>
      <c r="Q4" s="2" t="s">
        <v>7</v>
      </c>
      <c r="R4" s="3" t="s">
        <v>60</v>
      </c>
      <c r="S4" s="2" t="s">
        <v>9</v>
      </c>
      <c r="T4" s="3" t="s">
        <v>10</v>
      </c>
      <c r="V4" s="1" t="s">
        <v>87</v>
      </c>
      <c r="W4" s="23" t="s">
        <v>5</v>
      </c>
      <c r="X4" s="24" t="s">
        <v>60</v>
      </c>
      <c r="Y4" s="24" t="s">
        <v>10</v>
      </c>
    </row>
    <row r="5" spans="1:25" x14ac:dyDescent="0.3">
      <c r="A5" s="5" t="s">
        <v>13</v>
      </c>
      <c r="B5" s="5">
        <v>349</v>
      </c>
      <c r="C5" s="5">
        <f>AVERAGE(B29:B34)</f>
        <v>306.33333333333331</v>
      </c>
      <c r="D5" s="5">
        <f t="shared" ref="D5:D52" si="0">B5/$C$5</f>
        <v>1.1392818280739936</v>
      </c>
      <c r="E5" s="5">
        <f>AVERAGE(B5:B10)</f>
        <v>332.66666666666669</v>
      </c>
      <c r="F5" s="5">
        <f t="shared" ref="F5:F52" si="1">B5/$E$5</f>
        <v>1.0490981963927855</v>
      </c>
      <c r="H5" s="15" t="s">
        <v>13</v>
      </c>
      <c r="I5" s="5">
        <v>382</v>
      </c>
      <c r="J5" s="5">
        <f>AVERAGE(I29:I34)</f>
        <v>324.83333333333331</v>
      </c>
      <c r="K5" s="5">
        <f t="shared" ref="K5:K52" si="2">I5/$J$5</f>
        <v>1.1759876859928169</v>
      </c>
      <c r="L5" s="5">
        <f>AVERAGE(I5:I10)</f>
        <v>355.16666666666669</v>
      </c>
      <c r="M5" s="5">
        <f t="shared" ref="M5:M52" si="3">I5/$E$5</f>
        <v>1.1482965931863727</v>
      </c>
      <c r="O5" s="15" t="s">
        <v>13</v>
      </c>
      <c r="P5" s="5">
        <v>247</v>
      </c>
      <c r="Q5" s="5">
        <f>AVERAGE(P47:P52)</f>
        <v>192.16666666666666</v>
      </c>
      <c r="R5" s="5">
        <f>P5/$Q$5</f>
        <v>1.2853425845620121</v>
      </c>
      <c r="S5" s="5">
        <f>AVERAGE(P5:P10)</f>
        <v>259.66666666666669</v>
      </c>
      <c r="T5" s="5">
        <f t="shared" ref="T5:T52" si="4">P5/$E$5</f>
        <v>0.74248496993987967</v>
      </c>
      <c r="V5">
        <v>17</v>
      </c>
      <c r="W5" s="6" t="s">
        <v>13</v>
      </c>
      <c r="X5" s="6">
        <v>1.1392818280739936</v>
      </c>
      <c r="Y5" s="6">
        <v>1.0490981963927855</v>
      </c>
    </row>
    <row r="6" spans="1:25" x14ac:dyDescent="0.3">
      <c r="A6" s="6"/>
      <c r="B6" s="6">
        <v>327</v>
      </c>
      <c r="C6" s="40"/>
      <c r="D6" s="6">
        <f t="shared" si="0"/>
        <v>1.0674646354733406</v>
      </c>
      <c r="E6" s="39"/>
      <c r="F6" s="6">
        <f t="shared" si="1"/>
        <v>0.98296593186372738</v>
      </c>
      <c r="H6" s="16"/>
      <c r="I6" s="6">
        <v>355</v>
      </c>
      <c r="J6" s="39"/>
      <c r="K6" s="6">
        <f t="shared" si="2"/>
        <v>1.0928681375064135</v>
      </c>
      <c r="L6" s="39"/>
      <c r="M6" s="6">
        <f t="shared" si="3"/>
        <v>1.0671342685370742</v>
      </c>
      <c r="O6" s="16"/>
      <c r="P6" s="6">
        <v>296</v>
      </c>
      <c r="Q6" s="39"/>
      <c r="R6" s="6">
        <f t="shared" ref="R6:R52" si="5">P6/$Q$5</f>
        <v>1.5403295750216826</v>
      </c>
      <c r="S6" s="39"/>
      <c r="T6" s="6">
        <f t="shared" si="4"/>
        <v>0.88977955911823647</v>
      </c>
      <c r="V6">
        <v>17</v>
      </c>
      <c r="W6" s="6"/>
      <c r="X6" s="6">
        <v>1.0674646354733406</v>
      </c>
      <c r="Y6" s="6">
        <v>0.98296593186372738</v>
      </c>
    </row>
    <row r="7" spans="1:25" x14ac:dyDescent="0.3">
      <c r="A7" s="6"/>
      <c r="B7" s="6">
        <v>346</v>
      </c>
      <c r="C7" s="41"/>
      <c r="D7" s="6">
        <f t="shared" si="0"/>
        <v>1.1294885745375409</v>
      </c>
      <c r="E7" s="39"/>
      <c r="F7" s="6">
        <f t="shared" si="1"/>
        <v>1.0400801603206413</v>
      </c>
      <c r="H7" s="16"/>
      <c r="I7" s="6">
        <v>350</v>
      </c>
      <c r="J7" s="39"/>
      <c r="K7" s="6">
        <f t="shared" si="2"/>
        <v>1.07747562852745</v>
      </c>
      <c r="L7" s="39"/>
      <c r="M7" s="6">
        <f t="shared" si="3"/>
        <v>1.0521042084168335</v>
      </c>
      <c r="O7" s="16"/>
      <c r="P7" s="6">
        <v>237</v>
      </c>
      <c r="Q7" s="39"/>
      <c r="R7" s="6">
        <f t="shared" si="5"/>
        <v>1.233304423243712</v>
      </c>
      <c r="S7" s="39"/>
      <c r="T7" s="6">
        <f t="shared" si="4"/>
        <v>0.71242484969939879</v>
      </c>
      <c r="V7">
        <v>17</v>
      </c>
      <c r="W7" s="6"/>
      <c r="X7" s="6">
        <v>1.1294885745375409</v>
      </c>
      <c r="Y7" s="6">
        <v>1.0400801603206413</v>
      </c>
    </row>
    <row r="8" spans="1:25" x14ac:dyDescent="0.3">
      <c r="A8" s="6"/>
      <c r="B8" s="6">
        <v>323</v>
      </c>
      <c r="C8" s="41"/>
      <c r="D8" s="6">
        <f t="shared" si="0"/>
        <v>1.0544069640914038</v>
      </c>
      <c r="E8" s="39"/>
      <c r="F8" s="6">
        <f t="shared" si="1"/>
        <v>0.97094188376753499</v>
      </c>
      <c r="H8" s="16"/>
      <c r="I8" s="6">
        <v>359</v>
      </c>
      <c r="J8" s="39"/>
      <c r="K8" s="6">
        <f t="shared" si="2"/>
        <v>1.1051821446895844</v>
      </c>
      <c r="L8" s="39"/>
      <c r="M8" s="6">
        <f t="shared" si="3"/>
        <v>1.0791583166332666</v>
      </c>
      <c r="O8" s="16"/>
      <c r="P8" s="6">
        <v>246</v>
      </c>
      <c r="Q8" s="39"/>
      <c r="R8" s="6">
        <f t="shared" si="5"/>
        <v>1.2801387684301822</v>
      </c>
      <c r="S8" s="39"/>
      <c r="T8" s="6">
        <f t="shared" si="4"/>
        <v>0.73947895791583163</v>
      </c>
      <c r="V8">
        <v>17</v>
      </c>
      <c r="W8" s="6"/>
      <c r="X8" s="6">
        <v>1.0544069640914038</v>
      </c>
      <c r="Y8" s="6">
        <v>0.97094188376753499</v>
      </c>
    </row>
    <row r="9" spans="1:25" x14ac:dyDescent="0.3">
      <c r="A9" s="6"/>
      <c r="B9" s="6">
        <v>348</v>
      </c>
      <c r="C9" s="41"/>
      <c r="D9" s="6">
        <f t="shared" si="0"/>
        <v>1.1360174102285092</v>
      </c>
      <c r="E9" s="39"/>
      <c r="F9" s="6">
        <f t="shared" si="1"/>
        <v>1.0460921843687374</v>
      </c>
      <c r="H9" s="16"/>
      <c r="I9" s="6">
        <v>350</v>
      </c>
      <c r="J9" s="39"/>
      <c r="K9" s="6">
        <f t="shared" si="2"/>
        <v>1.07747562852745</v>
      </c>
      <c r="L9" s="39"/>
      <c r="M9" s="6">
        <f t="shared" si="3"/>
        <v>1.0521042084168335</v>
      </c>
      <c r="O9" s="16"/>
      <c r="P9" s="6">
        <v>278</v>
      </c>
      <c r="Q9" s="39"/>
      <c r="R9" s="6">
        <f t="shared" si="5"/>
        <v>1.4466608846487425</v>
      </c>
      <c r="S9" s="39"/>
      <c r="T9" s="6">
        <f t="shared" si="4"/>
        <v>0.83567134268537069</v>
      </c>
      <c r="V9">
        <v>17</v>
      </c>
      <c r="W9" s="6"/>
      <c r="X9" s="6">
        <v>1.1360174102285092</v>
      </c>
      <c r="Y9" s="6">
        <v>1.0460921843687374</v>
      </c>
    </row>
    <row r="10" spans="1:25" x14ac:dyDescent="0.3">
      <c r="A10" s="6"/>
      <c r="B10" s="6">
        <v>303</v>
      </c>
      <c r="C10" s="41"/>
      <c r="D10" s="6">
        <f t="shared" si="0"/>
        <v>0.98911860718171929</v>
      </c>
      <c r="E10" s="39"/>
      <c r="F10" s="6">
        <f t="shared" si="1"/>
        <v>0.91082164328657311</v>
      </c>
      <c r="H10" s="16"/>
      <c r="I10" s="6">
        <v>335</v>
      </c>
      <c r="J10" s="39"/>
      <c r="K10" s="6">
        <f t="shared" si="2"/>
        <v>1.0312981015905593</v>
      </c>
      <c r="L10" s="39"/>
      <c r="M10" s="6">
        <f t="shared" si="3"/>
        <v>1.0070140280561122</v>
      </c>
      <c r="O10" s="16"/>
      <c r="P10" s="6">
        <v>254</v>
      </c>
      <c r="Q10" s="39"/>
      <c r="R10" s="6">
        <f t="shared" si="5"/>
        <v>1.3217692974848223</v>
      </c>
      <c r="S10" s="39"/>
      <c r="T10" s="6">
        <f t="shared" si="4"/>
        <v>0.76352705410821642</v>
      </c>
      <c r="V10">
        <v>17</v>
      </c>
      <c r="W10" s="6"/>
      <c r="X10" s="6">
        <v>0.98911860718171929</v>
      </c>
      <c r="Y10" s="6">
        <v>0.91082164328657311</v>
      </c>
    </row>
    <row r="11" spans="1:25" x14ac:dyDescent="0.3">
      <c r="A11" s="6" t="s">
        <v>61</v>
      </c>
      <c r="B11" s="6">
        <v>9</v>
      </c>
      <c r="C11" s="41"/>
      <c r="D11" s="6">
        <f t="shared" si="0"/>
        <v>2.9379760609357999E-2</v>
      </c>
      <c r="E11" s="39"/>
      <c r="F11" s="6">
        <f>B11/$E$5</f>
        <v>2.7054108216432865E-2</v>
      </c>
      <c r="H11" s="16" t="s">
        <v>61</v>
      </c>
      <c r="I11" s="6">
        <v>14</v>
      </c>
      <c r="J11" s="39"/>
      <c r="K11" s="6">
        <f t="shared" si="2"/>
        <v>4.3099025141098E-2</v>
      </c>
      <c r="L11" s="39"/>
      <c r="M11" s="6">
        <f t="shared" si="3"/>
        <v>4.2084168336673347E-2</v>
      </c>
      <c r="O11" s="17" t="s">
        <v>62</v>
      </c>
      <c r="P11" s="6">
        <v>0</v>
      </c>
      <c r="Q11" s="39"/>
      <c r="R11" s="6">
        <f t="shared" si="5"/>
        <v>0</v>
      </c>
      <c r="S11" s="39"/>
      <c r="T11" s="6">
        <f t="shared" si="4"/>
        <v>0</v>
      </c>
      <c r="V11">
        <v>18</v>
      </c>
      <c r="W11" s="6" t="s">
        <v>13</v>
      </c>
      <c r="X11" s="6">
        <v>1.1759876859928169</v>
      </c>
      <c r="Y11" s="6">
        <v>1.1482965931863727</v>
      </c>
    </row>
    <row r="12" spans="1:25" x14ac:dyDescent="0.3">
      <c r="A12" s="6"/>
      <c r="B12" s="6">
        <v>17</v>
      </c>
      <c r="C12" s="41"/>
      <c r="D12" s="6">
        <f t="shared" si="0"/>
        <v>5.5495103373231776E-2</v>
      </c>
      <c r="E12" s="39"/>
      <c r="F12" s="6">
        <f t="shared" si="1"/>
        <v>5.1102204408817631E-2</v>
      </c>
      <c r="H12" s="16"/>
      <c r="I12" s="6">
        <v>7</v>
      </c>
      <c r="J12" s="39"/>
      <c r="K12" s="6">
        <f t="shared" si="2"/>
        <v>2.1549512570549E-2</v>
      </c>
      <c r="L12" s="39"/>
      <c r="M12" s="6">
        <f t="shared" si="3"/>
        <v>2.1042084168336674E-2</v>
      </c>
      <c r="O12" s="16"/>
      <c r="P12" s="6">
        <v>1</v>
      </c>
      <c r="Q12" s="39"/>
      <c r="R12" s="6">
        <f t="shared" si="5"/>
        <v>5.2038161318300087E-3</v>
      </c>
      <c r="S12" s="39"/>
      <c r="T12" s="6">
        <f t="shared" si="4"/>
        <v>3.0060120240480962E-3</v>
      </c>
      <c r="V12">
        <v>18</v>
      </c>
      <c r="W12" s="6"/>
      <c r="X12" s="6">
        <v>1.0928681375064135</v>
      </c>
      <c r="Y12" s="6">
        <v>1.0671342685370742</v>
      </c>
    </row>
    <row r="13" spans="1:25" x14ac:dyDescent="0.3">
      <c r="A13" s="6"/>
      <c r="B13" s="6">
        <v>6</v>
      </c>
      <c r="C13" s="41"/>
      <c r="D13" s="6">
        <f t="shared" si="0"/>
        <v>1.9586507072905334E-2</v>
      </c>
      <c r="E13" s="39"/>
      <c r="F13" s="6">
        <f t="shared" si="1"/>
        <v>1.8036072144288578E-2</v>
      </c>
      <c r="H13" s="16"/>
      <c r="I13" s="6">
        <v>5</v>
      </c>
      <c r="J13" s="39"/>
      <c r="K13" s="6">
        <f t="shared" si="2"/>
        <v>1.5392508978963573E-2</v>
      </c>
      <c r="L13" s="39"/>
      <c r="M13" s="6">
        <f t="shared" si="3"/>
        <v>1.503006012024048E-2</v>
      </c>
      <c r="O13" s="16"/>
      <c r="P13" s="6">
        <v>1</v>
      </c>
      <c r="Q13" s="39"/>
      <c r="R13" s="6">
        <f t="shared" si="5"/>
        <v>5.2038161318300087E-3</v>
      </c>
      <c r="S13" s="39"/>
      <c r="T13" s="6">
        <f t="shared" si="4"/>
        <v>3.0060120240480962E-3</v>
      </c>
      <c r="V13">
        <v>18</v>
      </c>
      <c r="W13" s="6"/>
      <c r="X13" s="6">
        <v>1.07747562852745</v>
      </c>
      <c r="Y13" s="6">
        <v>1.0521042084168335</v>
      </c>
    </row>
    <row r="14" spans="1:25" x14ac:dyDescent="0.3">
      <c r="A14" s="6" t="s">
        <v>63</v>
      </c>
      <c r="B14" s="6">
        <v>2</v>
      </c>
      <c r="C14" s="41"/>
      <c r="D14" s="6">
        <f t="shared" si="0"/>
        <v>6.5288356909684441E-3</v>
      </c>
      <c r="E14" s="39"/>
      <c r="F14" s="6">
        <f t="shared" si="1"/>
        <v>6.0120240480961923E-3</v>
      </c>
      <c r="H14" s="16" t="s">
        <v>63</v>
      </c>
      <c r="I14" s="6">
        <v>5</v>
      </c>
      <c r="J14" s="39"/>
      <c r="K14" s="6">
        <f t="shared" si="2"/>
        <v>1.5392508978963573E-2</v>
      </c>
      <c r="L14" s="39"/>
      <c r="M14" s="6">
        <f t="shared" si="3"/>
        <v>1.503006012024048E-2</v>
      </c>
      <c r="O14" s="17" t="s">
        <v>64</v>
      </c>
      <c r="P14" s="6">
        <v>1</v>
      </c>
      <c r="Q14" s="39"/>
      <c r="R14" s="6">
        <f t="shared" si="5"/>
        <v>5.2038161318300087E-3</v>
      </c>
      <c r="S14" s="39"/>
      <c r="T14" s="6">
        <f t="shared" si="4"/>
        <v>3.0060120240480962E-3</v>
      </c>
      <c r="V14">
        <v>18</v>
      </c>
      <c r="W14" s="6"/>
      <c r="X14" s="6">
        <v>1.1051821446895844</v>
      </c>
      <c r="Y14" s="6">
        <v>1.0791583166332666</v>
      </c>
    </row>
    <row r="15" spans="1:25" x14ac:dyDescent="0.3">
      <c r="A15" s="6"/>
      <c r="B15" s="6">
        <v>21</v>
      </c>
      <c r="C15" s="41"/>
      <c r="D15" s="6">
        <f t="shared" si="0"/>
        <v>6.8552774755168661E-2</v>
      </c>
      <c r="E15" s="39"/>
      <c r="F15" s="6">
        <f t="shared" si="1"/>
        <v>6.3126252505010014E-2</v>
      </c>
      <c r="H15" s="16"/>
      <c r="I15" s="6">
        <v>16</v>
      </c>
      <c r="J15" s="39"/>
      <c r="K15" s="6">
        <f t="shared" si="2"/>
        <v>4.9256028732683428E-2</v>
      </c>
      <c r="L15" s="39"/>
      <c r="M15" s="6">
        <f t="shared" si="3"/>
        <v>4.8096192384769539E-2</v>
      </c>
      <c r="O15" s="16"/>
      <c r="P15" s="6">
        <v>2</v>
      </c>
      <c r="Q15" s="39"/>
      <c r="R15" s="6">
        <f t="shared" si="5"/>
        <v>1.0407632263660017E-2</v>
      </c>
      <c r="S15" s="39"/>
      <c r="T15" s="6">
        <f t="shared" si="4"/>
        <v>6.0120240480961923E-3</v>
      </c>
      <c r="V15">
        <v>18</v>
      </c>
      <c r="W15" s="6"/>
      <c r="X15" s="6">
        <v>1.07747562852745</v>
      </c>
      <c r="Y15" s="6">
        <v>1.0521042084168335</v>
      </c>
    </row>
    <row r="16" spans="1:25" x14ac:dyDescent="0.3">
      <c r="A16" s="6"/>
      <c r="B16" s="6">
        <v>2</v>
      </c>
      <c r="C16" s="41"/>
      <c r="D16" s="6">
        <f t="shared" si="0"/>
        <v>6.5288356909684441E-3</v>
      </c>
      <c r="E16" s="39"/>
      <c r="F16" s="6">
        <f t="shared" si="1"/>
        <v>6.0120240480961923E-3</v>
      </c>
      <c r="H16" s="16"/>
      <c r="I16" s="6">
        <v>5</v>
      </c>
      <c r="J16" s="39"/>
      <c r="K16" s="6">
        <f t="shared" si="2"/>
        <v>1.5392508978963573E-2</v>
      </c>
      <c r="L16" s="39"/>
      <c r="M16" s="6">
        <f t="shared" si="3"/>
        <v>1.503006012024048E-2</v>
      </c>
      <c r="O16" s="16"/>
      <c r="P16" s="6">
        <v>0</v>
      </c>
      <c r="Q16" s="39"/>
      <c r="R16" s="6">
        <f t="shared" si="5"/>
        <v>0</v>
      </c>
      <c r="S16" s="39"/>
      <c r="T16" s="6">
        <f t="shared" si="4"/>
        <v>0</v>
      </c>
      <c r="V16">
        <v>18</v>
      </c>
      <c r="W16" s="6"/>
      <c r="X16" s="6">
        <v>1.0312981015905593</v>
      </c>
      <c r="Y16" s="6">
        <v>1.0070140280561122</v>
      </c>
    </row>
    <row r="17" spans="1:25" x14ac:dyDescent="0.3">
      <c r="A17" s="6" t="s">
        <v>65</v>
      </c>
      <c r="B17" s="6">
        <v>11</v>
      </c>
      <c r="C17" s="41"/>
      <c r="D17" s="6">
        <f t="shared" si="0"/>
        <v>3.5908596300326445E-2</v>
      </c>
      <c r="E17" s="39"/>
      <c r="F17" s="6">
        <f t="shared" si="1"/>
        <v>3.3066132264529056E-2</v>
      </c>
      <c r="H17" s="16" t="s">
        <v>65</v>
      </c>
      <c r="I17" s="6">
        <v>6</v>
      </c>
      <c r="J17" s="39"/>
      <c r="K17" s="6">
        <f t="shared" si="2"/>
        <v>1.8471010774756286E-2</v>
      </c>
      <c r="L17" s="39"/>
      <c r="M17" s="6">
        <f t="shared" si="3"/>
        <v>1.8036072144288578E-2</v>
      </c>
      <c r="O17" s="17" t="s">
        <v>66</v>
      </c>
      <c r="P17" s="6">
        <v>0</v>
      </c>
      <c r="Q17" s="39"/>
      <c r="R17" s="6">
        <f t="shared" si="5"/>
        <v>0</v>
      </c>
      <c r="S17" s="39"/>
      <c r="T17" s="6">
        <f t="shared" si="4"/>
        <v>0</v>
      </c>
      <c r="V17">
        <v>39</v>
      </c>
      <c r="W17" s="6" t="s">
        <v>13</v>
      </c>
      <c r="X17" s="6">
        <v>1.2853425845620121</v>
      </c>
      <c r="Y17" s="6">
        <v>0.74248496993987967</v>
      </c>
    </row>
    <row r="18" spans="1:25" x14ac:dyDescent="0.3">
      <c r="A18" s="6"/>
      <c r="B18" s="6">
        <v>11</v>
      </c>
      <c r="C18" s="41"/>
      <c r="D18" s="6">
        <f t="shared" si="0"/>
        <v>3.5908596300326445E-2</v>
      </c>
      <c r="E18" s="39"/>
      <c r="F18" s="6">
        <f t="shared" si="1"/>
        <v>3.3066132264529056E-2</v>
      </c>
      <c r="H18" s="16"/>
      <c r="I18" s="6">
        <v>3</v>
      </c>
      <c r="J18" s="39"/>
      <c r="K18" s="6">
        <f t="shared" si="2"/>
        <v>9.2355053873781432E-3</v>
      </c>
      <c r="L18" s="39"/>
      <c r="M18" s="6">
        <f t="shared" si="3"/>
        <v>9.0180360721442889E-3</v>
      </c>
      <c r="O18" s="16"/>
      <c r="P18" s="6">
        <v>3</v>
      </c>
      <c r="Q18" s="39"/>
      <c r="R18" s="6">
        <f t="shared" si="5"/>
        <v>1.5611448395490026E-2</v>
      </c>
      <c r="S18" s="39"/>
      <c r="T18" s="6">
        <f t="shared" si="4"/>
        <v>9.0180360721442889E-3</v>
      </c>
      <c r="V18">
        <v>39</v>
      </c>
      <c r="W18" s="6"/>
      <c r="X18" s="6">
        <v>1.5403295750216826</v>
      </c>
      <c r="Y18" s="6">
        <v>0.88977955911823647</v>
      </c>
    </row>
    <row r="19" spans="1:25" x14ac:dyDescent="0.3">
      <c r="A19" s="6"/>
      <c r="B19" s="6">
        <v>7</v>
      </c>
      <c r="C19" s="41"/>
      <c r="D19" s="6">
        <f t="shared" si="0"/>
        <v>2.2850924918389557E-2</v>
      </c>
      <c r="E19" s="39"/>
      <c r="F19" s="6">
        <f t="shared" si="1"/>
        <v>2.1042084168336674E-2</v>
      </c>
      <c r="H19" s="16"/>
      <c r="I19" s="6">
        <v>4</v>
      </c>
      <c r="J19" s="39"/>
      <c r="K19" s="6">
        <f t="shared" si="2"/>
        <v>1.2314007183170857E-2</v>
      </c>
      <c r="L19" s="39"/>
      <c r="M19" s="6">
        <f t="shared" si="3"/>
        <v>1.2024048096192385E-2</v>
      </c>
      <c r="O19" s="16"/>
      <c r="P19" s="6">
        <v>2</v>
      </c>
      <c r="Q19" s="39"/>
      <c r="R19" s="6">
        <f t="shared" si="5"/>
        <v>1.0407632263660017E-2</v>
      </c>
      <c r="S19" s="39"/>
      <c r="T19" s="6">
        <f t="shared" si="4"/>
        <v>6.0120240480961923E-3</v>
      </c>
      <c r="V19">
        <v>39</v>
      </c>
      <c r="W19" s="6"/>
      <c r="X19" s="6">
        <v>1.233304423243712</v>
      </c>
      <c r="Y19" s="6">
        <v>0.71242484969939879</v>
      </c>
    </row>
    <row r="20" spans="1:25" x14ac:dyDescent="0.3">
      <c r="A20" s="6" t="s">
        <v>67</v>
      </c>
      <c r="B20" s="6">
        <v>14</v>
      </c>
      <c r="C20" s="41"/>
      <c r="D20" s="6">
        <f t="shared" si="0"/>
        <v>4.5701849836779114E-2</v>
      </c>
      <c r="E20" s="39"/>
      <c r="F20" s="6">
        <f t="shared" si="1"/>
        <v>4.2084168336673347E-2</v>
      </c>
      <c r="H20" s="16" t="s">
        <v>67</v>
      </c>
      <c r="I20" s="6">
        <v>12</v>
      </c>
      <c r="J20" s="39"/>
      <c r="K20" s="6">
        <f t="shared" si="2"/>
        <v>3.6942021549512573E-2</v>
      </c>
      <c r="L20" s="39"/>
      <c r="M20" s="6">
        <f t="shared" si="3"/>
        <v>3.6072144288577156E-2</v>
      </c>
      <c r="O20" s="17" t="s">
        <v>68</v>
      </c>
      <c r="P20" s="6">
        <v>4</v>
      </c>
      <c r="Q20" s="39"/>
      <c r="R20" s="6">
        <f t="shared" si="5"/>
        <v>2.0815264527320035E-2</v>
      </c>
      <c r="S20" s="39"/>
      <c r="T20" s="6">
        <f t="shared" si="4"/>
        <v>1.2024048096192385E-2</v>
      </c>
      <c r="V20">
        <v>39</v>
      </c>
      <c r="W20" s="6"/>
      <c r="X20" s="6">
        <v>1.2801387684301822</v>
      </c>
      <c r="Y20" s="6">
        <v>0.73947895791583163</v>
      </c>
    </row>
    <row r="21" spans="1:25" x14ac:dyDescent="0.3">
      <c r="A21" s="6"/>
      <c r="B21" s="6">
        <v>33</v>
      </c>
      <c r="C21" s="41"/>
      <c r="D21" s="6">
        <f t="shared" si="0"/>
        <v>0.10772578890097934</v>
      </c>
      <c r="E21" s="39"/>
      <c r="F21" s="6">
        <f t="shared" si="1"/>
        <v>9.9198396793587162E-2</v>
      </c>
      <c r="H21" s="16"/>
      <c r="I21" s="6">
        <v>17</v>
      </c>
      <c r="J21" s="39"/>
      <c r="K21" s="6">
        <f t="shared" si="2"/>
        <v>5.2334530528476142E-2</v>
      </c>
      <c r="L21" s="39"/>
      <c r="M21" s="6">
        <f t="shared" si="3"/>
        <v>5.1102204408817631E-2</v>
      </c>
      <c r="O21" s="16"/>
      <c r="P21" s="6">
        <v>7</v>
      </c>
      <c r="Q21" s="39"/>
      <c r="R21" s="6">
        <f t="shared" si="5"/>
        <v>3.6426712922810064E-2</v>
      </c>
      <c r="S21" s="39"/>
      <c r="T21" s="6">
        <f t="shared" si="4"/>
        <v>2.1042084168336674E-2</v>
      </c>
      <c r="V21">
        <v>39</v>
      </c>
      <c r="W21" s="6"/>
      <c r="X21" s="6">
        <v>1.4466608846487425</v>
      </c>
      <c r="Y21" s="6">
        <v>0.83567134268537069</v>
      </c>
    </row>
    <row r="22" spans="1:25" x14ac:dyDescent="0.3">
      <c r="A22" s="6"/>
      <c r="B22" s="6">
        <v>8</v>
      </c>
      <c r="C22" s="41"/>
      <c r="D22" s="6">
        <f t="shared" si="0"/>
        <v>2.6115342763873776E-2</v>
      </c>
      <c r="E22" s="39"/>
      <c r="F22" s="6">
        <f t="shared" si="1"/>
        <v>2.4048096192384769E-2</v>
      </c>
      <c r="H22" s="16"/>
      <c r="I22" s="6">
        <v>5</v>
      </c>
      <c r="J22" s="39"/>
      <c r="K22" s="6">
        <f t="shared" si="2"/>
        <v>1.5392508978963573E-2</v>
      </c>
      <c r="L22" s="39"/>
      <c r="M22" s="6">
        <f t="shared" si="3"/>
        <v>1.503006012024048E-2</v>
      </c>
      <c r="O22" s="16"/>
      <c r="P22" s="6">
        <v>10</v>
      </c>
      <c r="Q22" s="39"/>
      <c r="R22" s="6">
        <f t="shared" si="5"/>
        <v>5.2038161318300087E-2</v>
      </c>
      <c r="S22" s="39"/>
      <c r="T22" s="6">
        <f t="shared" si="4"/>
        <v>3.0060120240480961E-2</v>
      </c>
      <c r="V22">
        <v>39</v>
      </c>
      <c r="W22" s="6"/>
      <c r="X22" s="6">
        <v>1.3217692974848223</v>
      </c>
      <c r="Y22" s="6">
        <v>0.76352705410821642</v>
      </c>
    </row>
    <row r="23" spans="1:25" x14ac:dyDescent="0.3">
      <c r="A23" s="6" t="s">
        <v>69</v>
      </c>
      <c r="B23" s="6">
        <v>35</v>
      </c>
      <c r="C23" s="41"/>
      <c r="D23" s="6">
        <f t="shared" si="0"/>
        <v>0.11425462459194778</v>
      </c>
      <c r="E23" s="39"/>
      <c r="F23" s="6">
        <f t="shared" si="1"/>
        <v>0.10521042084168336</v>
      </c>
      <c r="H23" s="16" t="s">
        <v>69</v>
      </c>
      <c r="I23" s="6">
        <v>11</v>
      </c>
      <c r="J23" s="39"/>
      <c r="K23" s="6">
        <f t="shared" si="2"/>
        <v>3.3863519753719859E-2</v>
      </c>
      <c r="L23" s="39"/>
      <c r="M23" s="6">
        <f t="shared" si="3"/>
        <v>3.3066132264529056E-2</v>
      </c>
      <c r="O23" s="18" t="s">
        <v>70</v>
      </c>
      <c r="P23" s="6">
        <v>18</v>
      </c>
      <c r="Q23" s="39"/>
      <c r="R23" s="6">
        <f t="shared" si="5"/>
        <v>9.3668690372940164E-2</v>
      </c>
      <c r="S23" s="39"/>
      <c r="T23" s="6">
        <f t="shared" si="4"/>
        <v>5.410821643286573E-2</v>
      </c>
      <c r="V23">
        <v>17</v>
      </c>
      <c r="W23" s="6" t="s">
        <v>61</v>
      </c>
      <c r="X23" s="6">
        <v>2.9379760609357999E-2</v>
      </c>
      <c r="Y23" s="6">
        <v>2.7054108216432865E-2</v>
      </c>
    </row>
    <row r="24" spans="1:25" x14ac:dyDescent="0.3">
      <c r="A24" s="6"/>
      <c r="B24" s="6">
        <v>40</v>
      </c>
      <c r="C24" s="41"/>
      <c r="D24" s="6">
        <f t="shared" si="0"/>
        <v>0.13057671381936889</v>
      </c>
      <c r="E24" s="39"/>
      <c r="F24" s="6">
        <f t="shared" si="1"/>
        <v>0.12024048096192384</v>
      </c>
      <c r="H24" s="16"/>
      <c r="I24" s="6">
        <v>32</v>
      </c>
      <c r="J24" s="39"/>
      <c r="K24" s="6">
        <f t="shared" si="2"/>
        <v>9.8512057465366856E-2</v>
      </c>
      <c r="L24" s="39"/>
      <c r="M24" s="6">
        <f t="shared" si="3"/>
        <v>9.6192384769539077E-2</v>
      </c>
      <c r="O24" s="16"/>
      <c r="P24" s="6">
        <v>62</v>
      </c>
      <c r="Q24" s="39"/>
      <c r="R24" s="6">
        <f t="shared" si="5"/>
        <v>0.32263660017346057</v>
      </c>
      <c r="S24" s="39"/>
      <c r="T24" s="6">
        <f t="shared" si="4"/>
        <v>0.18637274549098196</v>
      </c>
      <c r="V24">
        <v>17</v>
      </c>
      <c r="W24" s="6"/>
      <c r="X24" s="6">
        <v>5.5495103373231776E-2</v>
      </c>
      <c r="Y24" s="6">
        <v>5.1102204408817631E-2</v>
      </c>
    </row>
    <row r="25" spans="1:25" x14ac:dyDescent="0.3">
      <c r="A25" s="6"/>
      <c r="B25" s="6">
        <v>33</v>
      </c>
      <c r="C25" s="41"/>
      <c r="D25" s="6">
        <f t="shared" si="0"/>
        <v>0.10772578890097934</v>
      </c>
      <c r="E25" s="39"/>
      <c r="F25" s="6">
        <f t="shared" si="1"/>
        <v>9.9198396793587162E-2</v>
      </c>
      <c r="H25" s="16"/>
      <c r="I25" s="6">
        <v>18</v>
      </c>
      <c r="J25" s="39"/>
      <c r="K25" s="6">
        <f t="shared" si="2"/>
        <v>5.5413032324268856E-2</v>
      </c>
      <c r="L25" s="39"/>
      <c r="M25" s="6">
        <f t="shared" si="3"/>
        <v>5.410821643286573E-2</v>
      </c>
      <c r="O25" s="16"/>
      <c r="P25" s="6">
        <v>36</v>
      </c>
      <c r="Q25" s="39"/>
      <c r="R25" s="6">
        <f t="shared" si="5"/>
        <v>0.18733738074588033</v>
      </c>
      <c r="S25" s="39"/>
      <c r="T25" s="6">
        <f t="shared" si="4"/>
        <v>0.10821643286573146</v>
      </c>
      <c r="V25">
        <v>17</v>
      </c>
      <c r="W25" s="6"/>
      <c r="X25" s="6">
        <v>1.9586507072905334E-2</v>
      </c>
      <c r="Y25" s="6">
        <v>1.8036072144288578E-2</v>
      </c>
    </row>
    <row r="26" spans="1:25" x14ac:dyDescent="0.3">
      <c r="A26" s="6" t="s">
        <v>71</v>
      </c>
      <c r="B26" s="6">
        <v>163</v>
      </c>
      <c r="C26" s="41"/>
      <c r="D26" s="6">
        <f t="shared" si="0"/>
        <v>0.53210010881392822</v>
      </c>
      <c r="E26" s="39"/>
      <c r="F26" s="6">
        <f t="shared" si="1"/>
        <v>0.48997995991983967</v>
      </c>
      <c r="H26" s="16" t="s">
        <v>71</v>
      </c>
      <c r="I26" s="6">
        <v>197</v>
      </c>
      <c r="J26" s="39"/>
      <c r="K26" s="6">
        <f t="shared" si="2"/>
        <v>0.60646485377116477</v>
      </c>
      <c r="L26" s="39"/>
      <c r="M26" s="6">
        <f t="shared" si="3"/>
        <v>0.59218436873747493</v>
      </c>
      <c r="O26" s="18" t="s">
        <v>72</v>
      </c>
      <c r="P26" s="6">
        <v>161</v>
      </c>
      <c r="Q26" s="39"/>
      <c r="R26" s="6">
        <f t="shared" si="5"/>
        <v>0.83781439722463147</v>
      </c>
      <c r="S26" s="39"/>
      <c r="T26" s="6">
        <f t="shared" si="4"/>
        <v>0.48396793587174347</v>
      </c>
      <c r="V26">
        <v>18</v>
      </c>
      <c r="W26" s="6" t="s">
        <v>61</v>
      </c>
      <c r="X26" s="6">
        <v>4.3099025141098E-2</v>
      </c>
      <c r="Y26" s="6">
        <v>4.2084168336673347E-2</v>
      </c>
    </row>
    <row r="27" spans="1:25" x14ac:dyDescent="0.3">
      <c r="A27" s="6"/>
      <c r="B27" s="6">
        <v>225</v>
      </c>
      <c r="C27" s="41"/>
      <c r="D27" s="6">
        <f t="shared" si="0"/>
        <v>0.73449401523394997</v>
      </c>
      <c r="E27" s="39"/>
      <c r="F27" s="6">
        <f t="shared" si="1"/>
        <v>0.6763527054108216</v>
      </c>
      <c r="H27" s="16"/>
      <c r="I27" s="6">
        <v>201</v>
      </c>
      <c r="J27" s="39"/>
      <c r="K27" s="6">
        <f t="shared" si="2"/>
        <v>0.61877886095433554</v>
      </c>
      <c r="L27" s="39"/>
      <c r="M27" s="6">
        <f t="shared" si="3"/>
        <v>0.60420841683366733</v>
      </c>
      <c r="O27" s="16"/>
      <c r="P27" s="6">
        <v>171</v>
      </c>
      <c r="Q27" s="39"/>
      <c r="R27" s="6">
        <f t="shared" si="5"/>
        <v>0.88985255854293155</v>
      </c>
      <c r="S27" s="39"/>
      <c r="T27" s="6">
        <f t="shared" si="4"/>
        <v>0.51402805611222446</v>
      </c>
      <c r="V27">
        <v>18</v>
      </c>
      <c r="W27" s="6"/>
      <c r="X27" s="6">
        <v>2.1549512570549E-2</v>
      </c>
      <c r="Y27" s="6">
        <v>2.1042084168336674E-2</v>
      </c>
    </row>
    <row r="28" spans="1:25" x14ac:dyDescent="0.3">
      <c r="A28" s="6"/>
      <c r="B28" s="6">
        <v>211</v>
      </c>
      <c r="C28" s="41"/>
      <c r="D28" s="6">
        <f t="shared" si="0"/>
        <v>0.68879216539717092</v>
      </c>
      <c r="E28" s="39"/>
      <c r="F28" s="6">
        <f t="shared" si="1"/>
        <v>0.63426853707414821</v>
      </c>
      <c r="H28" s="16"/>
      <c r="I28" s="6">
        <v>240</v>
      </c>
      <c r="J28" s="39"/>
      <c r="K28" s="6">
        <f t="shared" si="2"/>
        <v>0.73884043099025143</v>
      </c>
      <c r="L28" s="39"/>
      <c r="M28" s="6">
        <f t="shared" si="3"/>
        <v>0.72144288577154303</v>
      </c>
      <c r="O28" s="16"/>
      <c r="P28" s="6">
        <v>113</v>
      </c>
      <c r="Q28" s="39"/>
      <c r="R28" s="6">
        <f t="shared" si="5"/>
        <v>0.58803122289679099</v>
      </c>
      <c r="S28" s="39"/>
      <c r="T28" s="6">
        <f t="shared" si="4"/>
        <v>0.33967935871743488</v>
      </c>
      <c r="V28">
        <v>18</v>
      </c>
      <c r="W28" s="6"/>
      <c r="X28" s="6">
        <v>1.5392508978963573E-2</v>
      </c>
      <c r="Y28" s="6">
        <v>1.503006012024048E-2</v>
      </c>
    </row>
    <row r="29" spans="1:25" x14ac:dyDescent="0.3">
      <c r="A29" s="6" t="s">
        <v>73</v>
      </c>
      <c r="B29" s="6">
        <v>288</v>
      </c>
      <c r="C29" s="41"/>
      <c r="D29" s="6">
        <f t="shared" si="0"/>
        <v>0.94015233949945598</v>
      </c>
      <c r="E29" s="39"/>
      <c r="F29" s="6">
        <f t="shared" si="1"/>
        <v>0.86573146292585168</v>
      </c>
      <c r="H29" s="16" t="s">
        <v>73</v>
      </c>
      <c r="I29" s="6">
        <v>287</v>
      </c>
      <c r="J29" s="39"/>
      <c r="K29" s="6">
        <f t="shared" si="2"/>
        <v>0.88353001539250908</v>
      </c>
      <c r="L29" s="39"/>
      <c r="M29" s="6">
        <f t="shared" si="3"/>
        <v>0.86272545090180353</v>
      </c>
      <c r="O29" s="16" t="s">
        <v>74</v>
      </c>
      <c r="P29" s="6">
        <v>196</v>
      </c>
      <c r="Q29" s="39"/>
      <c r="R29" s="6">
        <f t="shared" si="5"/>
        <v>1.0199479618386817</v>
      </c>
      <c r="S29" s="39"/>
      <c r="T29" s="6">
        <f t="shared" si="4"/>
        <v>0.58917835671342678</v>
      </c>
      <c r="V29">
        <v>39</v>
      </c>
      <c r="W29" s="6" t="s">
        <v>62</v>
      </c>
      <c r="X29" s="6">
        <v>0</v>
      </c>
      <c r="Y29" s="6">
        <v>0</v>
      </c>
    </row>
    <row r="30" spans="1:25" x14ac:dyDescent="0.3">
      <c r="A30" s="6"/>
      <c r="B30" s="6">
        <v>330</v>
      </c>
      <c r="C30" s="41"/>
      <c r="D30" s="6">
        <f t="shared" si="0"/>
        <v>1.0772578890097932</v>
      </c>
      <c r="E30" s="39"/>
      <c r="F30" s="6">
        <f t="shared" si="1"/>
        <v>0.99198396793587174</v>
      </c>
      <c r="H30" s="16"/>
      <c r="I30" s="6">
        <v>328</v>
      </c>
      <c r="J30" s="39"/>
      <c r="K30" s="6">
        <f t="shared" si="2"/>
        <v>1.0097485890200104</v>
      </c>
      <c r="L30" s="39"/>
      <c r="M30" s="6">
        <f t="shared" si="3"/>
        <v>0.98597194388777554</v>
      </c>
      <c r="O30" s="16"/>
      <c r="P30" s="6">
        <v>137</v>
      </c>
      <c r="Q30" s="39"/>
      <c r="R30" s="6">
        <f t="shared" si="5"/>
        <v>0.71292281006071123</v>
      </c>
      <c r="S30" s="39"/>
      <c r="T30" s="6">
        <f t="shared" si="4"/>
        <v>0.41182364729458915</v>
      </c>
      <c r="V30">
        <v>39</v>
      </c>
      <c r="W30" s="6"/>
      <c r="X30" s="6">
        <v>5.2038161318300087E-3</v>
      </c>
      <c r="Y30" s="6">
        <v>3.0060120240480962E-3</v>
      </c>
    </row>
    <row r="31" spans="1:25" x14ac:dyDescent="0.3">
      <c r="A31" s="6"/>
      <c r="B31" s="6">
        <v>347</v>
      </c>
      <c r="C31" s="41"/>
      <c r="D31" s="6">
        <f t="shared" si="0"/>
        <v>1.1327529923830251</v>
      </c>
      <c r="E31" s="39"/>
      <c r="F31" s="6">
        <f t="shared" si="1"/>
        <v>1.0430861723446894</v>
      </c>
      <c r="H31" s="16"/>
      <c r="I31" s="6">
        <v>334</v>
      </c>
      <c r="J31" s="39"/>
      <c r="K31" s="6">
        <f t="shared" si="2"/>
        <v>1.0282195997947665</v>
      </c>
      <c r="L31" s="39"/>
      <c r="M31" s="6">
        <f t="shared" si="3"/>
        <v>1.0040080160320641</v>
      </c>
      <c r="O31" s="16"/>
      <c r="P31" s="6">
        <v>119</v>
      </c>
      <c r="Q31" s="39"/>
      <c r="R31" s="6">
        <f t="shared" si="5"/>
        <v>0.61925411968777111</v>
      </c>
      <c r="S31" s="39"/>
      <c r="T31" s="6">
        <f t="shared" si="4"/>
        <v>0.35771543086172342</v>
      </c>
      <c r="V31">
        <v>39</v>
      </c>
      <c r="W31" s="6"/>
      <c r="X31" s="6">
        <v>5.2038161318300087E-3</v>
      </c>
      <c r="Y31" s="6">
        <v>3.0060120240480962E-3</v>
      </c>
    </row>
    <row r="32" spans="1:25" x14ac:dyDescent="0.3">
      <c r="A32" s="6" t="s">
        <v>75</v>
      </c>
      <c r="B32" s="6">
        <v>321</v>
      </c>
      <c r="C32" s="41"/>
      <c r="D32" s="6">
        <f t="shared" si="0"/>
        <v>1.0478781284004353</v>
      </c>
      <c r="E32" s="39"/>
      <c r="F32" s="6">
        <f t="shared" si="1"/>
        <v>0.96492985971943879</v>
      </c>
      <c r="H32" s="16" t="s">
        <v>75</v>
      </c>
      <c r="I32" s="6">
        <v>331</v>
      </c>
      <c r="J32" s="39"/>
      <c r="K32" s="6">
        <f t="shared" si="2"/>
        <v>1.0189840944073885</v>
      </c>
      <c r="L32" s="39"/>
      <c r="M32" s="6">
        <f t="shared" si="3"/>
        <v>0.99498997995991978</v>
      </c>
      <c r="O32" s="16" t="s">
        <v>76</v>
      </c>
      <c r="P32" s="6">
        <v>203</v>
      </c>
      <c r="Q32" s="39"/>
      <c r="R32" s="6">
        <f t="shared" si="5"/>
        <v>1.0563746747614917</v>
      </c>
      <c r="S32" s="39"/>
      <c r="T32" s="6">
        <f t="shared" si="4"/>
        <v>0.61022044088176353</v>
      </c>
      <c r="V32">
        <v>17</v>
      </c>
      <c r="W32" s="6" t="s">
        <v>63</v>
      </c>
      <c r="X32" s="6">
        <v>6.5288356909684441E-3</v>
      </c>
      <c r="Y32" s="6">
        <v>6.0120240480961923E-3</v>
      </c>
    </row>
    <row r="33" spans="1:25" x14ac:dyDescent="0.3">
      <c r="A33" s="6"/>
      <c r="B33" s="6">
        <v>274</v>
      </c>
      <c r="C33" s="41"/>
      <c r="D33" s="6">
        <f t="shared" si="0"/>
        <v>0.89445048966267693</v>
      </c>
      <c r="E33" s="39"/>
      <c r="F33" s="6">
        <f t="shared" si="1"/>
        <v>0.82364729458917829</v>
      </c>
      <c r="H33" s="16"/>
      <c r="I33" s="6">
        <v>351</v>
      </c>
      <c r="J33" s="39"/>
      <c r="K33" s="6">
        <f t="shared" si="2"/>
        <v>1.0805541303232427</v>
      </c>
      <c r="L33" s="39"/>
      <c r="M33" s="6">
        <f t="shared" si="3"/>
        <v>1.0551102204408818</v>
      </c>
      <c r="O33" s="16"/>
      <c r="P33" s="6">
        <v>222</v>
      </c>
      <c r="Q33" s="39"/>
      <c r="R33" s="6">
        <f t="shared" si="5"/>
        <v>1.1552471812662619</v>
      </c>
      <c r="S33" s="39"/>
      <c r="T33" s="6">
        <f t="shared" si="4"/>
        <v>0.66733466933867736</v>
      </c>
      <c r="V33">
        <v>17</v>
      </c>
      <c r="W33" s="6"/>
      <c r="X33" s="6">
        <v>6.8552774755168661E-2</v>
      </c>
      <c r="Y33" s="6">
        <v>6.3126252505010014E-2</v>
      </c>
    </row>
    <row r="34" spans="1:25" x14ac:dyDescent="0.3">
      <c r="A34" s="6"/>
      <c r="B34" s="6">
        <v>278</v>
      </c>
      <c r="C34" s="41"/>
      <c r="D34" s="6">
        <f t="shared" si="0"/>
        <v>0.90750816104461374</v>
      </c>
      <c r="E34" s="39"/>
      <c r="F34" s="6">
        <f t="shared" si="1"/>
        <v>0.83567134268537069</v>
      </c>
      <c r="H34" s="16"/>
      <c r="I34" s="6">
        <v>318</v>
      </c>
      <c r="J34" s="39"/>
      <c r="K34" s="6">
        <f t="shared" si="2"/>
        <v>0.9789635710620832</v>
      </c>
      <c r="L34" s="39"/>
      <c r="M34" s="6">
        <f t="shared" si="3"/>
        <v>0.95591182364729455</v>
      </c>
      <c r="O34" s="16"/>
      <c r="P34" s="6">
        <v>207</v>
      </c>
      <c r="Q34" s="39"/>
      <c r="R34" s="6">
        <f t="shared" si="5"/>
        <v>1.0771899392888118</v>
      </c>
      <c r="S34" s="39"/>
      <c r="T34" s="6">
        <f t="shared" si="4"/>
        <v>0.62224448897795592</v>
      </c>
      <c r="V34">
        <v>17</v>
      </c>
      <c r="W34" s="6"/>
      <c r="X34" s="6">
        <v>6.5288356909684441E-3</v>
      </c>
      <c r="Y34" s="6">
        <v>6.0120240480961923E-3</v>
      </c>
    </row>
    <row r="35" spans="1:25" x14ac:dyDescent="0.3">
      <c r="A35" s="6" t="s">
        <v>77</v>
      </c>
      <c r="B35" s="6">
        <v>302</v>
      </c>
      <c r="C35" s="41"/>
      <c r="D35" s="6">
        <f t="shared" si="0"/>
        <v>0.98585418933623514</v>
      </c>
      <c r="E35" s="39"/>
      <c r="F35" s="6">
        <f t="shared" si="1"/>
        <v>0.90781563126252496</v>
      </c>
      <c r="H35" s="16" t="s">
        <v>77</v>
      </c>
      <c r="I35" s="6">
        <v>286</v>
      </c>
      <c r="J35" s="39"/>
      <c r="K35" s="6">
        <f t="shared" si="2"/>
        <v>0.88045151359671636</v>
      </c>
      <c r="L35" s="39"/>
      <c r="M35" s="6">
        <f t="shared" si="3"/>
        <v>0.85971943887775548</v>
      </c>
      <c r="O35" s="16" t="s">
        <v>78</v>
      </c>
      <c r="P35" s="6">
        <v>187</v>
      </c>
      <c r="Q35" s="39"/>
      <c r="R35" s="6">
        <f t="shared" si="5"/>
        <v>0.97311361665221163</v>
      </c>
      <c r="S35" s="39"/>
      <c r="T35" s="6">
        <f t="shared" si="4"/>
        <v>0.56212424849699394</v>
      </c>
      <c r="V35">
        <v>18</v>
      </c>
      <c r="W35" s="6" t="s">
        <v>63</v>
      </c>
      <c r="X35" s="6">
        <v>1.5392508978963573E-2</v>
      </c>
      <c r="Y35" s="6">
        <v>1.503006012024048E-2</v>
      </c>
    </row>
    <row r="36" spans="1:25" x14ac:dyDescent="0.3">
      <c r="A36" s="6"/>
      <c r="B36" s="6">
        <v>303</v>
      </c>
      <c r="C36" s="41"/>
      <c r="D36" s="6">
        <f t="shared" si="0"/>
        <v>0.98911860718171929</v>
      </c>
      <c r="E36" s="39"/>
      <c r="F36" s="6">
        <f t="shared" si="1"/>
        <v>0.91082164328657311</v>
      </c>
      <c r="H36" s="16"/>
      <c r="I36" s="6">
        <v>286</v>
      </c>
      <c r="J36" s="39"/>
      <c r="K36" s="6">
        <f t="shared" si="2"/>
        <v>0.88045151359671636</v>
      </c>
      <c r="L36" s="39"/>
      <c r="M36" s="6">
        <f t="shared" si="3"/>
        <v>0.85971943887775548</v>
      </c>
      <c r="O36" s="16"/>
      <c r="P36" s="6">
        <v>190</v>
      </c>
      <c r="Q36" s="39"/>
      <c r="R36" s="6">
        <f t="shared" si="5"/>
        <v>0.98872506504770175</v>
      </c>
      <c r="S36" s="39"/>
      <c r="T36" s="6">
        <f t="shared" si="4"/>
        <v>0.57114228456913829</v>
      </c>
      <c r="V36">
        <v>18</v>
      </c>
      <c r="W36" s="6"/>
      <c r="X36" s="6">
        <v>4.9256028732683428E-2</v>
      </c>
      <c r="Y36" s="6">
        <v>4.8096192384769539E-2</v>
      </c>
    </row>
    <row r="37" spans="1:25" x14ac:dyDescent="0.3">
      <c r="A37" s="6"/>
      <c r="B37" s="6">
        <v>309</v>
      </c>
      <c r="C37" s="41"/>
      <c r="D37" s="6">
        <f t="shared" si="0"/>
        <v>1.0087051142546246</v>
      </c>
      <c r="E37" s="39"/>
      <c r="F37" s="6">
        <f t="shared" si="1"/>
        <v>0.92885771543086171</v>
      </c>
      <c r="H37" s="16"/>
      <c r="I37" s="6">
        <v>286</v>
      </c>
      <c r="J37" s="39"/>
      <c r="K37" s="6">
        <f t="shared" si="2"/>
        <v>0.88045151359671636</v>
      </c>
      <c r="L37" s="39"/>
      <c r="M37" s="6">
        <f t="shared" si="3"/>
        <v>0.85971943887775548</v>
      </c>
      <c r="O37" s="16"/>
      <c r="P37" s="6">
        <v>59</v>
      </c>
      <c r="Q37" s="39"/>
      <c r="R37" s="6">
        <f t="shared" si="5"/>
        <v>0.30702515177797052</v>
      </c>
      <c r="S37" s="39"/>
      <c r="T37" s="6">
        <f t="shared" si="4"/>
        <v>0.17735470941883766</v>
      </c>
      <c r="V37">
        <v>18</v>
      </c>
      <c r="W37" s="6"/>
      <c r="X37" s="6">
        <v>1.5392508978963573E-2</v>
      </c>
      <c r="Y37" s="6">
        <v>1.503006012024048E-2</v>
      </c>
    </row>
    <row r="38" spans="1:25" x14ac:dyDescent="0.3">
      <c r="A38" s="6" t="s">
        <v>79</v>
      </c>
      <c r="B38" s="6">
        <v>258</v>
      </c>
      <c r="C38" s="41"/>
      <c r="D38" s="6">
        <f t="shared" si="0"/>
        <v>0.84221980413492936</v>
      </c>
      <c r="E38" s="39"/>
      <c r="F38" s="6">
        <f t="shared" si="1"/>
        <v>0.77555110220440882</v>
      </c>
      <c r="H38" s="16" t="s">
        <v>79</v>
      </c>
      <c r="I38" s="6">
        <v>287</v>
      </c>
      <c r="J38" s="39"/>
      <c r="K38" s="6">
        <f t="shared" si="2"/>
        <v>0.88353001539250908</v>
      </c>
      <c r="L38" s="39"/>
      <c r="M38" s="6">
        <f t="shared" si="3"/>
        <v>0.86272545090180353</v>
      </c>
      <c r="O38" s="16" t="s">
        <v>80</v>
      </c>
      <c r="P38" s="6">
        <v>126</v>
      </c>
      <c r="Q38" s="39"/>
      <c r="R38" s="6">
        <f t="shared" si="5"/>
        <v>0.65568083261058108</v>
      </c>
      <c r="S38" s="39"/>
      <c r="T38" s="6">
        <f t="shared" si="4"/>
        <v>0.37875751503006011</v>
      </c>
      <c r="V38">
        <v>39</v>
      </c>
      <c r="W38" s="6" t="s">
        <v>64</v>
      </c>
      <c r="X38" s="6">
        <v>5.2038161318300087E-3</v>
      </c>
      <c r="Y38" s="6">
        <v>3.0060120240480962E-3</v>
      </c>
    </row>
    <row r="39" spans="1:25" x14ac:dyDescent="0.3">
      <c r="A39" s="6"/>
      <c r="B39" s="6">
        <v>307</v>
      </c>
      <c r="C39" s="41"/>
      <c r="D39" s="6">
        <f t="shared" si="0"/>
        <v>1.0021762785636563</v>
      </c>
      <c r="E39" s="39"/>
      <c r="F39" s="6">
        <f t="shared" si="1"/>
        <v>0.92284569138276551</v>
      </c>
      <c r="H39" s="16"/>
      <c r="I39" s="6">
        <v>274</v>
      </c>
      <c r="J39" s="39"/>
      <c r="K39" s="6">
        <f t="shared" si="2"/>
        <v>0.84350949204720371</v>
      </c>
      <c r="L39" s="39"/>
      <c r="M39" s="6">
        <f t="shared" si="3"/>
        <v>0.82364729458917829</v>
      </c>
      <c r="O39" s="16"/>
      <c r="P39" s="6">
        <v>150</v>
      </c>
      <c r="Q39" s="39"/>
      <c r="R39" s="6">
        <f t="shared" si="5"/>
        <v>0.78057241977450131</v>
      </c>
      <c r="S39" s="39"/>
      <c r="T39" s="6">
        <f t="shared" si="4"/>
        <v>0.45090180360721438</v>
      </c>
      <c r="V39">
        <v>39</v>
      </c>
      <c r="W39" s="6"/>
      <c r="X39" s="6">
        <v>1.0407632263660017E-2</v>
      </c>
      <c r="Y39" s="6">
        <v>6.0120240480961923E-3</v>
      </c>
    </row>
    <row r="40" spans="1:25" x14ac:dyDescent="0.3">
      <c r="A40" s="6"/>
      <c r="B40" s="6">
        <v>290</v>
      </c>
      <c r="C40" s="41"/>
      <c r="D40" s="6">
        <f t="shared" si="0"/>
        <v>0.94668117519042438</v>
      </c>
      <c r="E40" s="39"/>
      <c r="F40" s="6">
        <f t="shared" si="1"/>
        <v>0.87174348697394788</v>
      </c>
      <c r="H40" s="16"/>
      <c r="I40" s="6">
        <v>257</v>
      </c>
      <c r="J40" s="39"/>
      <c r="K40" s="6">
        <f t="shared" si="2"/>
        <v>0.79117496151872757</v>
      </c>
      <c r="L40" s="39"/>
      <c r="M40" s="6">
        <f t="shared" si="3"/>
        <v>0.77254509018036066</v>
      </c>
      <c r="O40" s="16"/>
      <c r="P40" s="6">
        <v>57</v>
      </c>
      <c r="Q40" s="39"/>
      <c r="R40" s="6">
        <f t="shared" si="5"/>
        <v>0.29661751951431053</v>
      </c>
      <c r="S40" s="39"/>
      <c r="T40" s="6">
        <f t="shared" si="4"/>
        <v>0.17134268537074146</v>
      </c>
      <c r="V40">
        <v>39</v>
      </c>
      <c r="W40" s="6"/>
      <c r="X40" s="6">
        <v>0</v>
      </c>
      <c r="Y40" s="6">
        <v>0</v>
      </c>
    </row>
    <row r="41" spans="1:25" x14ac:dyDescent="0.3">
      <c r="A41" s="6" t="s">
        <v>81</v>
      </c>
      <c r="B41" s="6">
        <v>285</v>
      </c>
      <c r="C41" s="41"/>
      <c r="D41" s="6">
        <f t="shared" si="0"/>
        <v>0.93035908596300332</v>
      </c>
      <c r="E41" s="39"/>
      <c r="F41" s="6">
        <f>B41/$E$5</f>
        <v>0.85671342685370733</v>
      </c>
      <c r="H41" s="16" t="s">
        <v>81</v>
      </c>
      <c r="I41" s="6">
        <v>296</v>
      </c>
      <c r="J41" s="39"/>
      <c r="K41" s="6">
        <f t="shared" si="2"/>
        <v>0.91123653155464346</v>
      </c>
      <c r="L41" s="39"/>
      <c r="M41" s="6">
        <f t="shared" si="3"/>
        <v>0.88977955911823647</v>
      </c>
      <c r="O41" s="16" t="s">
        <v>82</v>
      </c>
      <c r="P41" s="6">
        <v>125</v>
      </c>
      <c r="Q41" s="39"/>
      <c r="R41" s="6">
        <f t="shared" si="5"/>
        <v>0.65047701647875111</v>
      </c>
      <c r="S41" s="39"/>
      <c r="T41" s="6">
        <f t="shared" si="4"/>
        <v>0.37575150300601201</v>
      </c>
      <c r="V41">
        <v>17</v>
      </c>
      <c r="W41" s="6" t="s">
        <v>65</v>
      </c>
      <c r="X41" s="6">
        <v>3.5908596300326445E-2</v>
      </c>
      <c r="Y41" s="6">
        <v>3.3066132264529056E-2</v>
      </c>
    </row>
    <row r="42" spans="1:25" x14ac:dyDescent="0.3">
      <c r="A42" s="6"/>
      <c r="B42" s="6">
        <v>318</v>
      </c>
      <c r="C42" s="41"/>
      <c r="D42" s="6">
        <f t="shared" si="0"/>
        <v>1.0380848748639826</v>
      </c>
      <c r="E42" s="39"/>
      <c r="F42" s="6">
        <f t="shared" si="1"/>
        <v>0.95591182364729455</v>
      </c>
      <c r="H42" s="16"/>
      <c r="I42" s="6">
        <v>323</v>
      </c>
      <c r="J42" s="39"/>
      <c r="K42" s="6">
        <f t="shared" si="2"/>
        <v>0.9943560800410467</v>
      </c>
      <c r="L42" s="39"/>
      <c r="M42" s="6">
        <f t="shared" si="3"/>
        <v>0.97094188376753499</v>
      </c>
      <c r="O42" s="16"/>
      <c r="P42" s="6">
        <v>130</v>
      </c>
      <c r="Q42" s="39"/>
      <c r="R42" s="6">
        <f t="shared" si="5"/>
        <v>0.67649609713790115</v>
      </c>
      <c r="S42" s="39"/>
      <c r="T42" s="6">
        <f t="shared" si="4"/>
        <v>0.39078156312625251</v>
      </c>
      <c r="V42">
        <v>17</v>
      </c>
      <c r="W42" s="6"/>
      <c r="X42" s="6">
        <v>3.5908596300326445E-2</v>
      </c>
      <c r="Y42" s="6">
        <v>3.3066132264529056E-2</v>
      </c>
    </row>
    <row r="43" spans="1:25" x14ac:dyDescent="0.3">
      <c r="A43" s="6"/>
      <c r="B43" s="6">
        <v>291</v>
      </c>
      <c r="C43" s="41"/>
      <c r="D43" s="6">
        <f t="shared" si="0"/>
        <v>0.94994559303590864</v>
      </c>
      <c r="E43" s="39"/>
      <c r="F43" s="6">
        <f t="shared" si="1"/>
        <v>0.87474949899799592</v>
      </c>
      <c r="H43" s="16"/>
      <c r="I43" s="6">
        <v>282</v>
      </c>
      <c r="J43" s="39"/>
      <c r="K43" s="6">
        <f t="shared" si="2"/>
        <v>0.86813750641354548</v>
      </c>
      <c r="L43" s="39"/>
      <c r="M43" s="6">
        <f t="shared" si="3"/>
        <v>0.84769539078156309</v>
      </c>
      <c r="O43" s="16"/>
      <c r="P43" s="6">
        <v>62</v>
      </c>
      <c r="Q43" s="39"/>
      <c r="R43" s="6">
        <f t="shared" si="5"/>
        <v>0.32263660017346057</v>
      </c>
      <c r="S43" s="39"/>
      <c r="T43" s="6">
        <f t="shared" si="4"/>
        <v>0.18637274549098196</v>
      </c>
      <c r="V43">
        <v>17</v>
      </c>
      <c r="W43" s="6"/>
      <c r="X43" s="6">
        <v>2.2850924918389557E-2</v>
      </c>
      <c r="Y43" s="6">
        <v>2.1042084168336674E-2</v>
      </c>
    </row>
    <row r="44" spans="1:25" x14ac:dyDescent="0.3">
      <c r="A44" s="6" t="s">
        <v>83</v>
      </c>
      <c r="B44" s="6">
        <v>260</v>
      </c>
      <c r="C44" s="41"/>
      <c r="D44" s="6">
        <f t="shared" si="0"/>
        <v>0.84874863982589777</v>
      </c>
      <c r="E44" s="39"/>
      <c r="F44" s="6">
        <f t="shared" si="1"/>
        <v>0.78156312625250501</v>
      </c>
      <c r="H44" s="16" t="s">
        <v>83</v>
      </c>
      <c r="I44" s="6">
        <v>263</v>
      </c>
      <c r="J44" s="39"/>
      <c r="K44" s="6">
        <f t="shared" si="2"/>
        <v>0.8096459722934839</v>
      </c>
      <c r="L44" s="39"/>
      <c r="M44" s="6">
        <f t="shared" si="3"/>
        <v>0.79058116232464926</v>
      </c>
      <c r="O44" s="16" t="s">
        <v>84</v>
      </c>
      <c r="P44" s="6">
        <v>148</v>
      </c>
      <c r="Q44" s="39"/>
      <c r="R44" s="6">
        <f t="shared" si="5"/>
        <v>0.77016478751084128</v>
      </c>
      <c r="S44" s="39"/>
      <c r="T44" s="6">
        <f t="shared" si="4"/>
        <v>0.44488977955911824</v>
      </c>
      <c r="V44">
        <v>18</v>
      </c>
      <c r="W44" s="6" t="s">
        <v>65</v>
      </c>
      <c r="X44" s="6">
        <v>1.8471010774756286E-2</v>
      </c>
      <c r="Y44" s="6">
        <v>1.8036072144288578E-2</v>
      </c>
    </row>
    <row r="45" spans="1:25" x14ac:dyDescent="0.3">
      <c r="A45" s="6"/>
      <c r="B45" s="6">
        <v>273</v>
      </c>
      <c r="C45" s="41"/>
      <c r="D45" s="6">
        <f t="shared" si="0"/>
        <v>0.89118607181719267</v>
      </c>
      <c r="E45" s="39"/>
      <c r="F45" s="6">
        <f t="shared" si="1"/>
        <v>0.82064128256513025</v>
      </c>
      <c r="H45" s="16"/>
      <c r="I45" s="6">
        <v>268</v>
      </c>
      <c r="J45" s="39"/>
      <c r="K45" s="6">
        <f t="shared" si="2"/>
        <v>0.8250384812724475</v>
      </c>
      <c r="L45" s="39"/>
      <c r="M45" s="6">
        <f t="shared" si="3"/>
        <v>0.8056112224448897</v>
      </c>
      <c r="O45" s="16"/>
      <c r="P45" s="6">
        <v>208</v>
      </c>
      <c r="Q45" s="39"/>
      <c r="R45" s="6">
        <f t="shared" si="5"/>
        <v>1.0823937554206418</v>
      </c>
      <c r="S45" s="39"/>
      <c r="T45" s="6">
        <f t="shared" si="4"/>
        <v>0.62525050100200397</v>
      </c>
      <c r="V45">
        <v>18</v>
      </c>
      <c r="W45" s="6"/>
      <c r="X45" s="6">
        <v>9.2355053873781432E-3</v>
      </c>
      <c r="Y45" s="6">
        <v>9.0180360721442889E-3</v>
      </c>
    </row>
    <row r="46" spans="1:25" x14ac:dyDescent="0.3">
      <c r="A46" s="6"/>
      <c r="B46" s="6">
        <v>246</v>
      </c>
      <c r="C46" s="41"/>
      <c r="D46" s="6">
        <f t="shared" si="0"/>
        <v>0.8030467899891186</v>
      </c>
      <c r="E46" s="39"/>
      <c r="F46" s="6">
        <f t="shared" si="1"/>
        <v>0.73947895791583163</v>
      </c>
      <c r="H46" s="16"/>
      <c r="I46" s="6">
        <v>301</v>
      </c>
      <c r="J46" s="39"/>
      <c r="K46" s="6">
        <f t="shared" si="2"/>
        <v>0.92662904053360706</v>
      </c>
      <c r="L46" s="39"/>
      <c r="M46" s="6">
        <f t="shared" si="3"/>
        <v>0.90480961923847691</v>
      </c>
      <c r="O46" s="16"/>
      <c r="P46" s="6">
        <v>79</v>
      </c>
      <c r="Q46" s="39"/>
      <c r="R46" s="6">
        <f t="shared" si="5"/>
        <v>0.41110147441457068</v>
      </c>
      <c r="S46" s="39"/>
      <c r="T46" s="6">
        <f t="shared" si="4"/>
        <v>0.23747494989979959</v>
      </c>
      <c r="V46">
        <v>18</v>
      </c>
      <c r="W46" s="6"/>
      <c r="X46" s="6">
        <v>1.2314007183170857E-2</v>
      </c>
      <c r="Y46" s="6">
        <v>1.2024048096192385E-2</v>
      </c>
    </row>
    <row r="47" spans="1:25" x14ac:dyDescent="0.3">
      <c r="A47" s="6" t="s">
        <v>85</v>
      </c>
      <c r="B47" s="6">
        <v>229</v>
      </c>
      <c r="C47" s="41"/>
      <c r="D47" s="6">
        <f t="shared" si="0"/>
        <v>0.74755168661588689</v>
      </c>
      <c r="E47" s="39"/>
      <c r="F47" s="6">
        <f t="shared" si="1"/>
        <v>0.68837675350701399</v>
      </c>
      <c r="H47" s="16" t="s">
        <v>85</v>
      </c>
      <c r="I47" s="6">
        <v>285</v>
      </c>
      <c r="J47" s="39"/>
      <c r="K47" s="6">
        <f t="shared" si="2"/>
        <v>0.87737301180092364</v>
      </c>
      <c r="L47" s="39"/>
      <c r="M47" s="6">
        <f t="shared" si="3"/>
        <v>0.85671342685370733</v>
      </c>
      <c r="O47" s="17">
        <v>0</v>
      </c>
      <c r="P47" s="6">
        <v>130</v>
      </c>
      <c r="Q47" s="39"/>
      <c r="R47" s="6">
        <f t="shared" si="5"/>
        <v>0.67649609713790115</v>
      </c>
      <c r="S47" s="39"/>
      <c r="T47" s="6">
        <f t="shared" si="4"/>
        <v>0.39078156312625251</v>
      </c>
      <c r="V47">
        <v>39</v>
      </c>
      <c r="W47" s="6" t="s">
        <v>66</v>
      </c>
      <c r="X47" s="6">
        <v>0</v>
      </c>
      <c r="Y47" s="6">
        <v>0</v>
      </c>
    </row>
    <row r="48" spans="1:25" x14ac:dyDescent="0.3">
      <c r="A48" s="6"/>
      <c r="B48" s="6">
        <v>264</v>
      </c>
      <c r="C48" s="41"/>
      <c r="D48" s="6">
        <f t="shared" si="0"/>
        <v>0.86180631120783469</v>
      </c>
      <c r="E48" s="39"/>
      <c r="F48" s="6">
        <f t="shared" si="1"/>
        <v>0.7935871743486973</v>
      </c>
      <c r="H48" s="16"/>
      <c r="I48" s="6">
        <v>290</v>
      </c>
      <c r="J48" s="39"/>
      <c r="K48" s="6">
        <f t="shared" si="2"/>
        <v>0.89276552077988713</v>
      </c>
      <c r="L48" s="39"/>
      <c r="M48" s="6">
        <f t="shared" si="3"/>
        <v>0.87174348697394788</v>
      </c>
      <c r="O48" s="16"/>
      <c r="P48" s="6">
        <v>262</v>
      </c>
      <c r="Q48" s="39"/>
      <c r="R48" s="6">
        <f t="shared" si="5"/>
        <v>1.3633998265394622</v>
      </c>
      <c r="S48" s="39"/>
      <c r="T48" s="6">
        <f t="shared" si="4"/>
        <v>0.78757515030060121</v>
      </c>
      <c r="V48">
        <v>39</v>
      </c>
      <c r="W48" s="6"/>
      <c r="X48" s="6">
        <v>1.5611448395490026E-2</v>
      </c>
      <c r="Y48" s="6">
        <v>9.0180360721442889E-3</v>
      </c>
    </row>
    <row r="49" spans="1:25" x14ac:dyDescent="0.3">
      <c r="A49" s="6"/>
      <c r="B49" s="6">
        <v>255</v>
      </c>
      <c r="C49" s="41"/>
      <c r="D49" s="6">
        <f t="shared" si="0"/>
        <v>0.8324265505984767</v>
      </c>
      <c r="E49" s="39"/>
      <c r="F49" s="6">
        <f t="shared" si="1"/>
        <v>0.76653306613226446</v>
      </c>
      <c r="H49" s="16"/>
      <c r="I49" s="6">
        <v>234</v>
      </c>
      <c r="J49" s="39"/>
      <c r="K49" s="6">
        <f t="shared" si="2"/>
        <v>0.72036942021549522</v>
      </c>
      <c r="L49" s="39"/>
      <c r="M49" s="6">
        <f t="shared" si="3"/>
        <v>0.70340681362725443</v>
      </c>
      <c r="O49" s="16"/>
      <c r="P49" s="6">
        <v>192</v>
      </c>
      <c r="Q49" s="39"/>
      <c r="R49" s="6">
        <f t="shared" si="5"/>
        <v>0.99913269731136167</v>
      </c>
      <c r="S49" s="39"/>
      <c r="T49" s="6">
        <f t="shared" si="4"/>
        <v>0.57715430861723449</v>
      </c>
      <c r="V49">
        <v>39</v>
      </c>
      <c r="W49" s="6"/>
      <c r="X49" s="6">
        <v>1.0407632263660017E-2</v>
      </c>
      <c r="Y49" s="6">
        <v>6.0120240480961923E-3</v>
      </c>
    </row>
    <row r="50" spans="1:25" x14ac:dyDescent="0.3">
      <c r="A50" s="6" t="s">
        <v>86</v>
      </c>
      <c r="B50" s="6">
        <v>258</v>
      </c>
      <c r="C50" s="41"/>
      <c r="D50" s="6">
        <f t="shared" si="0"/>
        <v>0.84221980413492936</v>
      </c>
      <c r="E50" s="39"/>
      <c r="F50" s="6">
        <f t="shared" si="1"/>
        <v>0.77555110220440882</v>
      </c>
      <c r="H50" s="16" t="s">
        <v>86</v>
      </c>
      <c r="I50" s="6">
        <v>302</v>
      </c>
      <c r="J50" s="39"/>
      <c r="K50" s="6">
        <f t="shared" si="2"/>
        <v>0.92970754232939978</v>
      </c>
      <c r="L50" s="39"/>
      <c r="M50" s="6">
        <f t="shared" si="3"/>
        <v>0.90781563126252496</v>
      </c>
      <c r="O50" s="16"/>
      <c r="P50" s="6">
        <v>198</v>
      </c>
      <c r="Q50" s="39"/>
      <c r="R50" s="6">
        <f t="shared" si="5"/>
        <v>1.0303555941023417</v>
      </c>
      <c r="S50" s="39"/>
      <c r="T50" s="6">
        <f t="shared" si="4"/>
        <v>0.59519038076152297</v>
      </c>
      <c r="V50">
        <v>17</v>
      </c>
      <c r="W50" s="6" t="s">
        <v>67</v>
      </c>
      <c r="X50" s="6">
        <v>4.5701849836779114E-2</v>
      </c>
      <c r="Y50" s="6">
        <v>4.2084168336673347E-2</v>
      </c>
    </row>
    <row r="51" spans="1:25" x14ac:dyDescent="0.3">
      <c r="A51" s="6"/>
      <c r="B51" s="6">
        <v>274</v>
      </c>
      <c r="C51" s="41"/>
      <c r="D51" s="6">
        <f t="shared" si="0"/>
        <v>0.89445048966267693</v>
      </c>
      <c r="E51" s="39"/>
      <c r="F51" s="6">
        <f t="shared" si="1"/>
        <v>0.82364729458917829</v>
      </c>
      <c r="H51" s="16"/>
      <c r="I51" s="6">
        <v>276</v>
      </c>
      <c r="J51" s="39"/>
      <c r="K51" s="6">
        <f t="shared" si="2"/>
        <v>0.84966649563878915</v>
      </c>
      <c r="L51" s="39"/>
      <c r="M51" s="6">
        <f t="shared" si="3"/>
        <v>0.82965931863727449</v>
      </c>
      <c r="O51" s="16"/>
      <c r="P51" s="6">
        <v>233</v>
      </c>
      <c r="Q51" s="39"/>
      <c r="R51" s="6">
        <f t="shared" si="5"/>
        <v>1.2124891587163922</v>
      </c>
      <c r="S51" s="39"/>
      <c r="T51" s="6">
        <f t="shared" si="4"/>
        <v>0.70040080160320639</v>
      </c>
      <c r="V51">
        <v>17</v>
      </c>
      <c r="W51" s="6"/>
      <c r="X51" s="6">
        <v>0.10772578890097934</v>
      </c>
      <c r="Y51" s="6">
        <v>9.9198396793587162E-2</v>
      </c>
    </row>
    <row r="52" spans="1:25" x14ac:dyDescent="0.3">
      <c r="A52" s="6"/>
      <c r="B52" s="6">
        <v>269</v>
      </c>
      <c r="C52" s="42"/>
      <c r="D52" s="6">
        <f t="shared" si="0"/>
        <v>0.87812840043525575</v>
      </c>
      <c r="E52" s="39"/>
      <c r="F52" s="6">
        <f t="shared" si="1"/>
        <v>0.80861723446893785</v>
      </c>
      <c r="H52" s="16"/>
      <c r="I52" s="6">
        <v>285</v>
      </c>
      <c r="J52" s="39"/>
      <c r="K52" s="6">
        <f t="shared" si="2"/>
        <v>0.87737301180092364</v>
      </c>
      <c r="L52" s="39"/>
      <c r="M52" s="6">
        <f t="shared" si="3"/>
        <v>0.85671342685370733</v>
      </c>
      <c r="O52" s="16"/>
      <c r="P52" s="6">
        <v>138</v>
      </c>
      <c r="Q52" s="39"/>
      <c r="R52" s="6">
        <f t="shared" si="5"/>
        <v>0.7181266261925412</v>
      </c>
      <c r="S52" s="39"/>
      <c r="T52" s="6">
        <f t="shared" si="4"/>
        <v>0.41482965931863724</v>
      </c>
      <c r="V52">
        <v>17</v>
      </c>
      <c r="W52" s="6"/>
      <c r="X52" s="6">
        <v>2.6115342763873776E-2</v>
      </c>
      <c r="Y52" s="6">
        <v>2.4048096192384769E-2</v>
      </c>
    </row>
    <row r="53" spans="1:25" x14ac:dyDescent="0.3">
      <c r="V53">
        <v>18</v>
      </c>
      <c r="W53" s="6" t="s">
        <v>67</v>
      </c>
      <c r="X53" s="6">
        <v>3.6942021549512573E-2</v>
      </c>
      <c r="Y53" s="6">
        <v>3.6072144288577156E-2</v>
      </c>
    </row>
    <row r="54" spans="1:25" x14ac:dyDescent="0.3">
      <c r="V54">
        <v>18</v>
      </c>
      <c r="W54" s="6"/>
      <c r="X54" s="6">
        <v>5.2334530528476142E-2</v>
      </c>
      <c r="Y54" s="6">
        <v>5.1102204408817631E-2</v>
      </c>
    </row>
    <row r="55" spans="1:25" x14ac:dyDescent="0.3">
      <c r="V55">
        <v>18</v>
      </c>
      <c r="W55" s="6"/>
      <c r="X55" s="6">
        <v>1.5392508978963573E-2</v>
      </c>
      <c r="Y55" s="6">
        <v>1.503006012024048E-2</v>
      </c>
    </row>
    <row r="56" spans="1:25" x14ac:dyDescent="0.3">
      <c r="V56">
        <v>39</v>
      </c>
      <c r="W56" s="6" t="s">
        <v>68</v>
      </c>
      <c r="X56" s="6">
        <v>2.0815264527320035E-2</v>
      </c>
      <c r="Y56" s="6">
        <v>1.2024048096192385E-2</v>
      </c>
    </row>
    <row r="57" spans="1:25" x14ac:dyDescent="0.3">
      <c r="V57">
        <v>39</v>
      </c>
      <c r="W57" s="6"/>
      <c r="X57" s="6">
        <v>3.6426712922810064E-2</v>
      </c>
      <c r="Y57" s="6">
        <v>2.1042084168336674E-2</v>
      </c>
    </row>
    <row r="58" spans="1:25" x14ac:dyDescent="0.3">
      <c r="V58">
        <v>39</v>
      </c>
      <c r="W58" s="6"/>
      <c r="X58" s="6">
        <v>5.2038161318300087E-2</v>
      </c>
      <c r="Y58" s="6">
        <v>3.0060120240480961E-2</v>
      </c>
    </row>
    <row r="59" spans="1:25" x14ac:dyDescent="0.3">
      <c r="V59">
        <v>17</v>
      </c>
      <c r="W59" s="6" t="s">
        <v>69</v>
      </c>
      <c r="X59" s="6">
        <v>0.11425462459194778</v>
      </c>
      <c r="Y59" s="6">
        <v>0.10521042084168336</v>
      </c>
    </row>
    <row r="60" spans="1:25" x14ac:dyDescent="0.3">
      <c r="V60">
        <v>17</v>
      </c>
      <c r="W60" s="6"/>
      <c r="X60" s="6">
        <v>0.13057671381936889</v>
      </c>
      <c r="Y60" s="6">
        <v>0.12024048096192384</v>
      </c>
    </row>
    <row r="61" spans="1:25" x14ac:dyDescent="0.3">
      <c r="V61">
        <v>17</v>
      </c>
      <c r="W61" s="6"/>
      <c r="X61" s="6">
        <v>0.10772578890097934</v>
      </c>
      <c r="Y61" s="6">
        <v>9.9198396793587162E-2</v>
      </c>
    </row>
    <row r="62" spans="1:25" x14ac:dyDescent="0.3">
      <c r="V62">
        <v>18</v>
      </c>
      <c r="W62" s="6" t="s">
        <v>69</v>
      </c>
      <c r="X62" s="6">
        <v>3.3863519753719859E-2</v>
      </c>
      <c r="Y62" s="6">
        <v>3.3066132264529056E-2</v>
      </c>
    </row>
    <row r="63" spans="1:25" x14ac:dyDescent="0.3">
      <c r="V63">
        <v>18</v>
      </c>
      <c r="W63" s="6"/>
      <c r="X63" s="6">
        <v>9.8512057465366856E-2</v>
      </c>
      <c r="Y63" s="6">
        <v>9.6192384769539077E-2</v>
      </c>
    </row>
    <row r="64" spans="1:25" x14ac:dyDescent="0.3">
      <c r="V64">
        <v>18</v>
      </c>
      <c r="W64" s="6"/>
      <c r="X64" s="6">
        <v>5.5413032324268856E-2</v>
      </c>
      <c r="Y64" s="6">
        <v>5.410821643286573E-2</v>
      </c>
    </row>
    <row r="65" spans="22:25" x14ac:dyDescent="0.3">
      <c r="V65">
        <v>39</v>
      </c>
      <c r="W65" s="6" t="s">
        <v>70</v>
      </c>
      <c r="X65" s="6">
        <v>9.3668690372940164E-2</v>
      </c>
      <c r="Y65" s="6">
        <v>5.410821643286573E-2</v>
      </c>
    </row>
    <row r="66" spans="22:25" x14ac:dyDescent="0.3">
      <c r="V66">
        <v>39</v>
      </c>
      <c r="W66" s="6"/>
      <c r="X66" s="6">
        <v>0.32263660017346057</v>
      </c>
      <c r="Y66" s="6">
        <v>0.18637274549098196</v>
      </c>
    </row>
    <row r="67" spans="22:25" x14ac:dyDescent="0.3">
      <c r="V67">
        <v>39</v>
      </c>
      <c r="W67" s="6"/>
      <c r="X67" s="6">
        <v>0.18733738074588033</v>
      </c>
      <c r="Y67" s="6">
        <v>0.10821643286573146</v>
      </c>
    </row>
    <row r="68" spans="22:25" x14ac:dyDescent="0.3">
      <c r="V68">
        <v>17</v>
      </c>
      <c r="W68" s="6" t="s">
        <v>71</v>
      </c>
      <c r="X68" s="6">
        <v>0.53210010881392822</v>
      </c>
      <c r="Y68" s="6">
        <v>0.48997995991983967</v>
      </c>
    </row>
    <row r="69" spans="22:25" x14ac:dyDescent="0.3">
      <c r="V69">
        <v>17</v>
      </c>
      <c r="W69" s="6"/>
      <c r="X69" s="6">
        <v>0.73449401523394997</v>
      </c>
      <c r="Y69" s="6">
        <v>0.6763527054108216</v>
      </c>
    </row>
    <row r="70" spans="22:25" x14ac:dyDescent="0.3">
      <c r="V70">
        <v>17</v>
      </c>
      <c r="W70" s="6"/>
      <c r="X70" s="6">
        <v>0.68879216539717092</v>
      </c>
      <c r="Y70" s="6">
        <v>0.63426853707414821</v>
      </c>
    </row>
    <row r="71" spans="22:25" x14ac:dyDescent="0.3">
      <c r="V71">
        <v>18</v>
      </c>
      <c r="W71" s="6" t="s">
        <v>71</v>
      </c>
      <c r="X71" s="6">
        <v>0.60646485377116477</v>
      </c>
      <c r="Y71" s="6">
        <v>0.59218436873747493</v>
      </c>
    </row>
    <row r="72" spans="22:25" x14ac:dyDescent="0.3">
      <c r="V72">
        <v>18</v>
      </c>
      <c r="W72" s="6"/>
      <c r="X72" s="6">
        <v>0.61877886095433554</v>
      </c>
      <c r="Y72" s="6">
        <v>0.60420841683366733</v>
      </c>
    </row>
    <row r="73" spans="22:25" x14ac:dyDescent="0.3">
      <c r="V73">
        <v>18</v>
      </c>
      <c r="W73" s="6"/>
      <c r="X73" s="6">
        <v>0.73884043099025143</v>
      </c>
      <c r="Y73" s="6">
        <v>0.72144288577154303</v>
      </c>
    </row>
    <row r="74" spans="22:25" x14ac:dyDescent="0.3">
      <c r="V74">
        <v>39</v>
      </c>
      <c r="W74" s="6" t="s">
        <v>72</v>
      </c>
      <c r="X74" s="6">
        <v>0.83781439722463147</v>
      </c>
      <c r="Y74" s="6">
        <v>0.48396793587174347</v>
      </c>
    </row>
    <row r="75" spans="22:25" x14ac:dyDescent="0.3">
      <c r="V75">
        <v>39</v>
      </c>
      <c r="W75" s="6"/>
      <c r="X75" s="6">
        <v>0.88985255854293155</v>
      </c>
      <c r="Y75" s="6">
        <v>0.51402805611222446</v>
      </c>
    </row>
    <row r="76" spans="22:25" x14ac:dyDescent="0.3">
      <c r="V76">
        <v>39</v>
      </c>
      <c r="W76" s="6"/>
      <c r="X76" s="6">
        <v>0.58803122289679099</v>
      </c>
      <c r="Y76" s="6">
        <v>0.33967935871743488</v>
      </c>
    </row>
    <row r="77" spans="22:25" x14ac:dyDescent="0.3">
      <c r="V77">
        <v>17</v>
      </c>
      <c r="W77" s="6" t="s">
        <v>73</v>
      </c>
      <c r="X77" s="6">
        <v>0.94015233949945598</v>
      </c>
      <c r="Y77" s="6">
        <v>0.86573146292585168</v>
      </c>
    </row>
    <row r="78" spans="22:25" x14ac:dyDescent="0.3">
      <c r="V78">
        <v>17</v>
      </c>
      <c r="W78" s="6"/>
      <c r="X78" s="6">
        <v>1.0772578890097932</v>
      </c>
      <c r="Y78" s="6">
        <v>0.99198396793587174</v>
      </c>
    </row>
    <row r="79" spans="22:25" x14ac:dyDescent="0.3">
      <c r="V79">
        <v>17</v>
      </c>
      <c r="W79" s="6"/>
      <c r="X79" s="6">
        <v>1.1327529923830251</v>
      </c>
      <c r="Y79" s="6">
        <v>1.0430861723446894</v>
      </c>
    </row>
    <row r="80" spans="22:25" x14ac:dyDescent="0.3">
      <c r="V80">
        <v>17</v>
      </c>
      <c r="W80" s="6" t="s">
        <v>75</v>
      </c>
      <c r="X80" s="6">
        <v>1.0478781284004353</v>
      </c>
      <c r="Y80" s="6">
        <v>0.96492985971943879</v>
      </c>
    </row>
    <row r="81" spans="22:25" x14ac:dyDescent="0.3">
      <c r="V81">
        <v>17</v>
      </c>
      <c r="W81" s="6"/>
      <c r="X81" s="6">
        <v>0.89445048966267693</v>
      </c>
      <c r="Y81" s="6">
        <v>0.82364729458917829</v>
      </c>
    </row>
    <row r="82" spans="22:25" x14ac:dyDescent="0.3">
      <c r="V82">
        <v>17</v>
      </c>
      <c r="W82" s="6"/>
      <c r="X82" s="6">
        <v>0.90750816104461374</v>
      </c>
      <c r="Y82" s="6">
        <v>0.83567134268537069</v>
      </c>
    </row>
    <row r="83" spans="22:25" x14ac:dyDescent="0.3">
      <c r="V83">
        <v>17</v>
      </c>
      <c r="W83" s="6" t="s">
        <v>77</v>
      </c>
      <c r="X83" s="6">
        <v>0.98585418933623514</v>
      </c>
      <c r="Y83" s="6">
        <v>0.90781563126252496</v>
      </c>
    </row>
    <row r="84" spans="22:25" x14ac:dyDescent="0.3">
      <c r="V84">
        <v>17</v>
      </c>
      <c r="W84" s="6"/>
      <c r="X84" s="6">
        <v>0.98911860718171929</v>
      </c>
      <c r="Y84" s="6">
        <v>0.91082164328657311</v>
      </c>
    </row>
    <row r="85" spans="22:25" x14ac:dyDescent="0.3">
      <c r="V85">
        <v>17</v>
      </c>
      <c r="W85" s="6"/>
      <c r="X85" s="6">
        <v>1.0087051142546246</v>
      </c>
      <c r="Y85" s="6">
        <v>0.92885771543086171</v>
      </c>
    </row>
    <row r="86" spans="22:25" x14ac:dyDescent="0.3">
      <c r="V86">
        <v>17</v>
      </c>
      <c r="W86" s="6" t="s">
        <v>79</v>
      </c>
      <c r="X86" s="6">
        <v>0.84221980413492936</v>
      </c>
      <c r="Y86" s="6">
        <v>0.77555110220440882</v>
      </c>
    </row>
    <row r="87" spans="22:25" x14ac:dyDescent="0.3">
      <c r="V87">
        <v>17</v>
      </c>
      <c r="W87" s="6"/>
      <c r="X87" s="6">
        <v>1.0021762785636563</v>
      </c>
      <c r="Y87" s="6">
        <v>0.92284569138276551</v>
      </c>
    </row>
    <row r="88" spans="22:25" x14ac:dyDescent="0.3">
      <c r="V88">
        <v>17</v>
      </c>
      <c r="W88" s="6"/>
      <c r="X88" s="6">
        <v>0.94668117519042438</v>
      </c>
      <c r="Y88" s="6">
        <v>0.87174348697394788</v>
      </c>
    </row>
    <row r="89" spans="22:25" x14ac:dyDescent="0.3">
      <c r="V89">
        <v>17</v>
      </c>
      <c r="W89" s="6" t="s">
        <v>81</v>
      </c>
      <c r="X89" s="6">
        <v>0.93035908596300332</v>
      </c>
      <c r="Y89" s="6">
        <v>0.85671342685370733</v>
      </c>
    </row>
    <row r="90" spans="22:25" x14ac:dyDescent="0.3">
      <c r="V90">
        <v>17</v>
      </c>
      <c r="W90" s="6"/>
      <c r="X90" s="6">
        <v>1.0380848748639826</v>
      </c>
      <c r="Y90" s="6">
        <v>0.95591182364729455</v>
      </c>
    </row>
    <row r="91" spans="22:25" x14ac:dyDescent="0.3">
      <c r="V91">
        <v>17</v>
      </c>
      <c r="W91" s="6"/>
      <c r="X91" s="6">
        <v>0.94994559303590864</v>
      </c>
      <c r="Y91" s="6">
        <v>0.87474949899799592</v>
      </c>
    </row>
    <row r="92" spans="22:25" x14ac:dyDescent="0.3">
      <c r="V92">
        <v>17</v>
      </c>
      <c r="W92" s="6" t="s">
        <v>83</v>
      </c>
      <c r="X92" s="6">
        <v>0.84874863982589777</v>
      </c>
      <c r="Y92" s="6">
        <v>0.78156312625250501</v>
      </c>
    </row>
    <row r="93" spans="22:25" x14ac:dyDescent="0.3">
      <c r="V93">
        <v>17</v>
      </c>
      <c r="W93" s="6"/>
      <c r="X93" s="6">
        <v>0.89118607181719267</v>
      </c>
      <c r="Y93" s="6">
        <v>0.82064128256513025</v>
      </c>
    </row>
    <row r="94" spans="22:25" x14ac:dyDescent="0.3">
      <c r="V94">
        <v>17</v>
      </c>
      <c r="W94" s="6"/>
      <c r="X94" s="6">
        <v>0.8030467899891186</v>
      </c>
      <c r="Y94" s="6">
        <v>0.73947895791583163</v>
      </c>
    </row>
    <row r="95" spans="22:25" x14ac:dyDescent="0.3">
      <c r="V95">
        <v>17</v>
      </c>
      <c r="W95" s="6" t="s">
        <v>85</v>
      </c>
      <c r="X95" s="6">
        <v>0.74755168661588689</v>
      </c>
      <c r="Y95" s="6">
        <v>0.68837675350701399</v>
      </c>
    </row>
    <row r="96" spans="22:25" x14ac:dyDescent="0.3">
      <c r="V96">
        <v>17</v>
      </c>
      <c r="W96" s="6"/>
      <c r="X96" s="6">
        <v>0.86180631120783469</v>
      </c>
      <c r="Y96" s="6">
        <v>0.7935871743486973</v>
      </c>
    </row>
    <row r="97" spans="22:25" x14ac:dyDescent="0.3">
      <c r="V97">
        <v>17</v>
      </c>
      <c r="W97" s="6"/>
      <c r="X97" s="6">
        <v>0.8324265505984767</v>
      </c>
      <c r="Y97" s="6">
        <v>0.76653306613226446</v>
      </c>
    </row>
    <row r="98" spans="22:25" x14ac:dyDescent="0.3">
      <c r="V98">
        <v>17</v>
      </c>
      <c r="W98" s="6" t="s">
        <v>86</v>
      </c>
      <c r="X98" s="6">
        <v>0.84221980413492936</v>
      </c>
      <c r="Y98" s="6">
        <v>0.77555110220440882</v>
      </c>
    </row>
    <row r="99" spans="22:25" x14ac:dyDescent="0.3">
      <c r="V99">
        <v>17</v>
      </c>
      <c r="W99" s="6"/>
      <c r="X99" s="6">
        <v>0.89445048966267693</v>
      </c>
      <c r="Y99" s="6">
        <v>0.82364729458917829</v>
      </c>
    </row>
    <row r="100" spans="22:25" x14ac:dyDescent="0.3">
      <c r="V100">
        <v>17</v>
      </c>
      <c r="W100" s="6"/>
      <c r="X100" s="6">
        <v>0.87812840043525575</v>
      </c>
      <c r="Y100" s="6">
        <v>0.80861723446893785</v>
      </c>
    </row>
    <row r="101" spans="22:25" x14ac:dyDescent="0.3">
      <c r="V101">
        <v>18</v>
      </c>
      <c r="W101" s="6" t="s">
        <v>73</v>
      </c>
      <c r="X101" s="6">
        <v>0.88353001539250908</v>
      </c>
      <c r="Y101" s="6">
        <v>0.86272545090180353</v>
      </c>
    </row>
    <row r="102" spans="22:25" x14ac:dyDescent="0.3">
      <c r="V102">
        <v>18</v>
      </c>
      <c r="W102" s="6"/>
      <c r="X102" s="6">
        <v>1.0097485890200104</v>
      </c>
      <c r="Y102" s="6">
        <v>0.98597194388777554</v>
      </c>
    </row>
    <row r="103" spans="22:25" x14ac:dyDescent="0.3">
      <c r="V103">
        <v>18</v>
      </c>
      <c r="W103" s="6"/>
      <c r="X103" s="6">
        <v>1.0282195997947665</v>
      </c>
      <c r="Y103" s="6">
        <v>1.0040080160320641</v>
      </c>
    </row>
    <row r="104" spans="22:25" x14ac:dyDescent="0.3">
      <c r="V104">
        <v>18</v>
      </c>
      <c r="W104" s="6" t="s">
        <v>75</v>
      </c>
      <c r="X104" s="6">
        <v>1.0189840944073885</v>
      </c>
      <c r="Y104" s="6">
        <v>0.99498997995991978</v>
      </c>
    </row>
    <row r="105" spans="22:25" x14ac:dyDescent="0.3">
      <c r="V105">
        <v>18</v>
      </c>
      <c r="W105" s="6"/>
      <c r="X105" s="6">
        <v>1.0805541303232427</v>
      </c>
      <c r="Y105" s="6">
        <v>1.0551102204408818</v>
      </c>
    </row>
    <row r="106" spans="22:25" x14ac:dyDescent="0.3">
      <c r="V106">
        <v>18</v>
      </c>
      <c r="W106" s="6"/>
      <c r="X106" s="6">
        <v>0.9789635710620832</v>
      </c>
      <c r="Y106" s="6">
        <v>0.95591182364729455</v>
      </c>
    </row>
    <row r="107" spans="22:25" x14ac:dyDescent="0.3">
      <c r="V107">
        <v>18</v>
      </c>
      <c r="W107" s="6" t="s">
        <v>77</v>
      </c>
      <c r="X107" s="6">
        <v>0.88045151359671636</v>
      </c>
      <c r="Y107" s="6">
        <v>0.85971943887775548</v>
      </c>
    </row>
    <row r="108" spans="22:25" x14ac:dyDescent="0.3">
      <c r="V108">
        <v>18</v>
      </c>
      <c r="W108" s="6"/>
      <c r="X108" s="6">
        <v>0.88045151359671636</v>
      </c>
      <c r="Y108" s="6">
        <v>0.85971943887775548</v>
      </c>
    </row>
    <row r="109" spans="22:25" x14ac:dyDescent="0.3">
      <c r="V109">
        <v>18</v>
      </c>
      <c r="W109" s="6"/>
      <c r="X109" s="6">
        <v>0.88045151359671636</v>
      </c>
      <c r="Y109" s="6">
        <v>0.85971943887775548</v>
      </c>
    </row>
    <row r="110" spans="22:25" x14ac:dyDescent="0.3">
      <c r="V110">
        <v>18</v>
      </c>
      <c r="W110" s="6" t="s">
        <v>79</v>
      </c>
      <c r="X110" s="6">
        <v>0.88353001539250908</v>
      </c>
      <c r="Y110" s="6">
        <v>0.86272545090180353</v>
      </c>
    </row>
    <row r="111" spans="22:25" x14ac:dyDescent="0.3">
      <c r="V111">
        <v>18</v>
      </c>
      <c r="W111" s="6"/>
      <c r="X111" s="6">
        <v>0.84350949204720371</v>
      </c>
      <c r="Y111" s="6">
        <v>0.82364729458917829</v>
      </c>
    </row>
    <row r="112" spans="22:25" x14ac:dyDescent="0.3">
      <c r="V112">
        <v>18</v>
      </c>
      <c r="W112" s="6"/>
      <c r="X112" s="6">
        <v>0.79117496151872757</v>
      </c>
      <c r="Y112" s="6">
        <v>0.77254509018036066</v>
      </c>
    </row>
    <row r="113" spans="22:25" x14ac:dyDescent="0.3">
      <c r="V113">
        <v>18</v>
      </c>
      <c r="W113" s="6" t="s">
        <v>81</v>
      </c>
      <c r="X113" s="6">
        <v>0.91123653155464346</v>
      </c>
      <c r="Y113" s="6">
        <v>0.88977955911823647</v>
      </c>
    </row>
    <row r="114" spans="22:25" x14ac:dyDescent="0.3">
      <c r="V114">
        <v>18</v>
      </c>
      <c r="W114" s="6"/>
      <c r="X114" s="6">
        <v>0.9943560800410467</v>
      </c>
      <c r="Y114" s="6">
        <v>0.97094188376753499</v>
      </c>
    </row>
    <row r="115" spans="22:25" x14ac:dyDescent="0.3">
      <c r="V115">
        <v>18</v>
      </c>
      <c r="W115" s="6"/>
      <c r="X115" s="6">
        <v>0.86813750641354548</v>
      </c>
      <c r="Y115" s="6">
        <v>0.84769539078156309</v>
      </c>
    </row>
    <row r="116" spans="22:25" x14ac:dyDescent="0.3">
      <c r="V116">
        <v>18</v>
      </c>
      <c r="W116" s="6" t="s">
        <v>83</v>
      </c>
      <c r="X116" s="6">
        <v>0.8096459722934839</v>
      </c>
      <c r="Y116" s="6">
        <v>0.79058116232464926</v>
      </c>
    </row>
    <row r="117" spans="22:25" x14ac:dyDescent="0.3">
      <c r="V117">
        <v>18</v>
      </c>
      <c r="W117" s="6"/>
      <c r="X117" s="6">
        <v>0.8250384812724475</v>
      </c>
      <c r="Y117" s="6">
        <v>0.8056112224448897</v>
      </c>
    </row>
    <row r="118" spans="22:25" x14ac:dyDescent="0.3">
      <c r="V118">
        <v>18</v>
      </c>
      <c r="W118" s="6"/>
      <c r="X118" s="6">
        <v>0.92662904053360706</v>
      </c>
      <c r="Y118" s="6">
        <v>0.90480961923847691</v>
      </c>
    </row>
    <row r="119" spans="22:25" x14ac:dyDescent="0.3">
      <c r="V119">
        <v>18</v>
      </c>
      <c r="W119" s="6" t="s">
        <v>85</v>
      </c>
      <c r="X119" s="6">
        <v>0.87737301180092364</v>
      </c>
      <c r="Y119" s="6">
        <v>0.85671342685370733</v>
      </c>
    </row>
    <row r="120" spans="22:25" x14ac:dyDescent="0.3">
      <c r="V120">
        <v>18</v>
      </c>
      <c r="W120" s="6"/>
      <c r="X120" s="6">
        <v>0.89276552077988713</v>
      </c>
      <c r="Y120" s="6">
        <v>0.87174348697394788</v>
      </c>
    </row>
    <row r="121" spans="22:25" x14ac:dyDescent="0.3">
      <c r="V121">
        <v>18</v>
      </c>
      <c r="W121" s="6"/>
      <c r="X121" s="6">
        <v>0.72036942021549522</v>
      </c>
      <c r="Y121" s="6">
        <v>0.70340681362725443</v>
      </c>
    </row>
    <row r="122" spans="22:25" x14ac:dyDescent="0.3">
      <c r="V122">
        <v>18</v>
      </c>
      <c r="W122" s="6" t="s">
        <v>86</v>
      </c>
      <c r="X122" s="6">
        <v>0.92970754232939978</v>
      </c>
      <c r="Y122" s="6">
        <v>0.90781563126252496</v>
      </c>
    </row>
    <row r="123" spans="22:25" x14ac:dyDescent="0.3">
      <c r="V123">
        <v>18</v>
      </c>
      <c r="W123" s="6"/>
      <c r="X123" s="6">
        <v>0.84966649563878915</v>
      </c>
      <c r="Y123" s="6">
        <v>0.82965931863727449</v>
      </c>
    </row>
    <row r="124" spans="22:25" x14ac:dyDescent="0.3">
      <c r="V124">
        <v>18</v>
      </c>
      <c r="W124" s="6"/>
      <c r="X124" s="6">
        <v>0.87737301180092364</v>
      </c>
      <c r="Y124" s="6">
        <v>0.85671342685370733</v>
      </c>
    </row>
    <row r="125" spans="22:25" x14ac:dyDescent="0.3">
      <c r="V125">
        <v>19</v>
      </c>
      <c r="W125" s="6" t="s">
        <v>74</v>
      </c>
      <c r="X125" s="6">
        <v>1.0199479618386817</v>
      </c>
      <c r="Y125" s="6">
        <v>0.58917835671342678</v>
      </c>
    </row>
    <row r="126" spans="22:25" x14ac:dyDescent="0.3">
      <c r="V126">
        <v>19</v>
      </c>
      <c r="W126" s="6"/>
      <c r="X126" s="6">
        <v>0.71292281006071123</v>
      </c>
      <c r="Y126" s="6">
        <v>0.41182364729458915</v>
      </c>
    </row>
    <row r="127" spans="22:25" x14ac:dyDescent="0.3">
      <c r="V127">
        <v>19</v>
      </c>
      <c r="W127" s="6"/>
      <c r="X127" s="6">
        <v>0.61925411968777111</v>
      </c>
      <c r="Y127" s="6">
        <v>0.35771543086172342</v>
      </c>
    </row>
    <row r="128" spans="22:25" x14ac:dyDescent="0.3">
      <c r="V128">
        <v>19</v>
      </c>
      <c r="W128" s="6" t="s">
        <v>76</v>
      </c>
      <c r="X128" s="6">
        <v>1.0563746747614917</v>
      </c>
      <c r="Y128" s="6">
        <v>0.61022044088176353</v>
      </c>
    </row>
    <row r="129" spans="22:25" x14ac:dyDescent="0.3">
      <c r="V129">
        <v>19</v>
      </c>
      <c r="W129" s="6"/>
      <c r="X129" s="6">
        <v>1.1552471812662619</v>
      </c>
      <c r="Y129" s="6">
        <v>0.66733466933867736</v>
      </c>
    </row>
    <row r="130" spans="22:25" x14ac:dyDescent="0.3">
      <c r="V130">
        <v>19</v>
      </c>
      <c r="W130" s="6"/>
      <c r="X130" s="6">
        <v>1.0771899392888118</v>
      </c>
      <c r="Y130" s="6">
        <v>0.62224448897795592</v>
      </c>
    </row>
    <row r="131" spans="22:25" x14ac:dyDescent="0.3">
      <c r="V131">
        <v>19</v>
      </c>
      <c r="W131" s="6" t="s">
        <v>78</v>
      </c>
      <c r="X131" s="6">
        <v>0.97311361665221163</v>
      </c>
      <c r="Y131" s="6">
        <v>0.56212424849699394</v>
      </c>
    </row>
    <row r="132" spans="22:25" x14ac:dyDescent="0.3">
      <c r="V132">
        <v>19</v>
      </c>
      <c r="W132" s="6"/>
      <c r="X132" s="6">
        <v>0.98872506504770175</v>
      </c>
      <c r="Y132" s="6">
        <v>0.57114228456913829</v>
      </c>
    </row>
    <row r="133" spans="22:25" x14ac:dyDescent="0.3">
      <c r="V133">
        <v>19</v>
      </c>
      <c r="W133" s="6"/>
      <c r="X133" s="6">
        <v>0.30702515177797052</v>
      </c>
      <c r="Y133" s="6">
        <v>0.17735470941883766</v>
      </c>
    </row>
    <row r="134" spans="22:25" x14ac:dyDescent="0.3">
      <c r="V134">
        <v>19</v>
      </c>
      <c r="W134" s="6" t="s">
        <v>80</v>
      </c>
      <c r="X134" s="6">
        <v>0.65568083261058108</v>
      </c>
      <c r="Y134" s="6">
        <v>0.37875751503006011</v>
      </c>
    </row>
    <row r="135" spans="22:25" x14ac:dyDescent="0.3">
      <c r="V135">
        <v>19</v>
      </c>
      <c r="W135" s="6"/>
      <c r="X135" s="6">
        <v>0.78057241977450131</v>
      </c>
      <c r="Y135" s="6">
        <v>0.45090180360721438</v>
      </c>
    </row>
    <row r="136" spans="22:25" x14ac:dyDescent="0.3">
      <c r="V136">
        <v>19</v>
      </c>
      <c r="W136" s="6"/>
      <c r="X136" s="6">
        <v>0.29661751951431053</v>
      </c>
      <c r="Y136" s="6">
        <v>0.17134268537074146</v>
      </c>
    </row>
    <row r="137" spans="22:25" x14ac:dyDescent="0.3">
      <c r="V137">
        <v>19</v>
      </c>
      <c r="W137" s="6" t="s">
        <v>82</v>
      </c>
      <c r="X137" s="6">
        <v>0.65047701647875111</v>
      </c>
      <c r="Y137" s="6">
        <v>0.37575150300601201</v>
      </c>
    </row>
    <row r="138" spans="22:25" x14ac:dyDescent="0.3">
      <c r="V138">
        <v>19</v>
      </c>
      <c r="W138" s="6"/>
      <c r="X138" s="6">
        <v>0.67649609713790115</v>
      </c>
      <c r="Y138" s="6">
        <v>0.39078156312625251</v>
      </c>
    </row>
    <row r="139" spans="22:25" x14ac:dyDescent="0.3">
      <c r="V139">
        <v>19</v>
      </c>
      <c r="W139" s="6"/>
      <c r="X139" s="6">
        <v>0.32263660017346057</v>
      </c>
      <c r="Y139" s="6">
        <v>0.18637274549098196</v>
      </c>
    </row>
    <row r="140" spans="22:25" x14ac:dyDescent="0.3">
      <c r="V140">
        <v>19</v>
      </c>
      <c r="W140" s="6" t="s">
        <v>84</v>
      </c>
      <c r="X140" s="6">
        <v>0.77016478751084128</v>
      </c>
      <c r="Y140" s="6">
        <v>0.44488977955911824</v>
      </c>
    </row>
    <row r="141" spans="22:25" x14ac:dyDescent="0.3">
      <c r="V141">
        <v>19</v>
      </c>
      <c r="W141" s="6"/>
      <c r="X141" s="6">
        <v>1.0823937554206418</v>
      </c>
      <c r="Y141" s="6">
        <v>0.62525050100200397</v>
      </c>
    </row>
    <row r="142" spans="22:25" x14ac:dyDescent="0.3">
      <c r="V142">
        <v>19</v>
      </c>
      <c r="W142" s="6"/>
      <c r="X142" s="6">
        <v>0.41110147441457068</v>
      </c>
      <c r="Y142" s="6">
        <v>0.23747494989979959</v>
      </c>
    </row>
    <row r="143" spans="22:25" x14ac:dyDescent="0.3">
      <c r="V143">
        <v>19</v>
      </c>
      <c r="W143" s="6">
        <v>0</v>
      </c>
      <c r="X143" s="6">
        <v>0.67649609713790115</v>
      </c>
      <c r="Y143" s="6">
        <v>0.39078156312625251</v>
      </c>
    </row>
    <row r="144" spans="22:25" x14ac:dyDescent="0.3">
      <c r="V144">
        <v>19</v>
      </c>
      <c r="W144" s="6"/>
      <c r="X144" s="6">
        <v>1.3633998265394622</v>
      </c>
      <c r="Y144" s="6">
        <v>0.78757515030060121</v>
      </c>
    </row>
    <row r="145" spans="22:25" x14ac:dyDescent="0.3">
      <c r="V145">
        <v>19</v>
      </c>
      <c r="W145" s="6"/>
      <c r="X145" s="6">
        <v>0.99913269731136167</v>
      </c>
      <c r="Y145" s="6">
        <v>0.57715430861723449</v>
      </c>
    </row>
    <row r="146" spans="22:25" x14ac:dyDescent="0.3">
      <c r="V146">
        <v>19</v>
      </c>
      <c r="W146" s="6"/>
      <c r="X146" s="6">
        <v>1.0303555941023417</v>
      </c>
      <c r="Y146" s="6">
        <v>0.59519038076152297</v>
      </c>
    </row>
    <row r="147" spans="22:25" x14ac:dyDescent="0.3">
      <c r="V147">
        <v>19</v>
      </c>
      <c r="W147" s="6"/>
      <c r="X147" s="6">
        <v>1.2124891587163922</v>
      </c>
      <c r="Y147" s="6">
        <v>0.70040080160320639</v>
      </c>
    </row>
    <row r="148" spans="22:25" x14ac:dyDescent="0.3">
      <c r="V148">
        <v>19</v>
      </c>
      <c r="W148" s="6"/>
      <c r="X148" s="6">
        <v>0.7181266261925412</v>
      </c>
      <c r="Y148" s="6">
        <v>0.41482965931863724</v>
      </c>
    </row>
  </sheetData>
  <mergeCells count="7">
    <mergeCell ref="S6:S52"/>
    <mergeCell ref="A2:D2"/>
    <mergeCell ref="C6:C52"/>
    <mergeCell ref="E6:E52"/>
    <mergeCell ref="J6:J52"/>
    <mergeCell ref="L6:L52"/>
    <mergeCell ref="Q6:Q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963-9039-4E2F-A2D7-0C1106497215}">
  <dimension ref="A1:Y129"/>
  <sheetViews>
    <sheetView zoomScale="70" zoomScaleNormal="70" workbookViewId="0">
      <selection activeCell="AD12" sqref="AD12"/>
    </sheetView>
  </sheetViews>
  <sheetFormatPr defaultRowHeight="14.4" x14ac:dyDescent="0.3"/>
  <cols>
    <col min="2" max="2" width="6.33203125" bestFit="1" customWidth="1"/>
    <col min="3" max="3" width="11.44140625" bestFit="1" customWidth="1"/>
    <col min="4" max="4" width="14.5546875" bestFit="1" customWidth="1"/>
    <col min="5" max="7" width="14.5546875" customWidth="1"/>
    <col min="9" max="9" width="6.33203125" bestFit="1" customWidth="1"/>
    <col min="10" max="10" width="12" bestFit="1" customWidth="1"/>
    <col min="11" max="11" width="14.5546875" bestFit="1" customWidth="1"/>
    <col min="12" max="14" width="14.5546875" customWidth="1"/>
    <col min="16" max="16" width="6.33203125" bestFit="1" customWidth="1"/>
    <col min="17" max="17" width="12" bestFit="1" customWidth="1"/>
    <col min="18" max="18" width="14" bestFit="1" customWidth="1"/>
    <col min="19" max="19" width="12" bestFit="1" customWidth="1"/>
    <col min="20" max="20" width="14.5546875" bestFit="1" customWidth="1"/>
  </cols>
  <sheetData>
    <row r="1" spans="1:25" ht="15" thickBot="1" x14ac:dyDescent="0.35"/>
    <row r="2" spans="1:25" ht="15" thickBot="1" x14ac:dyDescent="0.35">
      <c r="A2" s="36" t="s">
        <v>88</v>
      </c>
      <c r="B2" s="37"/>
      <c r="C2" s="37"/>
      <c r="D2" s="38"/>
      <c r="E2" s="12"/>
      <c r="F2" s="12"/>
      <c r="G2" s="12"/>
    </row>
    <row r="3" spans="1:25" ht="15" thickBot="1" x14ac:dyDescent="0.35">
      <c r="A3" s="1" t="s">
        <v>89</v>
      </c>
      <c r="B3" s="1" t="s">
        <v>2</v>
      </c>
      <c r="C3" s="1"/>
      <c r="D3" s="1"/>
      <c r="E3" s="1"/>
      <c r="F3" s="1"/>
      <c r="G3" s="1"/>
      <c r="H3" s="1" t="s">
        <v>90</v>
      </c>
      <c r="I3" s="1" t="s">
        <v>2</v>
      </c>
      <c r="J3" s="1"/>
      <c r="K3" s="1"/>
      <c r="L3" s="1"/>
      <c r="M3" s="1"/>
      <c r="N3" s="1"/>
      <c r="O3" s="1" t="s">
        <v>91</v>
      </c>
      <c r="P3" s="1" t="s">
        <v>2</v>
      </c>
      <c r="Q3" s="1"/>
      <c r="R3" s="1"/>
      <c r="S3" s="1"/>
      <c r="T3" s="1"/>
      <c r="V3" s="1" t="s">
        <v>117</v>
      </c>
      <c r="W3" s="23" t="s">
        <v>5</v>
      </c>
      <c r="X3" s="24" t="s">
        <v>93</v>
      </c>
      <c r="Y3" s="24" t="s">
        <v>10</v>
      </c>
    </row>
    <row r="4" spans="1:25" ht="15" thickBot="1" x14ac:dyDescent="0.35">
      <c r="A4" s="13" t="s">
        <v>5</v>
      </c>
      <c r="B4" s="2" t="s">
        <v>6</v>
      </c>
      <c r="C4" s="2" t="s">
        <v>92</v>
      </c>
      <c r="D4" s="3" t="s">
        <v>93</v>
      </c>
      <c r="E4" s="2" t="s">
        <v>9</v>
      </c>
      <c r="F4" s="3" t="s">
        <v>10</v>
      </c>
      <c r="G4" s="1"/>
      <c r="H4" s="14" t="s">
        <v>5</v>
      </c>
      <c r="I4" s="2" t="s">
        <v>6</v>
      </c>
      <c r="J4" s="2" t="s">
        <v>92</v>
      </c>
      <c r="K4" s="3" t="s">
        <v>93</v>
      </c>
      <c r="L4" s="2" t="s">
        <v>9</v>
      </c>
      <c r="M4" s="3" t="s">
        <v>10</v>
      </c>
      <c r="N4" s="1"/>
      <c r="O4" s="14" t="s">
        <v>5</v>
      </c>
      <c r="P4" s="2" t="s">
        <v>6</v>
      </c>
      <c r="Q4" s="2" t="s">
        <v>92</v>
      </c>
      <c r="R4" s="19" t="s">
        <v>93</v>
      </c>
      <c r="S4" s="2" t="s">
        <v>94</v>
      </c>
      <c r="T4" s="2" t="s">
        <v>18</v>
      </c>
      <c r="V4">
        <v>33</v>
      </c>
      <c r="W4" s="6" t="s">
        <v>13</v>
      </c>
      <c r="X4" s="6">
        <v>1.394904458598726</v>
      </c>
      <c r="Y4" s="6">
        <v>1.0154559505409584</v>
      </c>
    </row>
    <row r="5" spans="1:25" x14ac:dyDescent="0.3">
      <c r="A5" s="5" t="s">
        <v>13</v>
      </c>
      <c r="B5" s="5">
        <v>438</v>
      </c>
      <c r="C5" s="5">
        <f>AVERAGE(B29:B34)</f>
        <v>314</v>
      </c>
      <c r="D5" s="5">
        <f>B5/$C$5</f>
        <v>1.394904458598726</v>
      </c>
      <c r="E5" s="5">
        <f>AVERAGE(B5:B10)</f>
        <v>431.33333333333331</v>
      </c>
      <c r="F5" s="5">
        <f t="shared" ref="F5:F52" si="0">B5/$E$5</f>
        <v>1.0154559505409584</v>
      </c>
      <c r="H5" s="15" t="s">
        <v>95</v>
      </c>
      <c r="I5" s="5">
        <v>367</v>
      </c>
      <c r="J5" s="5">
        <f>AVERAGE(I29:I34)</f>
        <v>271.66666666666669</v>
      </c>
      <c r="K5" s="5">
        <f t="shared" ref="K5:K52" si="1">I5/$J$5</f>
        <v>1.350920245398773</v>
      </c>
      <c r="L5" s="5">
        <f>AVERAGE(I5:I10)</f>
        <v>351.83333333333331</v>
      </c>
      <c r="M5" s="5">
        <f>I5/$L$5</f>
        <v>1.0431075319753671</v>
      </c>
      <c r="O5" s="15" t="s">
        <v>13</v>
      </c>
      <c r="P5" s="5">
        <v>410</v>
      </c>
      <c r="Q5" s="5">
        <f>AVERAGE(P29:P34)</f>
        <v>189.16666666666666</v>
      </c>
      <c r="R5" s="20">
        <f>P5/$Q$5</f>
        <v>2.1674008810572687</v>
      </c>
      <c r="S5" s="5">
        <f>AVERAGE(P5:P10)</f>
        <v>363.66666666666669</v>
      </c>
      <c r="T5" s="5">
        <f>P5/$S$5</f>
        <v>1.1274060494958753</v>
      </c>
      <c r="V5">
        <v>33</v>
      </c>
      <c r="W5" s="6"/>
      <c r="X5" s="6">
        <v>1.394904458598726</v>
      </c>
      <c r="Y5" s="6">
        <v>1.0154559505409584</v>
      </c>
    </row>
    <row r="6" spans="1:25" x14ac:dyDescent="0.3">
      <c r="A6" s="6"/>
      <c r="B6" s="6">
        <v>438</v>
      </c>
      <c r="C6" s="40"/>
      <c r="D6" s="5">
        <f t="shared" ref="D6:D52" si="2">B6/$C$5</f>
        <v>1.394904458598726</v>
      </c>
      <c r="E6" s="40"/>
      <c r="F6" s="6">
        <f>B6/$E$5</f>
        <v>1.0154559505409584</v>
      </c>
      <c r="H6" s="16"/>
      <c r="I6" s="6">
        <v>344</v>
      </c>
      <c r="J6" s="40"/>
      <c r="K6" s="5">
        <f t="shared" si="1"/>
        <v>1.2662576687116565</v>
      </c>
      <c r="L6" s="40"/>
      <c r="M6" s="5">
        <f t="shared" ref="M6:M52" si="3">I6/$L$5</f>
        <v>0.97773567029843678</v>
      </c>
      <c r="O6" s="16"/>
      <c r="P6" s="6">
        <v>385</v>
      </c>
      <c r="Q6" s="40"/>
      <c r="R6" s="20">
        <f t="shared" ref="R6:R34" si="4">P6/$Q$5</f>
        <v>2.035242290748899</v>
      </c>
      <c r="S6" s="40"/>
      <c r="T6" s="5">
        <f t="shared" ref="T6:T34" si="5">P6/$S$5</f>
        <v>1.0586617781851513</v>
      </c>
      <c r="V6">
        <v>33</v>
      </c>
      <c r="W6" s="6"/>
      <c r="X6" s="6">
        <v>1.2675159235668789</v>
      </c>
      <c r="Y6" s="6">
        <v>0.92272024729520874</v>
      </c>
    </row>
    <row r="7" spans="1:25" x14ac:dyDescent="0.3">
      <c r="A7" s="6"/>
      <c r="B7" s="6">
        <v>398</v>
      </c>
      <c r="C7" s="41"/>
      <c r="D7" s="5">
        <f t="shared" si="2"/>
        <v>1.2675159235668789</v>
      </c>
      <c r="E7" s="41"/>
      <c r="F7" s="6">
        <f t="shared" si="0"/>
        <v>0.92272024729520874</v>
      </c>
      <c r="H7" s="16"/>
      <c r="I7" s="6">
        <v>370</v>
      </c>
      <c r="J7" s="41"/>
      <c r="K7" s="5">
        <f t="shared" si="1"/>
        <v>1.361963190184049</v>
      </c>
      <c r="L7" s="41"/>
      <c r="M7" s="5">
        <f t="shared" si="3"/>
        <v>1.0516342965419234</v>
      </c>
      <c r="O7" s="16"/>
      <c r="P7" s="6">
        <v>353</v>
      </c>
      <c r="Q7" s="41"/>
      <c r="R7" s="20">
        <f t="shared" si="4"/>
        <v>1.8660792951541851</v>
      </c>
      <c r="S7" s="41"/>
      <c r="T7" s="5">
        <f t="shared" si="5"/>
        <v>0.97066911090742436</v>
      </c>
      <c r="V7">
        <v>33</v>
      </c>
      <c r="W7" s="6"/>
      <c r="X7" s="6">
        <v>1.4872611464968153</v>
      </c>
      <c r="Y7" s="6">
        <v>1.0826893353941267</v>
      </c>
    </row>
    <row r="8" spans="1:25" x14ac:dyDescent="0.3">
      <c r="A8" s="6"/>
      <c r="B8" s="6">
        <v>467</v>
      </c>
      <c r="C8" s="41"/>
      <c r="D8" s="5">
        <f t="shared" si="2"/>
        <v>1.4872611464968153</v>
      </c>
      <c r="E8" s="41"/>
      <c r="F8" s="6">
        <f t="shared" si="0"/>
        <v>1.0826893353941267</v>
      </c>
      <c r="H8" s="16"/>
      <c r="I8" s="6">
        <v>364</v>
      </c>
      <c r="J8" s="41"/>
      <c r="K8" s="5">
        <f t="shared" si="1"/>
        <v>1.3398773006134967</v>
      </c>
      <c r="L8" s="41"/>
      <c r="M8" s="5">
        <f t="shared" si="3"/>
        <v>1.034580767408811</v>
      </c>
      <c r="O8" s="16"/>
      <c r="P8" s="6">
        <v>312</v>
      </c>
      <c r="Q8" s="41"/>
      <c r="R8" s="20">
        <f t="shared" si="4"/>
        <v>1.6493392070484583</v>
      </c>
      <c r="S8" s="41"/>
      <c r="T8" s="5">
        <f t="shared" si="5"/>
        <v>0.85792850595783676</v>
      </c>
      <c r="V8">
        <v>33</v>
      </c>
      <c r="W8" s="6"/>
      <c r="X8" s="6">
        <v>1.375796178343949</v>
      </c>
      <c r="Y8" s="6">
        <v>1.0015455950540959</v>
      </c>
    </row>
    <row r="9" spans="1:25" x14ac:dyDescent="0.3">
      <c r="A9" s="6"/>
      <c r="B9" s="6">
        <v>432</v>
      </c>
      <c r="C9" s="41"/>
      <c r="D9" s="5">
        <f t="shared" si="2"/>
        <v>1.375796178343949</v>
      </c>
      <c r="E9" s="41"/>
      <c r="F9" s="6">
        <f t="shared" si="0"/>
        <v>1.0015455950540959</v>
      </c>
      <c r="H9" s="16"/>
      <c r="I9" s="6">
        <v>311</v>
      </c>
      <c r="J9" s="41"/>
      <c r="K9" s="5">
        <f t="shared" si="1"/>
        <v>1.1447852760736195</v>
      </c>
      <c r="L9" s="41"/>
      <c r="M9" s="5">
        <f t="shared" si="3"/>
        <v>0.88394126006631935</v>
      </c>
      <c r="O9" s="16"/>
      <c r="P9" s="6">
        <v>372</v>
      </c>
      <c r="Q9" s="41"/>
      <c r="R9" s="20">
        <f t="shared" si="4"/>
        <v>1.9665198237885464</v>
      </c>
      <c r="S9" s="41"/>
      <c r="T9" s="5">
        <f>P9/$S$5</f>
        <v>1.0229147571035746</v>
      </c>
      <c r="V9">
        <v>33</v>
      </c>
      <c r="W9" s="6"/>
      <c r="X9" s="6">
        <v>1.3216560509554141</v>
      </c>
      <c r="Y9" s="6">
        <v>0.96213292117465232</v>
      </c>
    </row>
    <row r="10" spans="1:25" x14ac:dyDescent="0.3">
      <c r="A10" s="6"/>
      <c r="B10" s="6">
        <v>415</v>
      </c>
      <c r="C10" s="41"/>
      <c r="D10" s="5">
        <f t="shared" ref="D10:D28" si="6">B10/$C$5</f>
        <v>1.3216560509554141</v>
      </c>
      <c r="E10" s="41"/>
      <c r="F10" s="6">
        <f t="shared" si="0"/>
        <v>0.96213292117465232</v>
      </c>
      <c r="H10" s="16"/>
      <c r="I10" s="6">
        <v>355</v>
      </c>
      <c r="J10" s="41"/>
      <c r="K10" s="5">
        <f t="shared" si="1"/>
        <v>1.3067484662576687</v>
      </c>
      <c r="L10" s="41"/>
      <c r="M10" s="5">
        <f t="shared" si="3"/>
        <v>1.0090004737091427</v>
      </c>
      <c r="O10" s="16"/>
      <c r="P10" s="6">
        <v>350</v>
      </c>
      <c r="Q10" s="41"/>
      <c r="R10" s="20">
        <f t="shared" si="4"/>
        <v>1.8502202643171808</v>
      </c>
      <c r="S10" s="41"/>
      <c r="T10" s="5">
        <f t="shared" si="5"/>
        <v>0.96241979835013747</v>
      </c>
      <c r="V10">
        <v>36</v>
      </c>
      <c r="W10" s="6" t="s">
        <v>95</v>
      </c>
      <c r="X10" s="6">
        <v>1.350920245398773</v>
      </c>
      <c r="Y10" s="6">
        <v>1.0431075319753671</v>
      </c>
    </row>
    <row r="11" spans="1:25" x14ac:dyDescent="0.3">
      <c r="A11" s="6" t="s">
        <v>110</v>
      </c>
      <c r="B11" s="6">
        <v>1</v>
      </c>
      <c r="C11" s="41"/>
      <c r="D11" s="5">
        <f t="shared" si="6"/>
        <v>3.1847133757961785E-3</v>
      </c>
      <c r="E11" s="41"/>
      <c r="F11" s="6">
        <f t="shared" ref="F11:F29" si="7">B11/$E$5</f>
        <v>2.3183925811437406E-3</v>
      </c>
      <c r="H11" s="16" t="s">
        <v>20</v>
      </c>
      <c r="I11" s="6">
        <v>0</v>
      </c>
      <c r="J11" s="41"/>
      <c r="K11" s="5">
        <f t="shared" ref="K11:K28" si="8">I11/$J$5</f>
        <v>0</v>
      </c>
      <c r="L11" s="41"/>
      <c r="M11" s="5">
        <f t="shared" ref="M11:M28" si="9">I11/$L$5</f>
        <v>0</v>
      </c>
      <c r="O11" s="16" t="s">
        <v>20</v>
      </c>
      <c r="P11" s="6">
        <v>0</v>
      </c>
      <c r="Q11" s="41"/>
      <c r="R11" s="20">
        <f t="shared" ref="R11:R28" si="10">P11/$Q$5</f>
        <v>0</v>
      </c>
      <c r="S11" s="41"/>
      <c r="T11" s="5">
        <f t="shared" ref="T11:T28" si="11">P11/$S$5</f>
        <v>0</v>
      </c>
      <c r="V11">
        <v>36</v>
      </c>
      <c r="W11" s="6"/>
      <c r="X11" s="6">
        <v>1.2662576687116565</v>
      </c>
      <c r="Y11" s="6">
        <v>0.97773567029843678</v>
      </c>
    </row>
    <row r="12" spans="1:25" x14ac:dyDescent="0.3">
      <c r="A12" s="6"/>
      <c r="B12" s="6">
        <v>1</v>
      </c>
      <c r="C12" s="41"/>
      <c r="D12" s="5">
        <f t="shared" si="6"/>
        <v>3.1847133757961785E-3</v>
      </c>
      <c r="E12" s="41"/>
      <c r="F12" s="6">
        <f t="shared" si="7"/>
        <v>2.3183925811437406E-3</v>
      </c>
      <c r="H12" s="16"/>
      <c r="I12" s="6">
        <v>0</v>
      </c>
      <c r="J12" s="41"/>
      <c r="K12" s="5">
        <f t="shared" si="8"/>
        <v>0</v>
      </c>
      <c r="L12" s="41"/>
      <c r="M12" s="5">
        <f t="shared" si="9"/>
        <v>0</v>
      </c>
      <c r="O12" s="16"/>
      <c r="P12" s="6">
        <v>1</v>
      </c>
      <c r="Q12" s="41"/>
      <c r="R12" s="20">
        <f t="shared" si="10"/>
        <v>5.2863436123348024E-3</v>
      </c>
      <c r="S12" s="41"/>
      <c r="T12" s="5">
        <f t="shared" si="11"/>
        <v>2.7497708524289641E-3</v>
      </c>
      <c r="V12">
        <v>36</v>
      </c>
      <c r="W12" s="6"/>
      <c r="X12" s="6">
        <v>1.361963190184049</v>
      </c>
      <c r="Y12" s="6">
        <v>1.0516342965419234</v>
      </c>
    </row>
    <row r="13" spans="1:25" x14ac:dyDescent="0.3">
      <c r="A13" s="6"/>
      <c r="B13" s="6">
        <v>1</v>
      </c>
      <c r="C13" s="41"/>
      <c r="D13" s="5">
        <f t="shared" si="6"/>
        <v>3.1847133757961785E-3</v>
      </c>
      <c r="E13" s="41"/>
      <c r="F13" s="6">
        <f t="shared" si="7"/>
        <v>2.3183925811437406E-3</v>
      </c>
      <c r="H13" s="16"/>
      <c r="I13" s="6">
        <v>1</v>
      </c>
      <c r="J13" s="41"/>
      <c r="K13" s="5">
        <f t="shared" si="8"/>
        <v>3.6809815950920241E-3</v>
      </c>
      <c r="L13" s="41"/>
      <c r="M13" s="5">
        <f t="shared" si="9"/>
        <v>2.8422548555187117E-3</v>
      </c>
      <c r="O13" s="16"/>
      <c r="P13" s="6">
        <v>2</v>
      </c>
      <c r="Q13" s="41"/>
      <c r="R13" s="20">
        <f t="shared" si="10"/>
        <v>1.0572687224669605E-2</v>
      </c>
      <c r="S13" s="41"/>
      <c r="T13" s="5">
        <f t="shared" si="11"/>
        <v>5.4995417048579283E-3</v>
      </c>
      <c r="V13">
        <v>36</v>
      </c>
      <c r="W13" s="6"/>
      <c r="X13" s="6">
        <v>1.3398773006134967</v>
      </c>
      <c r="Y13" s="6">
        <v>1.034580767408811</v>
      </c>
    </row>
    <row r="14" spans="1:25" x14ac:dyDescent="0.3">
      <c r="A14" s="6" t="s">
        <v>111</v>
      </c>
      <c r="B14" s="6">
        <v>4</v>
      </c>
      <c r="C14" s="41"/>
      <c r="D14" s="5">
        <f t="shared" si="6"/>
        <v>1.2738853503184714E-2</v>
      </c>
      <c r="E14" s="41"/>
      <c r="F14" s="6">
        <f t="shared" si="7"/>
        <v>9.2735703245749625E-3</v>
      </c>
      <c r="H14" s="16" t="s">
        <v>26</v>
      </c>
      <c r="I14" s="6">
        <v>0</v>
      </c>
      <c r="J14" s="41"/>
      <c r="K14" s="5">
        <f t="shared" si="8"/>
        <v>0</v>
      </c>
      <c r="L14" s="41"/>
      <c r="M14" s="5">
        <f t="shared" si="9"/>
        <v>0</v>
      </c>
      <c r="O14" s="16" t="s">
        <v>100</v>
      </c>
      <c r="P14" s="6">
        <v>5</v>
      </c>
      <c r="Q14" s="41"/>
      <c r="R14" s="20">
        <f t="shared" si="10"/>
        <v>2.643171806167401E-2</v>
      </c>
      <c r="S14" s="41"/>
      <c r="T14" s="5">
        <f t="shared" si="11"/>
        <v>1.3748854262144821E-2</v>
      </c>
      <c r="V14">
        <v>36</v>
      </c>
      <c r="W14" s="6"/>
      <c r="X14" s="6">
        <v>1.1447852760736195</v>
      </c>
      <c r="Y14" s="6">
        <v>0.88394126006631935</v>
      </c>
    </row>
    <row r="15" spans="1:25" x14ac:dyDescent="0.3">
      <c r="A15" s="6"/>
      <c r="B15" s="6">
        <v>3</v>
      </c>
      <c r="C15" s="41"/>
      <c r="D15" s="5">
        <f t="shared" si="6"/>
        <v>9.5541401273885346E-3</v>
      </c>
      <c r="E15" s="41"/>
      <c r="F15" s="6">
        <f t="shared" si="7"/>
        <v>6.955177743431221E-3</v>
      </c>
      <c r="H15" s="16"/>
      <c r="I15" s="6">
        <v>1</v>
      </c>
      <c r="J15" s="41"/>
      <c r="K15" s="5">
        <f t="shared" si="8"/>
        <v>3.6809815950920241E-3</v>
      </c>
      <c r="L15" s="41"/>
      <c r="M15" s="5">
        <f t="shared" si="9"/>
        <v>2.8422548555187117E-3</v>
      </c>
      <c r="O15" s="16"/>
      <c r="P15" s="6">
        <v>10</v>
      </c>
      <c r="Q15" s="41"/>
      <c r="R15" s="20">
        <f t="shared" si="10"/>
        <v>5.2863436123348019E-2</v>
      </c>
      <c r="S15" s="41"/>
      <c r="T15" s="5">
        <f t="shared" si="11"/>
        <v>2.7497708524289642E-2</v>
      </c>
      <c r="V15">
        <v>36</v>
      </c>
      <c r="W15" s="6"/>
      <c r="X15" s="6">
        <v>1.3067484662576687</v>
      </c>
      <c r="Y15" s="6">
        <v>1.0090004737091427</v>
      </c>
    </row>
    <row r="16" spans="1:25" x14ac:dyDescent="0.3">
      <c r="A16" s="6"/>
      <c r="B16" s="6">
        <v>4</v>
      </c>
      <c r="C16" s="41"/>
      <c r="D16" s="5">
        <f t="shared" si="6"/>
        <v>1.2738853503184714E-2</v>
      </c>
      <c r="E16" s="41"/>
      <c r="F16" s="6">
        <f t="shared" si="7"/>
        <v>9.2735703245749625E-3</v>
      </c>
      <c r="H16" s="16"/>
      <c r="I16" s="6">
        <v>1</v>
      </c>
      <c r="J16" s="41"/>
      <c r="K16" s="5">
        <f t="shared" si="8"/>
        <v>3.6809815950920241E-3</v>
      </c>
      <c r="L16" s="41"/>
      <c r="M16" s="5">
        <f t="shared" si="9"/>
        <v>2.8422548555187117E-3</v>
      </c>
      <c r="O16" s="16"/>
      <c r="P16" s="6">
        <v>3</v>
      </c>
      <c r="Q16" s="41"/>
      <c r="R16" s="20">
        <f t="shared" si="10"/>
        <v>1.5859030837004406E-2</v>
      </c>
      <c r="S16" s="41"/>
      <c r="T16" s="5">
        <f t="shared" si="11"/>
        <v>8.2493125572868919E-3</v>
      </c>
      <c r="V16">
        <v>38</v>
      </c>
      <c r="W16" s="6" t="s">
        <v>13</v>
      </c>
      <c r="X16" s="6">
        <v>2.1674008810572687</v>
      </c>
      <c r="Y16" s="6">
        <v>1.1274060494958753</v>
      </c>
    </row>
    <row r="17" spans="1:25" x14ac:dyDescent="0.3">
      <c r="A17" s="6" t="s">
        <v>112</v>
      </c>
      <c r="B17" s="6">
        <v>50</v>
      </c>
      <c r="C17" s="41"/>
      <c r="D17" s="5">
        <f t="shared" si="6"/>
        <v>0.15923566878980891</v>
      </c>
      <c r="E17" s="41"/>
      <c r="F17" s="6">
        <f t="shared" si="7"/>
        <v>0.11591962905718702</v>
      </c>
      <c r="H17" s="16" t="s">
        <v>102</v>
      </c>
      <c r="I17" s="6">
        <v>51</v>
      </c>
      <c r="J17" s="41"/>
      <c r="K17" s="5">
        <f t="shared" si="8"/>
        <v>0.18773006134969325</v>
      </c>
      <c r="L17" s="41"/>
      <c r="M17" s="5">
        <f t="shared" si="9"/>
        <v>0.14495499763145431</v>
      </c>
      <c r="O17" s="16" t="s">
        <v>102</v>
      </c>
      <c r="P17" s="6">
        <v>40</v>
      </c>
      <c r="Q17" s="41"/>
      <c r="R17" s="20">
        <f t="shared" si="10"/>
        <v>0.21145374449339208</v>
      </c>
      <c r="S17" s="41"/>
      <c r="T17" s="5">
        <f t="shared" si="11"/>
        <v>0.10999083409715857</v>
      </c>
      <c r="V17">
        <v>38</v>
      </c>
      <c r="W17" s="6"/>
      <c r="X17" s="6">
        <v>2.035242290748899</v>
      </c>
      <c r="Y17" s="6">
        <v>1.0586617781851513</v>
      </c>
    </row>
    <row r="18" spans="1:25" x14ac:dyDescent="0.3">
      <c r="A18" s="6"/>
      <c r="B18" s="6">
        <v>45</v>
      </c>
      <c r="C18" s="41"/>
      <c r="D18" s="5">
        <f t="shared" si="6"/>
        <v>0.14331210191082802</v>
      </c>
      <c r="E18" s="41"/>
      <c r="F18" s="6">
        <f t="shared" si="7"/>
        <v>0.10432766615146832</v>
      </c>
      <c r="H18" s="16"/>
      <c r="I18" s="6">
        <v>126</v>
      </c>
      <c r="J18" s="41"/>
      <c r="K18" s="5">
        <f t="shared" si="8"/>
        <v>0.46380368098159508</v>
      </c>
      <c r="L18" s="41"/>
      <c r="M18" s="5">
        <f t="shared" si="9"/>
        <v>0.35812411179535769</v>
      </c>
      <c r="O18" s="16"/>
      <c r="P18" s="6">
        <v>30</v>
      </c>
      <c r="Q18" s="41"/>
      <c r="R18" s="20">
        <f t="shared" si="10"/>
        <v>0.15859030837004406</v>
      </c>
      <c r="S18" s="41"/>
      <c r="T18" s="5">
        <f t="shared" si="11"/>
        <v>8.2493125572868919E-2</v>
      </c>
      <c r="V18">
        <v>38</v>
      </c>
      <c r="W18" s="6"/>
      <c r="X18" s="6">
        <v>1.8660792951541851</v>
      </c>
      <c r="Y18" s="6">
        <v>0.97066911090742436</v>
      </c>
    </row>
    <row r="19" spans="1:25" x14ac:dyDescent="0.3">
      <c r="A19" s="6"/>
      <c r="B19" s="6">
        <v>72</v>
      </c>
      <c r="C19" s="41"/>
      <c r="D19" s="5">
        <f t="shared" si="6"/>
        <v>0.22929936305732485</v>
      </c>
      <c r="E19" s="41"/>
      <c r="F19" s="6">
        <f t="shared" si="7"/>
        <v>0.16692426584234932</v>
      </c>
      <c r="H19" s="16"/>
      <c r="I19" s="6">
        <v>88</v>
      </c>
      <c r="J19" s="41"/>
      <c r="K19" s="5">
        <f t="shared" si="8"/>
        <v>0.32392638036809812</v>
      </c>
      <c r="L19" s="41"/>
      <c r="M19" s="5">
        <f t="shared" si="9"/>
        <v>0.25011842728564665</v>
      </c>
      <c r="O19" s="16"/>
      <c r="P19" s="6">
        <v>61</v>
      </c>
      <c r="Q19" s="41"/>
      <c r="R19" s="20">
        <f t="shared" si="10"/>
        <v>0.32246696035242295</v>
      </c>
      <c r="S19" s="41"/>
      <c r="T19" s="5">
        <f t="shared" si="11"/>
        <v>0.16773602199816681</v>
      </c>
      <c r="V19">
        <v>38</v>
      </c>
      <c r="W19" s="6"/>
      <c r="X19" s="6">
        <v>1.6493392070484583</v>
      </c>
      <c r="Y19" s="6">
        <v>0.85792850595783676</v>
      </c>
    </row>
    <row r="20" spans="1:25" x14ac:dyDescent="0.3">
      <c r="A20" s="6" t="s">
        <v>113</v>
      </c>
      <c r="B20" s="6">
        <v>144</v>
      </c>
      <c r="C20" s="41"/>
      <c r="D20" s="5">
        <f t="shared" si="6"/>
        <v>0.45859872611464969</v>
      </c>
      <c r="E20" s="41"/>
      <c r="F20" s="6">
        <f t="shared" si="7"/>
        <v>0.33384853168469864</v>
      </c>
      <c r="H20" s="16" t="s">
        <v>104</v>
      </c>
      <c r="I20" s="6">
        <v>176</v>
      </c>
      <c r="J20" s="41"/>
      <c r="K20" s="5">
        <f t="shared" si="8"/>
        <v>0.64785276073619624</v>
      </c>
      <c r="L20" s="41"/>
      <c r="M20" s="5">
        <f t="shared" si="9"/>
        <v>0.5002368545712933</v>
      </c>
      <c r="O20" s="16" t="s">
        <v>104</v>
      </c>
      <c r="P20" s="6">
        <v>76</v>
      </c>
      <c r="Q20" s="41"/>
      <c r="R20" s="20">
        <f t="shared" si="10"/>
        <v>0.40176211453744498</v>
      </c>
      <c r="S20" s="41"/>
      <c r="T20" s="5">
        <f t="shared" si="11"/>
        <v>0.20898258478460127</v>
      </c>
      <c r="V20">
        <v>38</v>
      </c>
      <c r="W20" s="6"/>
      <c r="X20" s="6">
        <v>1.9665198237885464</v>
      </c>
      <c r="Y20" s="6">
        <v>1.0229147571035746</v>
      </c>
    </row>
    <row r="21" spans="1:25" x14ac:dyDescent="0.3">
      <c r="A21" s="6"/>
      <c r="B21" s="6">
        <v>235</v>
      </c>
      <c r="C21" s="41"/>
      <c r="D21" s="5">
        <f t="shared" si="6"/>
        <v>0.74840764331210186</v>
      </c>
      <c r="E21" s="41"/>
      <c r="F21" s="6">
        <f t="shared" si="7"/>
        <v>0.54482225656877903</v>
      </c>
      <c r="H21" s="16"/>
      <c r="I21" s="6">
        <v>207</v>
      </c>
      <c r="J21" s="41"/>
      <c r="K21" s="5">
        <f t="shared" si="8"/>
        <v>0.76196319018404901</v>
      </c>
      <c r="L21" s="41"/>
      <c r="M21" s="5">
        <f t="shared" si="9"/>
        <v>0.58834675509237333</v>
      </c>
      <c r="O21" s="16"/>
      <c r="P21" s="6">
        <v>133</v>
      </c>
      <c r="Q21" s="41"/>
      <c r="R21" s="20">
        <f t="shared" si="10"/>
        <v>0.7030837004405287</v>
      </c>
      <c r="S21" s="41"/>
      <c r="T21" s="5">
        <f t="shared" si="11"/>
        <v>0.36571952337305225</v>
      </c>
      <c r="V21">
        <v>38</v>
      </c>
      <c r="W21" s="6"/>
      <c r="X21" s="6">
        <v>1.8502202643171808</v>
      </c>
      <c r="Y21" s="6">
        <v>0.96241979835013747</v>
      </c>
    </row>
    <row r="22" spans="1:25" x14ac:dyDescent="0.3">
      <c r="A22" s="6"/>
      <c r="B22" s="6">
        <v>220</v>
      </c>
      <c r="C22" s="41"/>
      <c r="D22" s="5">
        <f t="shared" si="6"/>
        <v>0.70063694267515919</v>
      </c>
      <c r="E22" s="41"/>
      <c r="F22" s="6">
        <f t="shared" si="7"/>
        <v>0.51004636785162294</v>
      </c>
      <c r="H22" s="16"/>
      <c r="I22" s="6">
        <v>273</v>
      </c>
      <c r="J22" s="41"/>
      <c r="K22" s="5">
        <f t="shared" si="8"/>
        <v>1.0049079754601227</v>
      </c>
      <c r="L22" s="41"/>
      <c r="M22" s="5">
        <f t="shared" si="9"/>
        <v>0.7759355755566083</v>
      </c>
      <c r="O22" s="16"/>
      <c r="P22" s="6">
        <v>38</v>
      </c>
      <c r="Q22" s="41"/>
      <c r="R22" s="20">
        <f t="shared" si="10"/>
        <v>0.20088105726872249</v>
      </c>
      <c r="S22" s="41"/>
      <c r="T22" s="5">
        <f t="shared" si="11"/>
        <v>0.10449129239230064</v>
      </c>
      <c r="V22">
        <v>33</v>
      </c>
      <c r="W22" s="6" t="s">
        <v>110</v>
      </c>
      <c r="X22" s="6">
        <v>3.1847133757961785E-3</v>
      </c>
      <c r="Y22" s="6">
        <v>2.3183925811437406E-3</v>
      </c>
    </row>
    <row r="23" spans="1:25" x14ac:dyDescent="0.3">
      <c r="A23" s="6" t="s">
        <v>114</v>
      </c>
      <c r="B23" s="6">
        <v>213</v>
      </c>
      <c r="C23" s="41"/>
      <c r="D23" s="5">
        <f t="shared" si="6"/>
        <v>0.67834394904458595</v>
      </c>
      <c r="E23" s="41"/>
      <c r="F23" s="6">
        <f t="shared" si="7"/>
        <v>0.49381761978361671</v>
      </c>
      <c r="H23" s="16" t="s">
        <v>46</v>
      </c>
      <c r="I23" s="6">
        <v>230</v>
      </c>
      <c r="J23" s="41"/>
      <c r="K23" s="5">
        <f t="shared" si="8"/>
        <v>0.84662576687116553</v>
      </c>
      <c r="L23" s="41"/>
      <c r="M23" s="5">
        <f t="shared" si="9"/>
        <v>0.65371861676930365</v>
      </c>
      <c r="O23" s="16" t="s">
        <v>106</v>
      </c>
      <c r="P23" s="6">
        <v>217</v>
      </c>
      <c r="Q23" s="41"/>
      <c r="R23" s="20">
        <f t="shared" si="10"/>
        <v>1.147136563876652</v>
      </c>
      <c r="S23" s="41"/>
      <c r="T23" s="5">
        <f t="shared" si="11"/>
        <v>0.59670027497708522</v>
      </c>
      <c r="V23">
        <v>33</v>
      </c>
      <c r="W23" s="6"/>
      <c r="X23" s="6">
        <v>3.1847133757961785E-3</v>
      </c>
      <c r="Y23" s="6">
        <v>2.3183925811437406E-3</v>
      </c>
    </row>
    <row r="24" spans="1:25" x14ac:dyDescent="0.3">
      <c r="A24" s="6"/>
      <c r="B24" s="6">
        <v>211</v>
      </c>
      <c r="C24" s="41"/>
      <c r="D24" s="5">
        <f t="shared" si="6"/>
        <v>0.67197452229299359</v>
      </c>
      <c r="E24" s="41"/>
      <c r="F24" s="6">
        <f t="shared" si="7"/>
        <v>0.48918083462132922</v>
      </c>
      <c r="H24" s="16"/>
      <c r="I24" s="6">
        <v>281</v>
      </c>
      <c r="J24" s="41"/>
      <c r="K24" s="5">
        <f t="shared" si="8"/>
        <v>1.0343558282208589</v>
      </c>
      <c r="L24" s="41"/>
      <c r="M24" s="5">
        <f t="shared" si="9"/>
        <v>0.79867361440075801</v>
      </c>
      <c r="O24" s="16"/>
      <c r="P24" s="6">
        <v>173</v>
      </c>
      <c r="Q24" s="41"/>
      <c r="R24" s="20">
        <f t="shared" si="10"/>
        <v>0.91453744493392075</v>
      </c>
      <c r="S24" s="41"/>
      <c r="T24" s="5">
        <f t="shared" si="11"/>
        <v>0.47571035747021079</v>
      </c>
      <c r="V24">
        <v>33</v>
      </c>
      <c r="W24" s="6"/>
      <c r="X24" s="6">
        <v>3.1847133757961785E-3</v>
      </c>
      <c r="Y24" s="6">
        <v>2.3183925811437406E-3</v>
      </c>
    </row>
    <row r="25" spans="1:25" x14ac:dyDescent="0.3">
      <c r="A25" s="6"/>
      <c r="B25" s="6">
        <v>229</v>
      </c>
      <c r="C25" s="41"/>
      <c r="D25" s="5">
        <f t="shared" si="6"/>
        <v>0.72929936305732479</v>
      </c>
      <c r="E25" s="41"/>
      <c r="F25" s="6">
        <f t="shared" si="7"/>
        <v>0.53091190108191655</v>
      </c>
      <c r="H25" s="16"/>
      <c r="I25" s="6">
        <v>292</v>
      </c>
      <c r="J25" s="41"/>
      <c r="K25" s="5">
        <f t="shared" si="8"/>
        <v>1.0748466257668712</v>
      </c>
      <c r="L25" s="41"/>
      <c r="M25" s="5">
        <f t="shared" si="9"/>
        <v>0.82993841781146382</v>
      </c>
      <c r="O25" s="16"/>
      <c r="P25" s="6">
        <v>261</v>
      </c>
      <c r="Q25" s="41"/>
      <c r="R25" s="20">
        <f t="shared" si="10"/>
        <v>1.3797356828193834</v>
      </c>
      <c r="S25" s="41"/>
      <c r="T25" s="5">
        <f t="shared" si="11"/>
        <v>0.7176901924839596</v>
      </c>
      <c r="V25">
        <v>36</v>
      </c>
      <c r="W25" s="6" t="s">
        <v>20</v>
      </c>
      <c r="X25" s="6">
        <v>0</v>
      </c>
      <c r="Y25" s="6">
        <v>0</v>
      </c>
    </row>
    <row r="26" spans="1:25" x14ac:dyDescent="0.3">
      <c r="A26" s="6" t="s">
        <v>115</v>
      </c>
      <c r="B26" s="6">
        <v>177</v>
      </c>
      <c r="C26" s="41"/>
      <c r="D26" s="5">
        <f t="shared" si="6"/>
        <v>0.56369426751592355</v>
      </c>
      <c r="E26" s="41"/>
      <c r="F26" s="6">
        <f t="shared" si="7"/>
        <v>0.41035548686244205</v>
      </c>
      <c r="H26" s="16" t="s">
        <v>116</v>
      </c>
      <c r="I26" s="6">
        <v>151</v>
      </c>
      <c r="J26" s="41"/>
      <c r="K26" s="5">
        <f t="shared" si="8"/>
        <v>0.55582822085889572</v>
      </c>
      <c r="L26" s="41"/>
      <c r="M26" s="5">
        <f t="shared" si="9"/>
        <v>0.42918048318332547</v>
      </c>
      <c r="O26" s="16" t="s">
        <v>109</v>
      </c>
      <c r="P26" s="6">
        <v>162</v>
      </c>
      <c r="Q26" s="41"/>
      <c r="R26" s="20">
        <f t="shared" si="10"/>
        <v>0.85638766519823795</v>
      </c>
      <c r="S26" s="41"/>
      <c r="T26" s="5">
        <f t="shared" si="11"/>
        <v>0.44546287809349217</v>
      </c>
      <c r="V26">
        <v>36</v>
      </c>
      <c r="W26" s="6"/>
      <c r="X26" s="6">
        <v>0</v>
      </c>
      <c r="Y26" s="6">
        <v>0</v>
      </c>
    </row>
    <row r="27" spans="1:25" x14ac:dyDescent="0.3">
      <c r="A27" s="6"/>
      <c r="B27" s="6">
        <v>240</v>
      </c>
      <c r="C27" s="41"/>
      <c r="D27" s="5">
        <f t="shared" si="6"/>
        <v>0.76433121019108285</v>
      </c>
      <c r="E27" s="41"/>
      <c r="F27" s="6">
        <f t="shared" si="7"/>
        <v>0.55641421947449765</v>
      </c>
      <c r="H27" s="16"/>
      <c r="I27" s="6">
        <v>274</v>
      </c>
      <c r="J27" s="41"/>
      <c r="K27" s="5">
        <f t="shared" si="8"/>
        <v>1.0085889570552147</v>
      </c>
      <c r="L27" s="41"/>
      <c r="M27" s="5">
        <f t="shared" si="9"/>
        <v>0.778777830412127</v>
      </c>
      <c r="O27" s="16"/>
      <c r="P27" s="6">
        <v>184</v>
      </c>
      <c r="Q27" s="41"/>
      <c r="R27" s="20">
        <f t="shared" si="10"/>
        <v>0.97268722466960356</v>
      </c>
      <c r="S27" s="41"/>
      <c r="T27" s="5">
        <f t="shared" si="11"/>
        <v>0.50595783684692941</v>
      </c>
      <c r="V27">
        <v>36</v>
      </c>
      <c r="W27" s="6"/>
      <c r="X27" s="6">
        <v>3.6809815950920241E-3</v>
      </c>
      <c r="Y27" s="6">
        <v>2.8422548555187117E-3</v>
      </c>
    </row>
    <row r="28" spans="1:25" x14ac:dyDescent="0.3">
      <c r="A28" s="6"/>
      <c r="B28" s="6">
        <v>285</v>
      </c>
      <c r="C28" s="41"/>
      <c r="D28" s="5">
        <f t="shared" si="6"/>
        <v>0.90764331210191085</v>
      </c>
      <c r="E28" s="41"/>
      <c r="F28" s="6">
        <f t="shared" si="7"/>
        <v>0.66074188562596603</v>
      </c>
      <c r="H28" s="16"/>
      <c r="I28" s="6">
        <v>229</v>
      </c>
      <c r="J28" s="41"/>
      <c r="K28" s="5">
        <f t="shared" si="8"/>
        <v>0.84294478527607353</v>
      </c>
      <c r="L28" s="41"/>
      <c r="M28" s="5">
        <f t="shared" si="9"/>
        <v>0.65087636191378495</v>
      </c>
      <c r="O28" s="16"/>
      <c r="P28" s="6">
        <v>73</v>
      </c>
      <c r="Q28" s="41"/>
      <c r="R28" s="20">
        <f t="shared" si="10"/>
        <v>0.38590308370044057</v>
      </c>
      <c r="S28" s="41"/>
      <c r="T28" s="5">
        <f t="shared" si="11"/>
        <v>0.20073327222731438</v>
      </c>
      <c r="V28">
        <v>38</v>
      </c>
      <c r="W28" s="6" t="s">
        <v>20</v>
      </c>
      <c r="X28" s="6">
        <v>0</v>
      </c>
      <c r="Y28" s="6">
        <v>0</v>
      </c>
    </row>
    <row r="29" spans="1:25" x14ac:dyDescent="0.3">
      <c r="A29" s="6" t="s">
        <v>96</v>
      </c>
      <c r="B29" s="6">
        <v>192</v>
      </c>
      <c r="C29" s="41"/>
      <c r="D29" s="5">
        <f t="shared" si="2"/>
        <v>0.61146496815286622</v>
      </c>
      <c r="E29" s="41"/>
      <c r="F29" s="6">
        <f t="shared" si="7"/>
        <v>0.44513137557959814</v>
      </c>
      <c r="H29" s="16" t="s">
        <v>96</v>
      </c>
      <c r="I29" s="6">
        <v>202</v>
      </c>
      <c r="J29" s="41"/>
      <c r="K29" s="5">
        <f t="shared" si="1"/>
        <v>0.74355828220858888</v>
      </c>
      <c r="L29" s="41"/>
      <c r="M29" s="5">
        <f t="shared" si="3"/>
        <v>0.57413548081477972</v>
      </c>
      <c r="O29" s="16" t="s">
        <v>97</v>
      </c>
      <c r="P29" s="6">
        <v>178</v>
      </c>
      <c r="Q29" s="41"/>
      <c r="R29" s="20">
        <f t="shared" si="4"/>
        <v>0.94096916299559474</v>
      </c>
      <c r="S29" s="41"/>
      <c r="T29" s="5">
        <f t="shared" si="5"/>
        <v>0.48945921173235563</v>
      </c>
      <c r="V29">
        <v>38</v>
      </c>
      <c r="W29" s="6"/>
      <c r="X29" s="6">
        <v>5.2863436123348024E-3</v>
      </c>
      <c r="Y29" s="6">
        <v>2.7497708524289641E-3</v>
      </c>
    </row>
    <row r="30" spans="1:25" x14ac:dyDescent="0.3">
      <c r="A30" s="6"/>
      <c r="B30" s="6">
        <v>237</v>
      </c>
      <c r="C30" s="41"/>
      <c r="D30" s="5">
        <f t="shared" si="2"/>
        <v>0.75477707006369432</v>
      </c>
      <c r="E30" s="41"/>
      <c r="F30" s="6">
        <f t="shared" si="0"/>
        <v>0.54945904173106652</v>
      </c>
      <c r="H30" s="16"/>
      <c r="I30" s="6">
        <v>330</v>
      </c>
      <c r="J30" s="41"/>
      <c r="K30" s="5">
        <f t="shared" si="1"/>
        <v>1.214723926380368</v>
      </c>
      <c r="L30" s="41"/>
      <c r="M30" s="5">
        <f t="shared" si="3"/>
        <v>0.93794410232117487</v>
      </c>
      <c r="O30" s="16"/>
      <c r="P30" s="6">
        <v>229</v>
      </c>
      <c r="Q30" s="41"/>
      <c r="R30" s="20">
        <f t="shared" si="4"/>
        <v>1.2105726872246696</v>
      </c>
      <c r="S30" s="41"/>
      <c r="T30" s="5">
        <f t="shared" si="5"/>
        <v>0.62969752520623279</v>
      </c>
      <c r="V30">
        <v>38</v>
      </c>
      <c r="W30" s="6"/>
      <c r="X30" s="6">
        <v>1.0572687224669605E-2</v>
      </c>
      <c r="Y30" s="6">
        <v>5.4995417048579283E-3</v>
      </c>
    </row>
    <row r="31" spans="1:25" x14ac:dyDescent="0.3">
      <c r="A31" s="6"/>
      <c r="B31" s="6">
        <v>326</v>
      </c>
      <c r="C31" s="41"/>
      <c r="D31" s="5">
        <f t="shared" si="2"/>
        <v>1.0382165605095541</v>
      </c>
      <c r="E31" s="41"/>
      <c r="F31" s="6">
        <f t="shared" si="0"/>
        <v>0.75579598145285942</v>
      </c>
      <c r="H31" s="16"/>
      <c r="I31" s="6">
        <v>295</v>
      </c>
      <c r="J31" s="41"/>
      <c r="K31" s="5">
        <f t="shared" si="1"/>
        <v>1.0858895705521472</v>
      </c>
      <c r="L31" s="41"/>
      <c r="M31" s="5">
        <f t="shared" si="3"/>
        <v>0.83846518237801992</v>
      </c>
      <c r="O31" s="16"/>
      <c r="P31" s="6">
        <v>247</v>
      </c>
      <c r="Q31" s="41"/>
      <c r="R31" s="20">
        <f>P31/$Q$5</f>
        <v>1.3057268722466961</v>
      </c>
      <c r="S31" s="41"/>
      <c r="T31" s="5">
        <f t="shared" si="5"/>
        <v>0.67919340054995414</v>
      </c>
      <c r="V31">
        <v>33</v>
      </c>
      <c r="W31" s="6" t="s">
        <v>111</v>
      </c>
      <c r="X31" s="6">
        <v>1.2738853503184714E-2</v>
      </c>
      <c r="Y31" s="6">
        <v>9.2735703245749625E-3</v>
      </c>
    </row>
    <row r="32" spans="1:25" x14ac:dyDescent="0.3">
      <c r="A32" s="6"/>
      <c r="B32" s="6">
        <v>319</v>
      </c>
      <c r="C32" s="41"/>
      <c r="D32" s="5">
        <f t="shared" si="2"/>
        <v>1.015923566878981</v>
      </c>
      <c r="E32" s="41"/>
      <c r="F32" s="6">
        <f t="shared" si="0"/>
        <v>0.7395672333848532</v>
      </c>
      <c r="H32" s="16"/>
      <c r="I32" s="6">
        <v>224</v>
      </c>
      <c r="J32" s="41"/>
      <c r="K32" s="5">
        <f t="shared" si="1"/>
        <v>0.8245398773006134</v>
      </c>
      <c r="L32" s="41"/>
      <c r="M32" s="5">
        <f t="shared" si="3"/>
        <v>0.63666508763619145</v>
      </c>
      <c r="O32" s="16" t="s">
        <v>96</v>
      </c>
      <c r="P32" s="6">
        <v>186</v>
      </c>
      <c r="Q32" s="41"/>
      <c r="R32" s="20">
        <f t="shared" si="4"/>
        <v>0.9832599118942732</v>
      </c>
      <c r="S32" s="41"/>
      <c r="T32" s="5">
        <f t="shared" si="5"/>
        <v>0.5114573785517873</v>
      </c>
      <c r="V32">
        <v>33</v>
      </c>
      <c r="W32" s="6"/>
      <c r="X32" s="6">
        <v>9.5541401273885346E-3</v>
      </c>
      <c r="Y32" s="6">
        <v>6.955177743431221E-3</v>
      </c>
    </row>
    <row r="33" spans="1:25" x14ac:dyDescent="0.3">
      <c r="A33" s="6"/>
      <c r="B33" s="6">
        <v>376</v>
      </c>
      <c r="C33" s="41"/>
      <c r="D33" s="5">
        <f t="shared" si="2"/>
        <v>1.197452229299363</v>
      </c>
      <c r="E33" s="41"/>
      <c r="F33" s="6">
        <f t="shared" si="0"/>
        <v>0.87171561051004642</v>
      </c>
      <c r="H33" s="16"/>
      <c r="I33" s="6">
        <v>273</v>
      </c>
      <c r="J33" s="41"/>
      <c r="K33" s="5">
        <f t="shared" si="1"/>
        <v>1.0049079754601227</v>
      </c>
      <c r="L33" s="41"/>
      <c r="M33" s="5">
        <f t="shared" si="3"/>
        <v>0.7759355755566083</v>
      </c>
      <c r="O33" s="16"/>
      <c r="P33" s="6">
        <v>205</v>
      </c>
      <c r="Q33" s="41"/>
      <c r="R33" s="20">
        <f t="shared" si="4"/>
        <v>1.0837004405286343</v>
      </c>
      <c r="S33" s="41"/>
      <c r="T33" s="5">
        <f t="shared" si="5"/>
        <v>0.56370302474793765</v>
      </c>
      <c r="V33">
        <v>33</v>
      </c>
      <c r="W33" s="6"/>
      <c r="X33" s="6">
        <v>1.2738853503184714E-2</v>
      </c>
      <c r="Y33" s="6">
        <v>9.2735703245749625E-3</v>
      </c>
    </row>
    <row r="34" spans="1:25" x14ac:dyDescent="0.3">
      <c r="A34" s="6"/>
      <c r="B34" s="6">
        <v>434</v>
      </c>
      <c r="C34" s="41"/>
      <c r="D34" s="5">
        <f t="shared" si="2"/>
        <v>1.3821656050955413</v>
      </c>
      <c r="E34" s="41"/>
      <c r="F34" s="6">
        <f t="shared" si="0"/>
        <v>1.0061823802163834</v>
      </c>
      <c r="H34" s="16"/>
      <c r="I34" s="6">
        <v>306</v>
      </c>
      <c r="J34" s="41"/>
      <c r="K34" s="5">
        <f t="shared" si="1"/>
        <v>1.1263803680981594</v>
      </c>
      <c r="L34" s="41"/>
      <c r="M34" s="5">
        <f t="shared" si="3"/>
        <v>0.86972998578872573</v>
      </c>
      <c r="O34" s="16"/>
      <c r="P34" s="6">
        <v>90</v>
      </c>
      <c r="Q34" s="42"/>
      <c r="R34" s="20">
        <f t="shared" si="4"/>
        <v>0.47577092511013219</v>
      </c>
      <c r="S34" s="42"/>
      <c r="T34" s="5">
        <f t="shared" si="5"/>
        <v>0.24747937671860676</v>
      </c>
      <c r="V34">
        <v>36</v>
      </c>
      <c r="W34" s="6" t="s">
        <v>26</v>
      </c>
      <c r="X34" s="6">
        <v>0</v>
      </c>
      <c r="Y34" s="6">
        <v>0</v>
      </c>
    </row>
    <row r="35" spans="1:25" x14ac:dyDescent="0.3">
      <c r="A35" s="6" t="s">
        <v>98</v>
      </c>
      <c r="B35" s="6">
        <v>350</v>
      </c>
      <c r="C35" s="41"/>
      <c r="D35" s="5">
        <f t="shared" si="2"/>
        <v>1.1146496815286624</v>
      </c>
      <c r="E35" s="41"/>
      <c r="F35" s="6">
        <f t="shared" si="0"/>
        <v>0.81143740340030912</v>
      </c>
      <c r="H35" s="16" t="s">
        <v>24</v>
      </c>
      <c r="I35" s="6">
        <v>232</v>
      </c>
      <c r="J35" s="41"/>
      <c r="K35" s="5">
        <f t="shared" si="1"/>
        <v>0.85398773006134965</v>
      </c>
      <c r="L35" s="41"/>
      <c r="M35" s="5">
        <f t="shared" si="3"/>
        <v>0.65940312648034105</v>
      </c>
      <c r="V35">
        <v>36</v>
      </c>
      <c r="W35" s="6"/>
      <c r="X35" s="6">
        <v>3.6809815950920241E-3</v>
      </c>
      <c r="Y35" s="6">
        <v>2.8422548555187117E-3</v>
      </c>
    </row>
    <row r="36" spans="1:25" x14ac:dyDescent="0.3">
      <c r="A36" s="21">
        <v>1</v>
      </c>
      <c r="B36" s="6">
        <v>386</v>
      </c>
      <c r="C36" s="41"/>
      <c r="D36" s="5">
        <f t="shared" si="2"/>
        <v>1.2292993630573248</v>
      </c>
      <c r="E36" s="41"/>
      <c r="F36" s="6">
        <f>B36/$E$5</f>
        <v>0.89489953632148378</v>
      </c>
      <c r="H36" s="16"/>
      <c r="I36" s="6">
        <v>327</v>
      </c>
      <c r="J36" s="41"/>
      <c r="K36" s="5">
        <f t="shared" si="1"/>
        <v>1.203680981595092</v>
      </c>
      <c r="L36" s="41"/>
      <c r="M36" s="5">
        <f>I36/$L$5</f>
        <v>0.92941733775461877</v>
      </c>
      <c r="V36">
        <v>36</v>
      </c>
      <c r="W36" s="6"/>
      <c r="X36" s="6">
        <v>3.6809815950920241E-3</v>
      </c>
      <c r="Y36" s="6">
        <v>2.8422548555187117E-3</v>
      </c>
    </row>
    <row r="37" spans="1:25" x14ac:dyDescent="0.3">
      <c r="A37" s="6"/>
      <c r="B37" s="6">
        <v>421</v>
      </c>
      <c r="C37" s="41"/>
      <c r="D37" s="5">
        <f>B37/$C$5</f>
        <v>1.3407643312101911</v>
      </c>
      <c r="E37" s="41"/>
      <c r="F37" s="6">
        <f t="shared" si="0"/>
        <v>0.97604327666151469</v>
      </c>
      <c r="H37" s="16"/>
      <c r="I37" s="6">
        <v>215</v>
      </c>
      <c r="J37" s="41"/>
      <c r="K37" s="5">
        <f t="shared" si="1"/>
        <v>0.79141104294478526</v>
      </c>
      <c r="L37" s="41"/>
      <c r="M37" s="5">
        <f t="shared" si="3"/>
        <v>0.61108479393652304</v>
      </c>
      <c r="V37">
        <v>38</v>
      </c>
      <c r="W37" s="6" t="s">
        <v>100</v>
      </c>
      <c r="X37" s="6">
        <v>2.643171806167401E-2</v>
      </c>
      <c r="Y37" s="6">
        <v>1.3748854262144821E-2</v>
      </c>
    </row>
    <row r="38" spans="1:25" x14ac:dyDescent="0.3">
      <c r="A38" s="6" t="s">
        <v>99</v>
      </c>
      <c r="B38" s="6">
        <v>321</v>
      </c>
      <c r="C38" s="41"/>
      <c r="D38" s="5">
        <f t="shared" si="2"/>
        <v>1.0222929936305734</v>
      </c>
      <c r="E38" s="41"/>
      <c r="F38" s="6">
        <f t="shared" si="0"/>
        <v>0.74420401854714069</v>
      </c>
      <c r="H38" s="16" t="s">
        <v>28</v>
      </c>
      <c r="I38" s="6">
        <v>268</v>
      </c>
      <c r="J38" s="41"/>
      <c r="K38" s="5">
        <f t="shared" si="1"/>
        <v>0.98650306748466254</v>
      </c>
      <c r="L38" s="41"/>
      <c r="M38" s="5">
        <f t="shared" si="3"/>
        <v>0.76172430127901469</v>
      </c>
      <c r="V38">
        <v>38</v>
      </c>
      <c r="W38" s="6"/>
      <c r="X38" s="6">
        <v>5.2863436123348019E-2</v>
      </c>
      <c r="Y38" s="6">
        <v>2.7497708524289642E-2</v>
      </c>
    </row>
    <row r="39" spans="1:25" x14ac:dyDescent="0.3">
      <c r="A39" s="21">
        <v>0.5</v>
      </c>
      <c r="B39" s="6">
        <v>345</v>
      </c>
      <c r="C39" s="41"/>
      <c r="D39" s="5">
        <f t="shared" si="2"/>
        <v>1.0987261146496816</v>
      </c>
      <c r="E39" s="41"/>
      <c r="F39" s="6">
        <f t="shared" si="0"/>
        <v>0.7998454404945905</v>
      </c>
      <c r="H39" s="16"/>
      <c r="I39" s="6">
        <v>249</v>
      </c>
      <c r="J39" s="41"/>
      <c r="K39" s="5">
        <f t="shared" si="1"/>
        <v>0.91656441717791404</v>
      </c>
      <c r="L39" s="41"/>
      <c r="M39" s="5">
        <f t="shared" si="3"/>
        <v>0.70772145902415917</v>
      </c>
      <c r="V39">
        <v>38</v>
      </c>
      <c r="W39" s="6"/>
      <c r="X39" s="6">
        <v>1.5859030837004406E-2</v>
      </c>
      <c r="Y39" s="6">
        <v>8.2493125572868919E-3</v>
      </c>
    </row>
    <row r="40" spans="1:25" x14ac:dyDescent="0.3">
      <c r="A40" s="6"/>
      <c r="B40" s="6">
        <v>389</v>
      </c>
      <c r="C40" s="41"/>
      <c r="D40" s="5">
        <f t="shared" si="2"/>
        <v>1.2388535031847134</v>
      </c>
      <c r="E40" s="41"/>
      <c r="F40" s="6">
        <f t="shared" si="0"/>
        <v>0.90185471406491502</v>
      </c>
      <c r="H40" s="16"/>
      <c r="I40" s="6">
        <v>183</v>
      </c>
      <c r="J40" s="41"/>
      <c r="K40" s="5">
        <f t="shared" si="1"/>
        <v>0.67361963190184049</v>
      </c>
      <c r="L40" s="41"/>
      <c r="M40" s="5">
        <f t="shared" si="3"/>
        <v>0.5201326385599242</v>
      </c>
      <c r="V40">
        <v>33</v>
      </c>
      <c r="W40" s="6" t="s">
        <v>112</v>
      </c>
      <c r="X40" s="6">
        <v>0.15923566878980891</v>
      </c>
      <c r="Y40" s="6">
        <v>0.11591962905718702</v>
      </c>
    </row>
    <row r="41" spans="1:25" x14ac:dyDescent="0.3">
      <c r="A41" s="6" t="s">
        <v>101</v>
      </c>
      <c r="B41" s="6">
        <v>232</v>
      </c>
      <c r="C41" s="41"/>
      <c r="D41" s="5">
        <f t="shared" si="2"/>
        <v>0.73885350318471332</v>
      </c>
      <c r="E41" s="41"/>
      <c r="F41" s="6">
        <f t="shared" si="0"/>
        <v>0.53786707882534779</v>
      </c>
      <c r="H41" s="16" t="s">
        <v>34</v>
      </c>
      <c r="I41" s="6">
        <v>285</v>
      </c>
      <c r="J41" s="41"/>
      <c r="K41" s="5">
        <f t="shared" si="1"/>
        <v>1.0490797546012269</v>
      </c>
      <c r="L41" s="41"/>
      <c r="M41" s="5">
        <f t="shared" si="3"/>
        <v>0.81004263382283281</v>
      </c>
      <c r="V41">
        <v>33</v>
      </c>
      <c r="W41" s="6"/>
      <c r="X41" s="6">
        <v>0.14331210191082802</v>
      </c>
      <c r="Y41" s="6">
        <v>0.10432766615146832</v>
      </c>
    </row>
    <row r="42" spans="1:25" x14ac:dyDescent="0.3">
      <c r="A42" s="21">
        <v>0.25</v>
      </c>
      <c r="B42" s="6">
        <v>385</v>
      </c>
      <c r="C42" s="41"/>
      <c r="D42" s="5">
        <f>B42/$C$5</f>
        <v>1.2261146496815287</v>
      </c>
      <c r="E42" s="41"/>
      <c r="F42" s="6">
        <f t="shared" si="0"/>
        <v>0.89258114374034003</v>
      </c>
      <c r="H42" s="16"/>
      <c r="I42" s="6">
        <v>204</v>
      </c>
      <c r="J42" s="41"/>
      <c r="K42" s="5">
        <f t="shared" si="1"/>
        <v>0.750920245398773</v>
      </c>
      <c r="L42" s="41"/>
      <c r="M42" s="5">
        <f t="shared" si="3"/>
        <v>0.57981999052581723</v>
      </c>
      <c r="V42">
        <v>33</v>
      </c>
      <c r="W42" s="6"/>
      <c r="X42" s="6">
        <v>0.22929936305732485</v>
      </c>
      <c r="Y42" s="6">
        <v>0.16692426584234932</v>
      </c>
    </row>
    <row r="43" spans="1:25" x14ac:dyDescent="0.3">
      <c r="A43" s="6"/>
      <c r="B43" s="6">
        <v>392</v>
      </c>
      <c r="C43" s="41"/>
      <c r="D43" s="5">
        <f t="shared" si="2"/>
        <v>1.2484076433121019</v>
      </c>
      <c r="E43" s="41"/>
      <c r="F43" s="6">
        <f t="shared" si="0"/>
        <v>0.90880989180834626</v>
      </c>
      <c r="H43" s="16"/>
      <c r="I43" s="6">
        <v>213</v>
      </c>
      <c r="J43" s="41"/>
      <c r="K43" s="5">
        <f t="shared" si="1"/>
        <v>0.78404907975460114</v>
      </c>
      <c r="L43" s="41"/>
      <c r="M43" s="5">
        <f t="shared" si="3"/>
        <v>0.60540028422548553</v>
      </c>
      <c r="V43">
        <v>36</v>
      </c>
      <c r="W43" s="6" t="s">
        <v>102</v>
      </c>
      <c r="X43" s="6">
        <v>0.18773006134969325</v>
      </c>
      <c r="Y43" s="6">
        <v>0.14495499763145431</v>
      </c>
    </row>
    <row r="44" spans="1:25" x14ac:dyDescent="0.3">
      <c r="A44" s="6" t="s">
        <v>103</v>
      </c>
      <c r="B44" s="6">
        <v>259</v>
      </c>
      <c r="C44" s="41"/>
      <c r="D44" s="5">
        <f t="shared" si="2"/>
        <v>0.82484076433121023</v>
      </c>
      <c r="E44" s="41"/>
      <c r="F44" s="6">
        <f t="shared" si="0"/>
        <v>0.60046367851622873</v>
      </c>
      <c r="H44" s="16" t="s">
        <v>44</v>
      </c>
      <c r="I44" s="6">
        <v>154</v>
      </c>
      <c r="J44" s="41"/>
      <c r="K44" s="5">
        <f t="shared" si="1"/>
        <v>0.56687116564417173</v>
      </c>
      <c r="L44" s="41"/>
      <c r="M44" s="5">
        <f t="shared" si="3"/>
        <v>0.43770724774988162</v>
      </c>
      <c r="V44">
        <v>36</v>
      </c>
      <c r="W44" s="6"/>
      <c r="X44" s="6">
        <v>0.46380368098159508</v>
      </c>
      <c r="Y44" s="6">
        <v>0.35812411179535769</v>
      </c>
    </row>
    <row r="45" spans="1:25" x14ac:dyDescent="0.3">
      <c r="A45" s="22">
        <v>0.125</v>
      </c>
      <c r="B45" s="6">
        <v>383</v>
      </c>
      <c r="C45" s="41"/>
      <c r="D45" s="5">
        <f t="shared" si="2"/>
        <v>1.2197452229299364</v>
      </c>
      <c r="E45" s="41"/>
      <c r="F45" s="6">
        <f t="shared" si="0"/>
        <v>0.88794435857805254</v>
      </c>
      <c r="H45" s="16"/>
      <c r="I45" s="6">
        <v>191</v>
      </c>
      <c r="J45" s="41"/>
      <c r="K45" s="5">
        <f t="shared" si="1"/>
        <v>0.70306748466257662</v>
      </c>
      <c r="L45" s="41"/>
      <c r="M45" s="5">
        <f t="shared" si="3"/>
        <v>0.54287067740407391</v>
      </c>
      <c r="V45">
        <v>36</v>
      </c>
      <c r="W45" s="6"/>
      <c r="X45" s="6">
        <v>0.32392638036809812</v>
      </c>
      <c r="Y45" s="6">
        <v>0.25011842728564665</v>
      </c>
    </row>
    <row r="46" spans="1:25" x14ac:dyDescent="0.3">
      <c r="A46" s="6"/>
      <c r="B46" s="6">
        <v>402</v>
      </c>
      <c r="C46" s="41"/>
      <c r="D46" s="5">
        <f t="shared" si="2"/>
        <v>1.2802547770700636</v>
      </c>
      <c r="E46" s="41"/>
      <c r="F46" s="6">
        <f t="shared" si="0"/>
        <v>0.93199381761978362</v>
      </c>
      <c r="H46" s="16"/>
      <c r="I46" s="6">
        <v>164</v>
      </c>
      <c r="J46" s="41"/>
      <c r="K46" s="5">
        <f t="shared" si="1"/>
        <v>0.60368098159509198</v>
      </c>
      <c r="L46" s="41"/>
      <c r="M46" s="5">
        <f t="shared" si="3"/>
        <v>0.46612979630506873</v>
      </c>
      <c r="V46">
        <v>38</v>
      </c>
      <c r="W46" s="6" t="s">
        <v>102</v>
      </c>
      <c r="X46" s="6">
        <v>0.21145374449339208</v>
      </c>
      <c r="Y46" s="6">
        <v>0.10999083409715857</v>
      </c>
    </row>
    <row r="47" spans="1:25" x14ac:dyDescent="0.3">
      <c r="A47" s="6" t="s">
        <v>105</v>
      </c>
      <c r="B47" s="6">
        <v>272</v>
      </c>
      <c r="C47" s="41"/>
      <c r="D47" s="5">
        <f t="shared" si="2"/>
        <v>0.86624203821656054</v>
      </c>
      <c r="E47" s="41"/>
      <c r="F47" s="6">
        <f t="shared" si="0"/>
        <v>0.63060278207109743</v>
      </c>
      <c r="H47" s="16" t="s">
        <v>48</v>
      </c>
      <c r="I47" s="6">
        <v>203</v>
      </c>
      <c r="J47" s="41"/>
      <c r="K47" s="5">
        <f t="shared" si="1"/>
        <v>0.74723926380368089</v>
      </c>
      <c r="L47" s="41"/>
      <c r="M47" s="5">
        <f t="shared" si="3"/>
        <v>0.57697773567029842</v>
      </c>
      <c r="V47">
        <v>38</v>
      </c>
      <c r="W47" s="6"/>
      <c r="X47" s="6">
        <v>0.15859030837004406</v>
      </c>
      <c r="Y47" s="6">
        <v>8.2493125572868919E-2</v>
      </c>
    </row>
    <row r="48" spans="1:25" x14ac:dyDescent="0.3">
      <c r="A48" s="22">
        <v>6.25E-2</v>
      </c>
      <c r="B48" s="6">
        <v>329</v>
      </c>
      <c r="C48" s="41"/>
      <c r="D48" s="5">
        <f t="shared" si="2"/>
        <v>1.0477707006369428</v>
      </c>
      <c r="E48" s="41"/>
      <c r="F48" s="6">
        <f t="shared" si="0"/>
        <v>0.76275115919629055</v>
      </c>
      <c r="H48" s="16"/>
      <c r="I48" s="6">
        <v>241</v>
      </c>
      <c r="J48" s="41"/>
      <c r="K48" s="5">
        <f t="shared" si="1"/>
        <v>0.8871165644171779</v>
      </c>
      <c r="L48" s="41"/>
      <c r="M48" s="5">
        <f t="shared" si="3"/>
        <v>0.68498342018000946</v>
      </c>
      <c r="V48">
        <v>38</v>
      </c>
      <c r="W48" s="6"/>
      <c r="X48" s="6">
        <v>0.32246696035242295</v>
      </c>
      <c r="Y48" s="6">
        <v>0.16773602199816681</v>
      </c>
    </row>
    <row r="49" spans="1:25" x14ac:dyDescent="0.3">
      <c r="A49" s="6"/>
      <c r="B49" s="6">
        <v>316</v>
      </c>
      <c r="C49" s="41"/>
      <c r="D49" s="5">
        <f t="shared" si="2"/>
        <v>1.0063694267515924</v>
      </c>
      <c r="E49" s="41"/>
      <c r="F49" s="6">
        <f t="shared" si="0"/>
        <v>0.73261205564142196</v>
      </c>
      <c r="H49" s="16"/>
      <c r="I49" s="6">
        <v>161</v>
      </c>
      <c r="J49" s="41"/>
      <c r="K49" s="5">
        <f t="shared" si="1"/>
        <v>0.59263803680981586</v>
      </c>
      <c r="L49" s="41"/>
      <c r="M49" s="5">
        <f t="shared" si="3"/>
        <v>0.45760303173851258</v>
      </c>
      <c r="V49">
        <v>33</v>
      </c>
      <c r="W49" s="6" t="s">
        <v>113</v>
      </c>
      <c r="X49" s="6">
        <v>0.45859872611464969</v>
      </c>
      <c r="Y49" s="6">
        <v>0.33384853168469864</v>
      </c>
    </row>
    <row r="50" spans="1:25" x14ac:dyDescent="0.3">
      <c r="A50" s="6" t="s">
        <v>107</v>
      </c>
      <c r="B50" s="6">
        <v>228</v>
      </c>
      <c r="C50" s="41"/>
      <c r="D50" s="5">
        <f t="shared" si="2"/>
        <v>0.72611464968152861</v>
      </c>
      <c r="E50" s="41"/>
      <c r="F50" s="6">
        <f t="shared" si="0"/>
        <v>0.5285935085007728</v>
      </c>
      <c r="H50" s="16" t="s">
        <v>108</v>
      </c>
      <c r="I50" s="6">
        <v>197</v>
      </c>
      <c r="J50" s="41"/>
      <c r="K50" s="5">
        <f t="shared" si="1"/>
        <v>0.72515337423312876</v>
      </c>
      <c r="L50" s="41"/>
      <c r="M50" s="5">
        <f t="shared" si="3"/>
        <v>0.55992420653718622</v>
      </c>
      <c r="V50">
        <v>33</v>
      </c>
      <c r="W50" s="6"/>
      <c r="X50" s="6">
        <v>0.74840764331210186</v>
      </c>
      <c r="Y50" s="6">
        <v>0.54482225656877903</v>
      </c>
    </row>
    <row r="51" spans="1:25" x14ac:dyDescent="0.3">
      <c r="A51" s="22">
        <v>3.1255554999999997E-2</v>
      </c>
      <c r="B51" s="6">
        <v>226</v>
      </c>
      <c r="C51" s="41"/>
      <c r="D51" s="5">
        <f t="shared" si="2"/>
        <v>0.71974522292993626</v>
      </c>
      <c r="E51" s="41"/>
      <c r="F51" s="6">
        <f t="shared" si="0"/>
        <v>0.52395672333848531</v>
      </c>
      <c r="H51" s="16"/>
      <c r="I51" s="6">
        <v>234</v>
      </c>
      <c r="J51" s="41"/>
      <c r="K51" s="5">
        <f>I51/$J$5</f>
        <v>0.86134969325153365</v>
      </c>
      <c r="L51" s="41"/>
      <c r="M51" s="5">
        <f t="shared" si="3"/>
        <v>0.66508763619137856</v>
      </c>
      <c r="V51">
        <v>33</v>
      </c>
      <c r="W51" s="6"/>
      <c r="X51" s="6">
        <v>0.70063694267515919</v>
      </c>
      <c r="Y51" s="6">
        <v>0.51004636785162294</v>
      </c>
    </row>
    <row r="52" spans="1:25" x14ac:dyDescent="0.3">
      <c r="A52" s="6"/>
      <c r="B52" s="6">
        <v>287</v>
      </c>
      <c r="C52" s="42"/>
      <c r="D52" s="5">
        <f t="shared" si="2"/>
        <v>0.9140127388535032</v>
      </c>
      <c r="E52" s="42"/>
      <c r="F52" s="6">
        <f t="shared" si="0"/>
        <v>0.66537867078825352</v>
      </c>
      <c r="H52" s="16"/>
      <c r="I52" s="6">
        <v>179</v>
      </c>
      <c r="J52" s="42"/>
      <c r="K52" s="5">
        <f t="shared" si="1"/>
        <v>0.65889570552147236</v>
      </c>
      <c r="L52" s="42"/>
      <c r="M52" s="5">
        <f t="shared" si="3"/>
        <v>0.5087636191378494</v>
      </c>
      <c r="V52">
        <v>36</v>
      </c>
      <c r="W52" s="6" t="s">
        <v>104</v>
      </c>
      <c r="X52" s="6">
        <v>0.64785276073619624</v>
      </c>
      <c r="Y52" s="6">
        <v>0.5002368545712933</v>
      </c>
    </row>
    <row r="53" spans="1:25" x14ac:dyDescent="0.3">
      <c r="V53">
        <v>36</v>
      </c>
      <c r="W53" s="6"/>
      <c r="X53" s="6">
        <v>0.76196319018404901</v>
      </c>
      <c r="Y53" s="6">
        <v>0.58834675509237333</v>
      </c>
    </row>
    <row r="54" spans="1:25" x14ac:dyDescent="0.3">
      <c r="V54">
        <v>36</v>
      </c>
      <c r="W54" s="6"/>
      <c r="X54" s="6">
        <v>1.0049079754601227</v>
      </c>
      <c r="Y54" s="6">
        <v>0.7759355755566083</v>
      </c>
    </row>
    <row r="55" spans="1:25" x14ac:dyDescent="0.3">
      <c r="V55">
        <v>38</v>
      </c>
      <c r="W55" s="6" t="s">
        <v>104</v>
      </c>
      <c r="X55" s="6">
        <v>0.40176211453744498</v>
      </c>
      <c r="Y55" s="6">
        <v>0.20898258478460127</v>
      </c>
    </row>
    <row r="56" spans="1:25" x14ac:dyDescent="0.3">
      <c r="V56">
        <v>38</v>
      </c>
      <c r="W56" s="6"/>
      <c r="X56" s="6">
        <v>0.7030837004405287</v>
      </c>
      <c r="Y56" s="6">
        <v>0.36571952337305225</v>
      </c>
    </row>
    <row r="57" spans="1:25" x14ac:dyDescent="0.3">
      <c r="V57">
        <v>38</v>
      </c>
      <c r="W57" s="6"/>
      <c r="X57" s="6">
        <v>0.20088105726872249</v>
      </c>
      <c r="Y57" s="6">
        <v>0.10449129239230064</v>
      </c>
    </row>
    <row r="58" spans="1:25" x14ac:dyDescent="0.3">
      <c r="V58">
        <v>33</v>
      </c>
      <c r="W58" s="6" t="s">
        <v>114</v>
      </c>
      <c r="X58" s="6">
        <v>0.67834394904458595</v>
      </c>
      <c r="Y58" s="6">
        <v>0.49381761978361671</v>
      </c>
    </row>
    <row r="59" spans="1:25" x14ac:dyDescent="0.3">
      <c r="V59">
        <v>33</v>
      </c>
      <c r="W59" s="6"/>
      <c r="X59" s="6">
        <v>0.67197452229299359</v>
      </c>
      <c r="Y59" s="6">
        <v>0.48918083462132922</v>
      </c>
    </row>
    <row r="60" spans="1:25" x14ac:dyDescent="0.3">
      <c r="V60">
        <v>33</v>
      </c>
      <c r="W60" s="6"/>
      <c r="X60" s="6">
        <v>0.72929936305732479</v>
      </c>
      <c r="Y60" s="6">
        <v>0.53091190108191655</v>
      </c>
    </row>
    <row r="61" spans="1:25" x14ac:dyDescent="0.3">
      <c r="V61">
        <v>36</v>
      </c>
      <c r="W61" s="6" t="s">
        <v>46</v>
      </c>
      <c r="X61" s="6">
        <v>0.84662576687116553</v>
      </c>
      <c r="Y61" s="6">
        <v>0.65371861676930365</v>
      </c>
    </row>
    <row r="62" spans="1:25" x14ac:dyDescent="0.3">
      <c r="V62">
        <v>36</v>
      </c>
      <c r="W62" s="6"/>
      <c r="X62" s="6">
        <v>1.0343558282208589</v>
      </c>
      <c r="Y62" s="6">
        <v>0.79867361440075801</v>
      </c>
    </row>
    <row r="63" spans="1:25" x14ac:dyDescent="0.3">
      <c r="V63">
        <v>36</v>
      </c>
      <c r="W63" s="6"/>
      <c r="X63" s="6">
        <v>1.0748466257668712</v>
      </c>
      <c r="Y63" s="6">
        <v>0.82993841781146382</v>
      </c>
    </row>
    <row r="64" spans="1:25" x14ac:dyDescent="0.3">
      <c r="V64">
        <v>38</v>
      </c>
      <c r="W64" s="6" t="s">
        <v>106</v>
      </c>
      <c r="X64" s="6">
        <v>1.147136563876652</v>
      </c>
      <c r="Y64" s="6">
        <v>0.59670027497708522</v>
      </c>
    </row>
    <row r="65" spans="22:25" x14ac:dyDescent="0.3">
      <c r="V65">
        <v>38</v>
      </c>
      <c r="W65" s="6"/>
      <c r="X65" s="6">
        <v>0.91453744493392075</v>
      </c>
      <c r="Y65" s="6">
        <v>0.47571035747021079</v>
      </c>
    </row>
    <row r="66" spans="22:25" x14ac:dyDescent="0.3">
      <c r="V66">
        <v>38</v>
      </c>
      <c r="W66" s="6"/>
      <c r="X66" s="6">
        <v>1.3797356828193834</v>
      </c>
      <c r="Y66" s="6">
        <v>0.7176901924839596</v>
      </c>
    </row>
    <row r="67" spans="22:25" x14ac:dyDescent="0.3">
      <c r="V67">
        <v>33</v>
      </c>
      <c r="W67" s="6" t="s">
        <v>115</v>
      </c>
      <c r="X67" s="6">
        <v>0.56369426751592355</v>
      </c>
      <c r="Y67" s="6">
        <v>0.41035548686244205</v>
      </c>
    </row>
    <row r="68" spans="22:25" x14ac:dyDescent="0.3">
      <c r="V68">
        <v>33</v>
      </c>
      <c r="W68" s="6"/>
      <c r="X68" s="6">
        <v>0.76433121019108285</v>
      </c>
      <c r="Y68" s="6">
        <v>0.55641421947449765</v>
      </c>
    </row>
    <row r="69" spans="22:25" x14ac:dyDescent="0.3">
      <c r="V69">
        <v>33</v>
      </c>
      <c r="W69" s="6"/>
      <c r="X69" s="6">
        <v>0.90764331210191085</v>
      </c>
      <c r="Y69" s="6">
        <v>0.66074188562596603</v>
      </c>
    </row>
    <row r="70" spans="22:25" x14ac:dyDescent="0.3">
      <c r="V70">
        <v>36</v>
      </c>
      <c r="W70" s="6" t="s">
        <v>116</v>
      </c>
      <c r="X70" s="6">
        <v>0.55582822085889572</v>
      </c>
      <c r="Y70" s="6">
        <v>0.42918048318332547</v>
      </c>
    </row>
    <row r="71" spans="22:25" x14ac:dyDescent="0.3">
      <c r="V71">
        <v>36</v>
      </c>
      <c r="W71" s="6"/>
      <c r="X71" s="6">
        <v>1.0085889570552147</v>
      </c>
      <c r="Y71" s="6">
        <v>0.778777830412127</v>
      </c>
    </row>
    <row r="72" spans="22:25" x14ac:dyDescent="0.3">
      <c r="V72">
        <v>36</v>
      </c>
      <c r="W72" s="6"/>
      <c r="X72" s="6">
        <v>0.84294478527607353</v>
      </c>
      <c r="Y72" s="6">
        <v>0.65087636191378495</v>
      </c>
    </row>
    <row r="73" spans="22:25" x14ac:dyDescent="0.3">
      <c r="V73">
        <v>38</v>
      </c>
      <c r="W73" s="6" t="s">
        <v>109</v>
      </c>
      <c r="X73" s="6">
        <v>0.85638766519823795</v>
      </c>
      <c r="Y73" s="6">
        <v>0.44546287809349217</v>
      </c>
    </row>
    <row r="74" spans="22:25" x14ac:dyDescent="0.3">
      <c r="V74">
        <v>38</v>
      </c>
      <c r="W74" s="6"/>
      <c r="X74" s="6">
        <v>0.97268722466960356</v>
      </c>
      <c r="Y74" s="6">
        <v>0.50595783684692941</v>
      </c>
    </row>
    <row r="75" spans="22:25" x14ac:dyDescent="0.3">
      <c r="V75">
        <v>38</v>
      </c>
      <c r="W75" s="6"/>
      <c r="X75" s="6">
        <v>0.38590308370044057</v>
      </c>
      <c r="Y75" s="6">
        <v>0.20073327222731438</v>
      </c>
    </row>
    <row r="76" spans="22:25" x14ac:dyDescent="0.3">
      <c r="V76">
        <v>33</v>
      </c>
      <c r="W76" s="6" t="s">
        <v>96</v>
      </c>
      <c r="X76" s="6">
        <v>0.61146496815286622</v>
      </c>
      <c r="Y76" s="6">
        <v>0.44513137557959814</v>
      </c>
    </row>
    <row r="77" spans="22:25" x14ac:dyDescent="0.3">
      <c r="V77">
        <v>33</v>
      </c>
      <c r="W77" s="6"/>
      <c r="X77" s="6">
        <v>0.75477707006369432</v>
      </c>
      <c r="Y77" s="6">
        <v>0.54945904173106652</v>
      </c>
    </row>
    <row r="78" spans="22:25" x14ac:dyDescent="0.3">
      <c r="V78">
        <v>33</v>
      </c>
      <c r="W78" s="6"/>
      <c r="X78" s="6">
        <v>1.0382165605095541</v>
      </c>
      <c r="Y78" s="6">
        <v>0.75579598145285942</v>
      </c>
    </row>
    <row r="79" spans="22:25" x14ac:dyDescent="0.3">
      <c r="V79">
        <v>33</v>
      </c>
      <c r="W79" s="6"/>
      <c r="X79" s="6">
        <v>1.015923566878981</v>
      </c>
      <c r="Y79" s="6">
        <v>0.7395672333848532</v>
      </c>
    </row>
    <row r="80" spans="22:25" x14ac:dyDescent="0.3">
      <c r="V80">
        <v>33</v>
      </c>
      <c r="W80" s="6"/>
      <c r="X80" s="6">
        <v>1.197452229299363</v>
      </c>
      <c r="Y80" s="6">
        <v>0.87171561051004642</v>
      </c>
    </row>
    <row r="81" spans="22:25" x14ac:dyDescent="0.3">
      <c r="V81">
        <v>33</v>
      </c>
      <c r="W81" s="6"/>
      <c r="X81" s="6">
        <v>1.3821656050955413</v>
      </c>
      <c r="Y81" s="6">
        <v>1.0061823802163834</v>
      </c>
    </row>
    <row r="82" spans="22:25" x14ac:dyDescent="0.3">
      <c r="V82">
        <v>33</v>
      </c>
      <c r="W82" s="6" t="s">
        <v>98</v>
      </c>
      <c r="X82" s="6">
        <v>1.1146496815286624</v>
      </c>
      <c r="Y82" s="6">
        <v>0.81143740340030912</v>
      </c>
    </row>
    <row r="83" spans="22:25" x14ac:dyDescent="0.3">
      <c r="V83">
        <v>33</v>
      </c>
      <c r="W83" s="6">
        <v>1</v>
      </c>
      <c r="X83" s="6">
        <v>1.2292993630573248</v>
      </c>
      <c r="Y83" s="6">
        <v>0.89489953632148378</v>
      </c>
    </row>
    <row r="84" spans="22:25" x14ac:dyDescent="0.3">
      <c r="V84">
        <v>33</v>
      </c>
      <c r="W84" s="6"/>
      <c r="X84" s="6">
        <v>1.3407643312101911</v>
      </c>
      <c r="Y84" s="6">
        <v>0.97604327666151469</v>
      </c>
    </row>
    <row r="85" spans="22:25" x14ac:dyDescent="0.3">
      <c r="V85">
        <v>33</v>
      </c>
      <c r="W85" s="6" t="s">
        <v>99</v>
      </c>
      <c r="X85" s="6">
        <v>1.0222929936305734</v>
      </c>
      <c r="Y85" s="6">
        <v>0.74420401854714069</v>
      </c>
    </row>
    <row r="86" spans="22:25" x14ac:dyDescent="0.3">
      <c r="V86">
        <v>33</v>
      </c>
      <c r="W86" s="6">
        <v>0.5</v>
      </c>
      <c r="X86" s="6">
        <v>1.0987261146496816</v>
      </c>
      <c r="Y86" s="6">
        <v>0.7998454404945905</v>
      </c>
    </row>
    <row r="87" spans="22:25" x14ac:dyDescent="0.3">
      <c r="V87">
        <v>33</v>
      </c>
      <c r="W87" s="6"/>
      <c r="X87" s="6">
        <v>1.2388535031847134</v>
      </c>
      <c r="Y87" s="6">
        <v>0.90185471406491502</v>
      </c>
    </row>
    <row r="88" spans="22:25" x14ac:dyDescent="0.3">
      <c r="V88">
        <v>33</v>
      </c>
      <c r="W88" s="6" t="s">
        <v>101</v>
      </c>
      <c r="X88" s="6">
        <v>0.73885350318471332</v>
      </c>
      <c r="Y88" s="6">
        <v>0.53786707882534779</v>
      </c>
    </row>
    <row r="89" spans="22:25" x14ac:dyDescent="0.3">
      <c r="V89">
        <v>33</v>
      </c>
      <c r="W89" s="6">
        <v>0.25</v>
      </c>
      <c r="X89" s="6">
        <v>1.2261146496815287</v>
      </c>
      <c r="Y89" s="6">
        <v>0.89258114374034003</v>
      </c>
    </row>
    <row r="90" spans="22:25" x14ac:dyDescent="0.3">
      <c r="V90">
        <v>33</v>
      </c>
      <c r="W90" s="6"/>
      <c r="X90" s="6">
        <v>1.2484076433121019</v>
      </c>
      <c r="Y90" s="6">
        <v>0.90880989180834626</v>
      </c>
    </row>
    <row r="91" spans="22:25" x14ac:dyDescent="0.3">
      <c r="V91">
        <v>33</v>
      </c>
      <c r="W91" s="6" t="s">
        <v>103</v>
      </c>
      <c r="X91" s="6">
        <v>0.82484076433121023</v>
      </c>
      <c r="Y91" s="6">
        <v>0.60046367851622873</v>
      </c>
    </row>
    <row r="92" spans="22:25" x14ac:dyDescent="0.3">
      <c r="V92">
        <v>33</v>
      </c>
      <c r="W92" s="6">
        <v>0.125</v>
      </c>
      <c r="X92" s="6">
        <v>1.2197452229299364</v>
      </c>
      <c r="Y92" s="6">
        <v>0.88794435857805254</v>
      </c>
    </row>
    <row r="93" spans="22:25" x14ac:dyDescent="0.3">
      <c r="V93">
        <v>33</v>
      </c>
      <c r="W93" s="6"/>
      <c r="X93" s="6">
        <v>1.2802547770700636</v>
      </c>
      <c r="Y93" s="6">
        <v>0.93199381761978362</v>
      </c>
    </row>
    <row r="94" spans="22:25" x14ac:dyDescent="0.3">
      <c r="V94">
        <v>33</v>
      </c>
      <c r="W94" s="6" t="s">
        <v>105</v>
      </c>
      <c r="X94" s="6">
        <v>0.86624203821656054</v>
      </c>
      <c r="Y94" s="6">
        <v>0.63060278207109743</v>
      </c>
    </row>
    <row r="95" spans="22:25" x14ac:dyDescent="0.3">
      <c r="V95">
        <v>33</v>
      </c>
      <c r="W95" s="6">
        <v>6.25E-2</v>
      </c>
      <c r="X95" s="6">
        <v>1.0477707006369428</v>
      </c>
      <c r="Y95" s="6">
        <v>0.76275115919629055</v>
      </c>
    </row>
    <row r="96" spans="22:25" x14ac:dyDescent="0.3">
      <c r="V96">
        <v>33</v>
      </c>
      <c r="W96" s="6"/>
      <c r="X96" s="6">
        <v>1.0063694267515924</v>
      </c>
      <c r="Y96" s="6">
        <v>0.73261205564142196</v>
      </c>
    </row>
    <row r="97" spans="22:25" x14ac:dyDescent="0.3">
      <c r="V97">
        <v>33</v>
      </c>
      <c r="W97" s="6" t="s">
        <v>107</v>
      </c>
      <c r="X97" s="6">
        <v>0.72611464968152861</v>
      </c>
      <c r="Y97" s="6">
        <v>0.5285935085007728</v>
      </c>
    </row>
    <row r="98" spans="22:25" x14ac:dyDescent="0.3">
      <c r="V98">
        <v>33</v>
      </c>
      <c r="W98" s="6">
        <v>3.1255554999999997E-2</v>
      </c>
      <c r="X98" s="6">
        <v>0.71974522292993626</v>
      </c>
      <c r="Y98" s="6">
        <v>0.52395672333848531</v>
      </c>
    </row>
    <row r="99" spans="22:25" x14ac:dyDescent="0.3">
      <c r="V99">
        <v>33</v>
      </c>
      <c r="W99" s="6"/>
      <c r="X99" s="6">
        <v>0.9140127388535032</v>
      </c>
      <c r="Y99" s="6">
        <v>0.66537867078825352</v>
      </c>
    </row>
    <row r="100" spans="22:25" x14ac:dyDescent="0.3">
      <c r="V100">
        <v>36</v>
      </c>
      <c r="W100" s="6" t="s">
        <v>96</v>
      </c>
      <c r="X100" s="6">
        <v>0.74355828220858888</v>
      </c>
      <c r="Y100" s="6">
        <v>0.57413548081477972</v>
      </c>
    </row>
    <row r="101" spans="22:25" x14ac:dyDescent="0.3">
      <c r="V101">
        <v>36</v>
      </c>
      <c r="W101" s="6"/>
      <c r="X101" s="6">
        <v>1.214723926380368</v>
      </c>
      <c r="Y101" s="6">
        <v>0.93794410232117487</v>
      </c>
    </row>
    <row r="102" spans="22:25" x14ac:dyDescent="0.3">
      <c r="V102">
        <v>36</v>
      </c>
      <c r="W102" s="6"/>
      <c r="X102" s="6">
        <v>1.0858895705521472</v>
      </c>
      <c r="Y102" s="6">
        <v>0.83846518237801992</v>
      </c>
    </row>
    <row r="103" spans="22:25" x14ac:dyDescent="0.3">
      <c r="V103">
        <v>36</v>
      </c>
      <c r="W103" s="6"/>
      <c r="X103" s="6">
        <v>0.8245398773006134</v>
      </c>
      <c r="Y103" s="6">
        <v>0.63666508763619145</v>
      </c>
    </row>
    <row r="104" spans="22:25" x14ac:dyDescent="0.3">
      <c r="V104">
        <v>36</v>
      </c>
      <c r="W104" s="6"/>
      <c r="X104" s="6">
        <v>1.0049079754601227</v>
      </c>
      <c r="Y104" s="6">
        <v>0.7759355755566083</v>
      </c>
    </row>
    <row r="105" spans="22:25" x14ac:dyDescent="0.3">
      <c r="V105">
        <v>36</v>
      </c>
      <c r="W105" s="6"/>
      <c r="X105" s="6">
        <v>1.1263803680981594</v>
      </c>
      <c r="Y105" s="6">
        <v>0.86972998578872573</v>
      </c>
    </row>
    <row r="106" spans="22:25" x14ac:dyDescent="0.3">
      <c r="V106">
        <v>36</v>
      </c>
      <c r="W106" s="6" t="s">
        <v>24</v>
      </c>
      <c r="X106" s="6">
        <v>0.85398773006134965</v>
      </c>
      <c r="Y106" s="6">
        <v>0.65940312648034105</v>
      </c>
    </row>
    <row r="107" spans="22:25" x14ac:dyDescent="0.3">
      <c r="V107">
        <v>36</v>
      </c>
      <c r="W107" s="6"/>
      <c r="X107" s="6">
        <v>1.203680981595092</v>
      </c>
      <c r="Y107" s="6">
        <v>0.92941733775461877</v>
      </c>
    </row>
    <row r="108" spans="22:25" x14ac:dyDescent="0.3">
      <c r="V108">
        <v>36</v>
      </c>
      <c r="W108" s="6"/>
      <c r="X108" s="6">
        <v>0.79141104294478526</v>
      </c>
      <c r="Y108" s="6">
        <v>0.61108479393652304</v>
      </c>
    </row>
    <row r="109" spans="22:25" x14ac:dyDescent="0.3">
      <c r="V109">
        <v>36</v>
      </c>
      <c r="W109" s="6" t="s">
        <v>28</v>
      </c>
      <c r="X109" s="6">
        <v>0.98650306748466254</v>
      </c>
      <c r="Y109" s="6">
        <v>0.76172430127901469</v>
      </c>
    </row>
    <row r="110" spans="22:25" x14ac:dyDescent="0.3">
      <c r="V110">
        <v>36</v>
      </c>
      <c r="W110" s="6"/>
      <c r="X110" s="6">
        <v>0.91656441717791404</v>
      </c>
      <c r="Y110" s="6">
        <v>0.70772145902415917</v>
      </c>
    </row>
    <row r="111" spans="22:25" x14ac:dyDescent="0.3">
      <c r="V111">
        <v>36</v>
      </c>
      <c r="W111" s="6"/>
      <c r="X111" s="6">
        <v>0.67361963190184049</v>
      </c>
      <c r="Y111" s="6">
        <v>0.5201326385599242</v>
      </c>
    </row>
    <row r="112" spans="22:25" x14ac:dyDescent="0.3">
      <c r="V112">
        <v>36</v>
      </c>
      <c r="W112" s="6" t="s">
        <v>34</v>
      </c>
      <c r="X112" s="6">
        <v>1.0490797546012269</v>
      </c>
      <c r="Y112" s="6">
        <v>0.81004263382283281</v>
      </c>
    </row>
    <row r="113" spans="22:25" x14ac:dyDescent="0.3">
      <c r="V113">
        <v>36</v>
      </c>
      <c r="W113" s="6"/>
      <c r="X113" s="6">
        <v>0.750920245398773</v>
      </c>
      <c r="Y113" s="6">
        <v>0.57981999052581723</v>
      </c>
    </row>
    <row r="114" spans="22:25" x14ac:dyDescent="0.3">
      <c r="V114">
        <v>36</v>
      </c>
      <c r="W114" s="6"/>
      <c r="X114" s="6">
        <v>0.78404907975460114</v>
      </c>
      <c r="Y114" s="6">
        <v>0.60540028422548553</v>
      </c>
    </row>
    <row r="115" spans="22:25" x14ac:dyDescent="0.3">
      <c r="V115">
        <v>36</v>
      </c>
      <c r="W115" s="6" t="s">
        <v>44</v>
      </c>
      <c r="X115" s="6">
        <v>0.56687116564417173</v>
      </c>
      <c r="Y115" s="6">
        <v>0.43770724774988162</v>
      </c>
    </row>
    <row r="116" spans="22:25" x14ac:dyDescent="0.3">
      <c r="V116">
        <v>36</v>
      </c>
      <c r="W116" s="6"/>
      <c r="X116" s="6">
        <v>0.70306748466257662</v>
      </c>
      <c r="Y116" s="6">
        <v>0.54287067740407391</v>
      </c>
    </row>
    <row r="117" spans="22:25" x14ac:dyDescent="0.3">
      <c r="V117">
        <v>36</v>
      </c>
      <c r="W117" s="6"/>
      <c r="X117" s="6">
        <v>0.60368098159509198</v>
      </c>
      <c r="Y117" s="6">
        <v>0.46612979630506873</v>
      </c>
    </row>
    <row r="118" spans="22:25" x14ac:dyDescent="0.3">
      <c r="V118">
        <v>36</v>
      </c>
      <c r="W118" s="6" t="s">
        <v>48</v>
      </c>
      <c r="X118" s="6">
        <v>0.74723926380368089</v>
      </c>
      <c r="Y118" s="6">
        <v>0.57697773567029842</v>
      </c>
    </row>
    <row r="119" spans="22:25" x14ac:dyDescent="0.3">
      <c r="V119">
        <v>36</v>
      </c>
      <c r="W119" s="6"/>
      <c r="X119" s="6">
        <v>0.8871165644171779</v>
      </c>
      <c r="Y119" s="6">
        <v>0.68498342018000946</v>
      </c>
    </row>
    <row r="120" spans="22:25" x14ac:dyDescent="0.3">
      <c r="V120">
        <v>36</v>
      </c>
      <c r="W120" s="6"/>
      <c r="X120" s="6">
        <v>0.59263803680981586</v>
      </c>
      <c r="Y120" s="6">
        <v>0.45760303173851258</v>
      </c>
    </row>
    <row r="121" spans="22:25" x14ac:dyDescent="0.3">
      <c r="V121">
        <v>36</v>
      </c>
      <c r="W121" s="6" t="s">
        <v>108</v>
      </c>
      <c r="X121" s="6">
        <v>0.72515337423312876</v>
      </c>
      <c r="Y121" s="6">
        <v>0.55992420653718622</v>
      </c>
    </row>
    <row r="122" spans="22:25" x14ac:dyDescent="0.3">
      <c r="V122">
        <v>36</v>
      </c>
      <c r="W122" s="6"/>
      <c r="X122" s="6">
        <v>0.86134969325153365</v>
      </c>
      <c r="Y122" s="6">
        <v>0.66508763619137856</v>
      </c>
    </row>
    <row r="123" spans="22:25" x14ac:dyDescent="0.3">
      <c r="V123">
        <v>36</v>
      </c>
      <c r="W123" s="6"/>
      <c r="X123" s="6">
        <v>0.65889570552147236</v>
      </c>
      <c r="Y123" s="6">
        <v>0.5087636191378494</v>
      </c>
    </row>
    <row r="124" spans="22:25" x14ac:dyDescent="0.3">
      <c r="V124">
        <v>38</v>
      </c>
      <c r="W124" s="6" t="s">
        <v>97</v>
      </c>
      <c r="X124" s="6">
        <v>0.94096916299559474</v>
      </c>
      <c r="Y124" s="6">
        <v>0.48945921173235563</v>
      </c>
    </row>
    <row r="125" spans="22:25" x14ac:dyDescent="0.3">
      <c r="V125">
        <v>38</v>
      </c>
      <c r="W125" s="6"/>
      <c r="X125" s="6">
        <v>1.2105726872246696</v>
      </c>
      <c r="Y125" s="6">
        <v>0.62969752520623279</v>
      </c>
    </row>
    <row r="126" spans="22:25" x14ac:dyDescent="0.3">
      <c r="V126">
        <v>38</v>
      </c>
      <c r="W126" s="6"/>
      <c r="X126" s="6">
        <v>1.3057268722466961</v>
      </c>
      <c r="Y126" s="6">
        <v>0.67919340054995414</v>
      </c>
    </row>
    <row r="127" spans="22:25" x14ac:dyDescent="0.3">
      <c r="V127">
        <v>38</v>
      </c>
      <c r="W127" s="6" t="s">
        <v>96</v>
      </c>
      <c r="X127" s="6">
        <v>0.9832599118942732</v>
      </c>
      <c r="Y127" s="6">
        <v>0.5114573785517873</v>
      </c>
    </row>
    <row r="128" spans="22:25" x14ac:dyDescent="0.3">
      <c r="V128">
        <v>38</v>
      </c>
      <c r="W128" s="6"/>
      <c r="X128" s="6">
        <v>1.0837004405286343</v>
      </c>
      <c r="Y128" s="6">
        <v>0.56370302474793765</v>
      </c>
    </row>
    <row r="129" spans="22:25" x14ac:dyDescent="0.3">
      <c r="V129">
        <v>38</v>
      </c>
      <c r="W129" s="6"/>
      <c r="X129" s="6">
        <v>0.47577092511013219</v>
      </c>
      <c r="Y129" s="6">
        <v>0.24747937671860676</v>
      </c>
    </row>
  </sheetData>
  <mergeCells count="7">
    <mergeCell ref="A2:D2"/>
    <mergeCell ref="S6:S34"/>
    <mergeCell ref="C6:C52"/>
    <mergeCell ref="E6:E52"/>
    <mergeCell ref="J6:J52"/>
    <mergeCell ref="L6:L52"/>
    <mergeCell ref="Q6:Q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9724-C4B0-48EF-B8DE-8877FCD7A049}">
  <dimension ref="B1:AG62"/>
  <sheetViews>
    <sheetView workbookViewId="0">
      <selection sqref="A1:XFD1048576"/>
    </sheetView>
  </sheetViews>
  <sheetFormatPr defaultRowHeight="14.4" outlineLevelCol="1" x14ac:dyDescent="0.3"/>
  <cols>
    <col min="2" max="2" width="10.33203125" bestFit="1" customWidth="1"/>
    <col min="3" max="3" width="6.33203125" bestFit="1" customWidth="1" outlineLevel="1"/>
    <col min="4" max="4" width="9.109375" outlineLevel="1"/>
    <col min="10" max="10" width="10.33203125" bestFit="1" customWidth="1"/>
    <col min="11" max="11" width="6.33203125" bestFit="1" customWidth="1"/>
  </cols>
  <sheetData>
    <row r="1" spans="2:33" x14ac:dyDescent="0.3">
      <c r="B1" s="43" t="s">
        <v>156</v>
      </c>
      <c r="C1" s="43"/>
      <c r="D1" s="43"/>
      <c r="E1" s="43"/>
      <c r="F1" s="43"/>
      <c r="G1" s="43"/>
      <c r="J1" s="43" t="s">
        <v>157</v>
      </c>
      <c r="K1" s="43"/>
      <c r="L1" s="43"/>
      <c r="M1" s="43"/>
      <c r="N1" s="43"/>
      <c r="O1" s="43"/>
      <c r="R1" s="43" t="s">
        <v>18</v>
      </c>
      <c r="S1" s="43"/>
      <c r="T1" s="43"/>
      <c r="U1" s="43"/>
      <c r="V1" s="43"/>
      <c r="W1" s="43"/>
      <c r="AB1" s="43" t="s">
        <v>145</v>
      </c>
      <c r="AC1" s="43"/>
      <c r="AD1" s="43"/>
      <c r="AE1" s="43"/>
      <c r="AF1" s="43"/>
      <c r="AG1" s="43"/>
    </row>
    <row r="2" spans="2:33" x14ac:dyDescent="0.3">
      <c r="B2" t="s">
        <v>5</v>
      </c>
      <c r="C2" t="s">
        <v>6</v>
      </c>
      <c r="D2" t="s">
        <v>122</v>
      </c>
      <c r="E2" t="s">
        <v>145</v>
      </c>
      <c r="F2" t="s">
        <v>9</v>
      </c>
      <c r="G2" t="s">
        <v>18</v>
      </c>
      <c r="J2" t="s">
        <v>5</v>
      </c>
      <c r="K2" t="s">
        <v>6</v>
      </c>
      <c r="L2" t="s">
        <v>146</v>
      </c>
      <c r="M2" t="s">
        <v>123</v>
      </c>
      <c r="N2" t="s">
        <v>158</v>
      </c>
      <c r="O2" t="s">
        <v>18</v>
      </c>
      <c r="R2" t="s">
        <v>13</v>
      </c>
      <c r="S2" t="s">
        <v>130</v>
      </c>
      <c r="T2" s="7">
        <v>0.2</v>
      </c>
      <c r="U2" t="s">
        <v>15</v>
      </c>
      <c r="V2" t="s">
        <v>159</v>
      </c>
      <c r="W2" t="s">
        <v>160</v>
      </c>
      <c r="AB2" t="s">
        <v>13</v>
      </c>
      <c r="AC2" t="s">
        <v>14</v>
      </c>
      <c r="AD2" s="7">
        <v>0.2</v>
      </c>
      <c r="AE2" t="s">
        <v>15</v>
      </c>
      <c r="AF2" t="s">
        <v>16</v>
      </c>
      <c r="AG2" t="s">
        <v>17</v>
      </c>
    </row>
    <row r="3" spans="2:33" x14ac:dyDescent="0.3">
      <c r="B3" t="s">
        <v>13</v>
      </c>
      <c r="C3">
        <v>400</v>
      </c>
      <c r="E3">
        <f>C3/$D$27</f>
        <v>1.2000000000000002</v>
      </c>
      <c r="F3">
        <f>AVERAGE(C3:C8)</f>
        <v>405.83333333333331</v>
      </c>
      <c r="G3">
        <f t="shared" ref="G3:G34" si="0">C3/$F$3</f>
        <v>0.98562628336755653</v>
      </c>
      <c r="J3" t="s">
        <v>161</v>
      </c>
      <c r="K3">
        <v>247</v>
      </c>
      <c r="M3">
        <f>K3/$L$9</f>
        <v>1.4100856327307327</v>
      </c>
      <c r="N3">
        <f>AVERAGE(K3:K8)</f>
        <v>239.33333333333334</v>
      </c>
      <c r="O3">
        <f>K3/$N$3</f>
        <v>1.032033426183844</v>
      </c>
      <c r="Q3" t="s">
        <v>156</v>
      </c>
      <c r="R3">
        <v>0.98562628336755698</v>
      </c>
      <c r="S3">
        <v>0.69733059548254628</v>
      </c>
      <c r="T3">
        <v>0.4583162217659138</v>
      </c>
      <c r="U3">
        <v>0.91170431211498981</v>
      </c>
      <c r="V3">
        <v>0.694866529774127</v>
      </c>
      <c r="W3">
        <v>0.25133470225872689</v>
      </c>
      <c r="AB3">
        <v>1.2</v>
      </c>
      <c r="AC3">
        <v>0.84900000000000009</v>
      </c>
      <c r="AD3">
        <v>0.55800000000000005</v>
      </c>
      <c r="AE3">
        <v>1.1100000000000001</v>
      </c>
      <c r="AF3">
        <v>0.84600000000000009</v>
      </c>
      <c r="AG3">
        <v>0.30599999999999999</v>
      </c>
    </row>
    <row r="4" spans="2:33" x14ac:dyDescent="0.3">
      <c r="C4">
        <v>428</v>
      </c>
      <c r="E4">
        <f t="shared" ref="E4:E62" si="1">C4/$D$27</f>
        <v>1.284</v>
      </c>
      <c r="G4">
        <f t="shared" si="0"/>
        <v>1.0546201232032855</v>
      </c>
      <c r="K4">
        <v>277</v>
      </c>
      <c r="M4">
        <f t="shared" ref="M4:M62" si="2">K4/$L$9</f>
        <v>1.5813510941960038</v>
      </c>
      <c r="O4">
        <f t="shared" ref="O4:O62" si="3">K4/$N$3</f>
        <v>1.1573816155988856</v>
      </c>
      <c r="Q4" t="s">
        <v>156</v>
      </c>
      <c r="R4">
        <v>1.0546201232032855</v>
      </c>
      <c r="S4">
        <v>0.88213552361396308</v>
      </c>
      <c r="T4">
        <v>0.53963039014373715</v>
      </c>
      <c r="U4">
        <v>0.83039014373716635</v>
      </c>
      <c r="V4">
        <v>0.84763860369609856</v>
      </c>
      <c r="W4">
        <v>0.34989733059548256</v>
      </c>
      <c r="AB4">
        <v>1.284</v>
      </c>
      <c r="AC4">
        <v>1.0740000000000001</v>
      </c>
      <c r="AD4">
        <v>0.65700000000000003</v>
      </c>
      <c r="AE4">
        <v>1.0110000000000001</v>
      </c>
      <c r="AF4">
        <v>1.032</v>
      </c>
      <c r="AG4">
        <v>0.42600000000000005</v>
      </c>
    </row>
    <row r="5" spans="2:33" x14ac:dyDescent="0.3">
      <c r="C5">
        <v>413</v>
      </c>
      <c r="E5">
        <f t="shared" si="1"/>
        <v>1.2390000000000001</v>
      </c>
      <c r="G5">
        <f t="shared" si="0"/>
        <v>1.0176591375770021</v>
      </c>
      <c r="K5">
        <v>221</v>
      </c>
      <c r="M5">
        <f t="shared" si="2"/>
        <v>1.2616555661274977</v>
      </c>
      <c r="O5">
        <f t="shared" si="3"/>
        <v>0.92339832869080773</v>
      </c>
      <c r="Q5" t="s">
        <v>156</v>
      </c>
      <c r="R5">
        <v>1.0176591375770021</v>
      </c>
      <c r="S5">
        <v>0.93880903490759759</v>
      </c>
      <c r="T5">
        <v>0.59137577002053388</v>
      </c>
      <c r="U5">
        <v>0.83778234086242309</v>
      </c>
      <c r="V5">
        <v>0.71704312114989732</v>
      </c>
      <c r="W5">
        <v>0.33757700205338809</v>
      </c>
      <c r="AB5">
        <v>1.2390000000000001</v>
      </c>
      <c r="AC5">
        <v>1.143</v>
      </c>
      <c r="AD5">
        <v>0.72000000000000008</v>
      </c>
      <c r="AE5">
        <v>1.02</v>
      </c>
      <c r="AF5">
        <v>0.873</v>
      </c>
      <c r="AG5">
        <v>0.41100000000000003</v>
      </c>
    </row>
    <row r="6" spans="2:33" x14ac:dyDescent="0.3">
      <c r="C6">
        <v>400</v>
      </c>
      <c r="E6">
        <f t="shared" si="1"/>
        <v>1.2000000000000002</v>
      </c>
      <c r="G6">
        <f t="shared" si="0"/>
        <v>0.98562628336755653</v>
      </c>
      <c r="K6">
        <v>209</v>
      </c>
      <c r="M6">
        <f t="shared" si="2"/>
        <v>1.1931493815413892</v>
      </c>
      <c r="O6">
        <f t="shared" si="3"/>
        <v>0.873259052924791</v>
      </c>
      <c r="Q6" t="s">
        <v>156</v>
      </c>
      <c r="R6">
        <v>0.98562628336755653</v>
      </c>
      <c r="S6">
        <v>0.80574948665297741</v>
      </c>
      <c r="T6">
        <v>0.53470225872689936</v>
      </c>
      <c r="U6">
        <v>0.80821355236139636</v>
      </c>
      <c r="V6">
        <v>0.71457905544147848</v>
      </c>
      <c r="W6">
        <v>0.25872689938398358</v>
      </c>
      <c r="AB6">
        <v>1.2000000000000002</v>
      </c>
      <c r="AC6">
        <v>0.98100000000000009</v>
      </c>
      <c r="AD6">
        <v>0.65100000000000002</v>
      </c>
      <c r="AE6">
        <v>0.9840000000000001</v>
      </c>
      <c r="AF6">
        <v>0.87</v>
      </c>
      <c r="AG6">
        <v>0.315</v>
      </c>
    </row>
    <row r="7" spans="2:33" x14ac:dyDescent="0.3">
      <c r="C7">
        <v>421</v>
      </c>
      <c r="E7">
        <f t="shared" si="1"/>
        <v>1.2630000000000001</v>
      </c>
      <c r="G7">
        <f t="shared" si="0"/>
        <v>1.0373716632443533</v>
      </c>
      <c r="K7">
        <v>235</v>
      </c>
      <c r="M7">
        <f t="shared" si="2"/>
        <v>1.3415794481446242</v>
      </c>
      <c r="O7">
        <f t="shared" si="3"/>
        <v>0.98189415041782724</v>
      </c>
      <c r="Q7" t="s">
        <v>156</v>
      </c>
      <c r="R7">
        <v>1.0373716632443533</v>
      </c>
      <c r="S7">
        <v>0.85010266940451751</v>
      </c>
      <c r="T7">
        <v>0.5420944558521561</v>
      </c>
      <c r="U7">
        <v>0.84517453798767972</v>
      </c>
      <c r="V7">
        <v>0.69240246406570849</v>
      </c>
      <c r="W7">
        <v>0.40657084188911707</v>
      </c>
      <c r="AB7">
        <v>1.2630000000000001</v>
      </c>
      <c r="AC7">
        <v>1.0350000000000001</v>
      </c>
      <c r="AD7">
        <v>0.66</v>
      </c>
      <c r="AE7">
        <v>1.0290000000000001</v>
      </c>
      <c r="AF7">
        <v>0.84300000000000008</v>
      </c>
      <c r="AG7">
        <v>0.49500000000000005</v>
      </c>
    </row>
    <row r="8" spans="2:33" x14ac:dyDescent="0.3">
      <c r="C8">
        <v>373</v>
      </c>
      <c r="E8">
        <f t="shared" si="1"/>
        <v>1.119</v>
      </c>
      <c r="G8">
        <f t="shared" si="0"/>
        <v>0.91909650924024644</v>
      </c>
      <c r="K8">
        <v>247</v>
      </c>
      <c r="M8">
        <f t="shared" si="2"/>
        <v>1.4100856327307327</v>
      </c>
      <c r="O8">
        <f t="shared" si="3"/>
        <v>1.032033426183844</v>
      </c>
      <c r="Q8" t="s">
        <v>156</v>
      </c>
      <c r="R8">
        <v>0.91909650924024644</v>
      </c>
      <c r="S8">
        <v>0.75400410677618068</v>
      </c>
      <c r="T8">
        <v>0.57905544147843946</v>
      </c>
      <c r="U8">
        <v>0.8550308008213553</v>
      </c>
      <c r="V8">
        <v>0.58644763860369609</v>
      </c>
      <c r="W8">
        <v>0.37207392197125261</v>
      </c>
      <c r="AB8">
        <v>1.119</v>
      </c>
      <c r="AC8">
        <v>0.91800000000000004</v>
      </c>
      <c r="AD8">
        <v>0.70500000000000007</v>
      </c>
      <c r="AE8">
        <v>1.0410000000000001</v>
      </c>
      <c r="AF8">
        <v>0.71400000000000008</v>
      </c>
      <c r="AG8">
        <v>0.45300000000000001</v>
      </c>
    </row>
    <row r="9" spans="2:33" x14ac:dyDescent="0.3">
      <c r="B9" t="s">
        <v>162</v>
      </c>
      <c r="C9">
        <v>431</v>
      </c>
      <c r="E9">
        <f t="shared" si="1"/>
        <v>1.2930000000000001</v>
      </c>
      <c r="G9">
        <f t="shared" si="0"/>
        <v>1.0620123203285421</v>
      </c>
      <c r="J9" t="s">
        <v>130</v>
      </c>
      <c r="K9">
        <v>191</v>
      </c>
      <c r="L9">
        <f>AVERAGE(K9:K14)</f>
        <v>175.16666666666666</v>
      </c>
      <c r="M9">
        <f t="shared" si="2"/>
        <v>1.0903901046622264</v>
      </c>
      <c r="O9">
        <f t="shared" si="3"/>
        <v>0.79805013927576596</v>
      </c>
      <c r="Q9" t="s">
        <v>157</v>
      </c>
      <c r="R9">
        <v>1.032033426183844</v>
      </c>
      <c r="S9">
        <v>0.79805013927576596</v>
      </c>
      <c r="T9">
        <v>0.24651810584958217</v>
      </c>
      <c r="U9">
        <v>0.83147632311977715</v>
      </c>
      <c r="V9">
        <v>0.4596100278551532</v>
      </c>
      <c r="W9">
        <v>9.6100278551532026E-2</v>
      </c>
      <c r="AB9">
        <v>1.4100856327307327</v>
      </c>
      <c r="AC9">
        <v>1.0903901046622264</v>
      </c>
      <c r="AD9">
        <v>0.3368220742150333</v>
      </c>
      <c r="AE9">
        <v>1.1360608943862989</v>
      </c>
      <c r="AF9">
        <v>0.62797335870599436</v>
      </c>
      <c r="AG9">
        <v>0.1313035204567079</v>
      </c>
    </row>
    <row r="10" spans="2:33" x14ac:dyDescent="0.3">
      <c r="C10">
        <v>413</v>
      </c>
      <c r="E10">
        <f t="shared" si="1"/>
        <v>1.2390000000000001</v>
      </c>
      <c r="G10">
        <f t="shared" si="0"/>
        <v>1.0176591375770021</v>
      </c>
      <c r="K10">
        <v>195</v>
      </c>
      <c r="M10">
        <f t="shared" si="2"/>
        <v>1.1132254995242628</v>
      </c>
      <c r="O10">
        <f t="shared" si="3"/>
        <v>0.81476323119777161</v>
      </c>
      <c r="Q10" t="s">
        <v>157</v>
      </c>
      <c r="R10">
        <v>1.1573816155988856</v>
      </c>
      <c r="S10">
        <v>0.81476323119777161</v>
      </c>
      <c r="T10">
        <v>0.1629526462395543</v>
      </c>
      <c r="U10">
        <v>0.88579387186629521</v>
      </c>
      <c r="V10">
        <v>0.43036211699164345</v>
      </c>
      <c r="W10">
        <v>8.7743732590529241E-2</v>
      </c>
      <c r="AB10">
        <v>1.5813510941960038</v>
      </c>
      <c r="AC10">
        <v>1.1132254995242628</v>
      </c>
      <c r="AD10">
        <v>0.22264509990485254</v>
      </c>
      <c r="AE10">
        <v>1.2102759276879163</v>
      </c>
      <c r="AF10">
        <v>0.58801141769743104</v>
      </c>
      <c r="AG10">
        <v>0.11988582302568983</v>
      </c>
    </row>
    <row r="11" spans="2:33" x14ac:dyDescent="0.3">
      <c r="C11">
        <v>361</v>
      </c>
      <c r="E11">
        <f t="shared" si="1"/>
        <v>1.083</v>
      </c>
      <c r="G11">
        <f t="shared" si="0"/>
        <v>0.88952772073921971</v>
      </c>
      <c r="K11">
        <v>159</v>
      </c>
      <c r="M11">
        <f t="shared" si="2"/>
        <v>0.90770694576593725</v>
      </c>
      <c r="O11">
        <f t="shared" si="3"/>
        <v>0.66434540389972141</v>
      </c>
      <c r="Q11" t="s">
        <v>157</v>
      </c>
      <c r="R11">
        <v>0.92339832869080773</v>
      </c>
      <c r="S11">
        <v>0.66434540389972141</v>
      </c>
      <c r="T11">
        <v>0.15877437325905291</v>
      </c>
      <c r="U11">
        <v>0.68941504178272983</v>
      </c>
      <c r="V11">
        <v>0.57242339832869082</v>
      </c>
      <c r="W11">
        <v>7.9387186629526457E-2</v>
      </c>
      <c r="AB11">
        <v>1.2616555661274977</v>
      </c>
      <c r="AC11">
        <v>0.90770694576593725</v>
      </c>
      <c r="AD11">
        <v>0.21693625118934348</v>
      </c>
      <c r="AE11">
        <v>0.94196003805899153</v>
      </c>
      <c r="AF11">
        <v>0.78211227402473837</v>
      </c>
      <c r="AG11">
        <v>0.10846812559467174</v>
      </c>
    </row>
    <row r="12" spans="2:33" x14ac:dyDescent="0.3">
      <c r="C12">
        <v>393</v>
      </c>
      <c r="E12">
        <f t="shared" si="1"/>
        <v>1.179</v>
      </c>
      <c r="G12">
        <f t="shared" si="0"/>
        <v>0.96837782340862433</v>
      </c>
      <c r="K12">
        <v>171</v>
      </c>
      <c r="M12">
        <f t="shared" si="2"/>
        <v>0.97621313035204571</v>
      </c>
      <c r="O12">
        <f t="shared" si="3"/>
        <v>0.71448467966573814</v>
      </c>
      <c r="Q12" t="s">
        <v>157</v>
      </c>
      <c r="R12">
        <v>0.873259052924791</v>
      </c>
      <c r="S12">
        <v>0.71448467966573814</v>
      </c>
      <c r="T12">
        <v>0.25905292479108633</v>
      </c>
      <c r="U12">
        <v>0.93175487465181051</v>
      </c>
      <c r="V12">
        <v>0.49303621169916434</v>
      </c>
      <c r="W12">
        <v>5.4317548746518104E-2</v>
      </c>
      <c r="AB12">
        <v>1.1931493815413892</v>
      </c>
      <c r="AC12">
        <v>0.97621313035204571</v>
      </c>
      <c r="AD12">
        <v>0.35394862036156044</v>
      </c>
      <c r="AE12">
        <v>1.2730732635585158</v>
      </c>
      <c r="AF12">
        <v>0.67364414843006659</v>
      </c>
      <c r="AG12">
        <v>7.4215033301617508E-2</v>
      </c>
    </row>
    <row r="13" spans="2:33" x14ac:dyDescent="0.3">
      <c r="C13">
        <v>397</v>
      </c>
      <c r="E13">
        <f t="shared" si="1"/>
        <v>1.1910000000000001</v>
      </c>
      <c r="G13">
        <f t="shared" si="0"/>
        <v>0.97823408624229979</v>
      </c>
      <c r="K13">
        <v>163</v>
      </c>
      <c r="M13">
        <f t="shared" si="2"/>
        <v>0.93054234062797336</v>
      </c>
      <c r="O13">
        <f t="shared" si="3"/>
        <v>0.68105849582172695</v>
      </c>
      <c r="Q13" t="s">
        <v>157</v>
      </c>
      <c r="R13">
        <v>0.98189415041782724</v>
      </c>
      <c r="S13">
        <v>0.68105849582172695</v>
      </c>
      <c r="T13">
        <v>0.29247910863509746</v>
      </c>
      <c r="U13">
        <v>0.89415041782729798</v>
      </c>
      <c r="V13">
        <v>0.47214484679665736</v>
      </c>
      <c r="W13">
        <v>0.15459610027855153</v>
      </c>
      <c r="AB13">
        <v>1.3415794481446242</v>
      </c>
      <c r="AC13">
        <v>0.93054234062797336</v>
      </c>
      <c r="AD13">
        <v>0.39961941008563273</v>
      </c>
      <c r="AE13">
        <v>1.2216936251189343</v>
      </c>
      <c r="AF13">
        <v>0.64509990485252144</v>
      </c>
      <c r="AG13">
        <v>0.21122740247383445</v>
      </c>
    </row>
    <row r="14" spans="2:33" x14ac:dyDescent="0.3">
      <c r="C14">
        <v>331</v>
      </c>
      <c r="E14">
        <f t="shared" si="1"/>
        <v>0.9930000000000001</v>
      </c>
      <c r="G14">
        <f t="shared" si="0"/>
        <v>0.81560574948665299</v>
      </c>
      <c r="K14">
        <v>172</v>
      </c>
      <c r="M14">
        <f t="shared" si="2"/>
        <v>0.98192197906755474</v>
      </c>
      <c r="O14">
        <f t="shared" si="3"/>
        <v>0.71866295264623947</v>
      </c>
      <c r="Q14" t="s">
        <v>157</v>
      </c>
      <c r="R14">
        <v>1.032033426183844</v>
      </c>
      <c r="S14">
        <v>0.71866295264623947</v>
      </c>
      <c r="T14">
        <v>0.22562674094707519</v>
      </c>
      <c r="U14">
        <v>0.85236768802228413</v>
      </c>
      <c r="V14">
        <v>0.43871866295264622</v>
      </c>
      <c r="W14">
        <v>0.11281337047353759</v>
      </c>
      <c r="AB14">
        <v>1.4100856327307327</v>
      </c>
      <c r="AC14">
        <v>0.98192197906755474</v>
      </c>
      <c r="AD14">
        <v>0.30827783063748815</v>
      </c>
      <c r="AE14">
        <v>1.164605137963844</v>
      </c>
      <c r="AF14">
        <v>0.5994291151284491</v>
      </c>
      <c r="AG14">
        <v>0.15413891531874407</v>
      </c>
    </row>
    <row r="15" spans="2:33" x14ac:dyDescent="0.3">
      <c r="B15" t="s">
        <v>15</v>
      </c>
      <c r="C15">
        <v>370</v>
      </c>
      <c r="E15">
        <f t="shared" si="1"/>
        <v>1.1100000000000001</v>
      </c>
      <c r="G15">
        <f t="shared" si="0"/>
        <v>0.91170431211498981</v>
      </c>
      <c r="J15" t="s">
        <v>15</v>
      </c>
      <c r="K15">
        <v>199</v>
      </c>
      <c r="M15">
        <f t="shared" si="2"/>
        <v>1.1360608943862989</v>
      </c>
      <c r="O15">
        <f t="shared" si="3"/>
        <v>0.83147632311977715</v>
      </c>
      <c r="Q15" t="s">
        <v>131</v>
      </c>
      <c r="R15">
        <f>AVERAGE(R3:R14)</f>
        <v>1.0000000000000002</v>
      </c>
      <c r="S15">
        <f t="shared" ref="S15:W15" si="4">AVERAGE(S3:S14)</f>
        <v>0.77662469327872874</v>
      </c>
      <c r="T15">
        <f t="shared" si="4"/>
        <v>0.38254820314242738</v>
      </c>
      <c r="U15">
        <f t="shared" si="4"/>
        <v>0.84777115876293374</v>
      </c>
      <c r="V15">
        <f t="shared" si="4"/>
        <v>0.59327272311291346</v>
      </c>
      <c r="W15">
        <f t="shared" si="4"/>
        <v>0.21342824295184548</v>
      </c>
      <c r="AA15" t="s">
        <v>131</v>
      </c>
      <c r="AB15">
        <f>AVERAGE(AB3:AB14)</f>
        <v>1.2919088962892482</v>
      </c>
      <c r="AC15">
        <f t="shared" ref="AC15:AG15" si="5">AVERAGE(AC3:AC14)</f>
        <v>0.99999999999999989</v>
      </c>
      <c r="AD15">
        <f t="shared" si="5"/>
        <v>0.48243744053282583</v>
      </c>
      <c r="AE15">
        <f t="shared" si="5"/>
        <v>1.0952224072312087</v>
      </c>
      <c r="AF15">
        <f t="shared" si="5"/>
        <v>0.75785585156993351</v>
      </c>
      <c r="AG15">
        <f t="shared" si="5"/>
        <v>0.26710323501427213</v>
      </c>
    </row>
    <row r="16" spans="2:33" x14ac:dyDescent="0.3">
      <c r="C16">
        <v>337</v>
      </c>
      <c r="E16">
        <f t="shared" si="1"/>
        <v>1.0110000000000001</v>
      </c>
      <c r="G16">
        <f t="shared" si="0"/>
        <v>0.83039014373716635</v>
      </c>
      <c r="K16">
        <v>212</v>
      </c>
      <c r="M16">
        <f t="shared" si="2"/>
        <v>1.2102759276879163</v>
      </c>
      <c r="O16">
        <f t="shared" si="3"/>
        <v>0.88579387186629521</v>
      </c>
    </row>
    <row r="17" spans="2:15" x14ac:dyDescent="0.3">
      <c r="C17">
        <v>340</v>
      </c>
      <c r="E17">
        <f t="shared" si="1"/>
        <v>1.02</v>
      </c>
      <c r="G17">
        <f t="shared" si="0"/>
        <v>0.83778234086242309</v>
      </c>
      <c r="K17">
        <v>165</v>
      </c>
      <c r="M17">
        <f t="shared" si="2"/>
        <v>0.94196003805899153</v>
      </c>
      <c r="O17">
        <f t="shared" si="3"/>
        <v>0.68941504178272983</v>
      </c>
    </row>
    <row r="18" spans="2:15" x14ac:dyDescent="0.3">
      <c r="C18">
        <v>328</v>
      </c>
      <c r="E18">
        <f t="shared" si="1"/>
        <v>0.9840000000000001</v>
      </c>
      <c r="G18">
        <f t="shared" si="0"/>
        <v>0.80821355236139636</v>
      </c>
      <c r="K18">
        <v>223</v>
      </c>
      <c r="M18">
        <f t="shared" si="2"/>
        <v>1.2730732635585158</v>
      </c>
      <c r="O18">
        <f t="shared" si="3"/>
        <v>0.93175487465181051</v>
      </c>
    </row>
    <row r="19" spans="2:15" x14ac:dyDescent="0.3">
      <c r="C19">
        <v>343</v>
      </c>
      <c r="E19">
        <f t="shared" si="1"/>
        <v>1.0290000000000001</v>
      </c>
      <c r="G19">
        <f t="shared" si="0"/>
        <v>0.84517453798767972</v>
      </c>
      <c r="K19">
        <v>214</v>
      </c>
      <c r="M19">
        <f t="shared" si="2"/>
        <v>1.2216936251189343</v>
      </c>
      <c r="O19">
        <f t="shared" si="3"/>
        <v>0.89415041782729798</v>
      </c>
    </row>
    <row r="20" spans="2:15" x14ac:dyDescent="0.3">
      <c r="C20">
        <v>347</v>
      </c>
      <c r="E20">
        <f t="shared" si="1"/>
        <v>1.0410000000000001</v>
      </c>
      <c r="G20">
        <f t="shared" si="0"/>
        <v>0.8550308008213553</v>
      </c>
      <c r="K20">
        <v>204</v>
      </c>
      <c r="M20">
        <f t="shared" si="2"/>
        <v>1.164605137963844</v>
      </c>
      <c r="O20">
        <f t="shared" si="3"/>
        <v>0.85236768802228413</v>
      </c>
    </row>
    <row r="21" spans="2:15" x14ac:dyDescent="0.3">
      <c r="B21" t="s">
        <v>163</v>
      </c>
      <c r="C21">
        <v>305</v>
      </c>
      <c r="E21">
        <f t="shared" si="1"/>
        <v>0.91500000000000004</v>
      </c>
      <c r="G21">
        <f t="shared" si="0"/>
        <v>0.75154004106776184</v>
      </c>
      <c r="J21" t="s">
        <v>68</v>
      </c>
      <c r="K21">
        <v>59</v>
      </c>
      <c r="M21">
        <f t="shared" si="2"/>
        <v>0.3368220742150333</v>
      </c>
      <c r="O21">
        <f t="shared" si="3"/>
        <v>0.24651810584958217</v>
      </c>
    </row>
    <row r="22" spans="2:15" x14ac:dyDescent="0.3">
      <c r="C22">
        <v>331</v>
      </c>
      <c r="E22">
        <f t="shared" si="1"/>
        <v>0.9930000000000001</v>
      </c>
      <c r="G22">
        <f t="shared" si="0"/>
        <v>0.81560574948665299</v>
      </c>
      <c r="K22">
        <v>39</v>
      </c>
      <c r="M22">
        <f t="shared" si="2"/>
        <v>0.22264509990485254</v>
      </c>
      <c r="O22">
        <f t="shared" si="3"/>
        <v>0.1629526462395543</v>
      </c>
    </row>
    <row r="23" spans="2:15" x14ac:dyDescent="0.3">
      <c r="C23">
        <v>298</v>
      </c>
      <c r="E23">
        <f t="shared" si="1"/>
        <v>0.89400000000000002</v>
      </c>
      <c r="G23">
        <f t="shared" si="0"/>
        <v>0.73429158110882964</v>
      </c>
      <c r="K23">
        <v>38</v>
      </c>
      <c r="M23">
        <f t="shared" si="2"/>
        <v>0.21693625118934348</v>
      </c>
      <c r="O23">
        <f t="shared" si="3"/>
        <v>0.15877437325905291</v>
      </c>
    </row>
    <row r="24" spans="2:15" x14ac:dyDescent="0.3">
      <c r="C24">
        <v>320</v>
      </c>
      <c r="E24">
        <f t="shared" si="1"/>
        <v>0.96000000000000008</v>
      </c>
      <c r="G24">
        <f t="shared" si="0"/>
        <v>0.7885010266940452</v>
      </c>
      <c r="K24">
        <v>62</v>
      </c>
      <c r="M24">
        <f t="shared" si="2"/>
        <v>0.35394862036156044</v>
      </c>
      <c r="O24">
        <f t="shared" si="3"/>
        <v>0.25905292479108633</v>
      </c>
    </row>
    <row r="25" spans="2:15" x14ac:dyDescent="0.3">
      <c r="C25">
        <v>298</v>
      </c>
      <c r="E25">
        <f t="shared" si="1"/>
        <v>0.89400000000000002</v>
      </c>
      <c r="G25">
        <f t="shared" si="0"/>
        <v>0.73429158110882964</v>
      </c>
      <c r="K25">
        <v>70</v>
      </c>
      <c r="M25">
        <f t="shared" si="2"/>
        <v>0.39961941008563273</v>
      </c>
      <c r="O25">
        <f t="shared" si="3"/>
        <v>0.29247910863509746</v>
      </c>
    </row>
    <row r="26" spans="2:15" x14ac:dyDescent="0.3">
      <c r="C26">
        <v>294</v>
      </c>
      <c r="E26">
        <f t="shared" si="1"/>
        <v>0.88200000000000001</v>
      </c>
      <c r="G26">
        <f t="shared" si="0"/>
        <v>0.72443531827515406</v>
      </c>
      <c r="K26">
        <v>54</v>
      </c>
      <c r="M26">
        <f t="shared" si="2"/>
        <v>0.30827783063748815</v>
      </c>
      <c r="O26">
        <f t="shared" si="3"/>
        <v>0.22562674094707519</v>
      </c>
    </row>
    <row r="27" spans="2:15" x14ac:dyDescent="0.3">
      <c r="B27" t="s">
        <v>130</v>
      </c>
      <c r="C27">
        <v>283</v>
      </c>
      <c r="D27">
        <v>333.33333333333331</v>
      </c>
      <c r="E27">
        <f t="shared" si="1"/>
        <v>0.84900000000000009</v>
      </c>
      <c r="G27">
        <f t="shared" si="0"/>
        <v>0.69733059548254628</v>
      </c>
      <c r="J27" t="s">
        <v>164</v>
      </c>
      <c r="K27">
        <v>110</v>
      </c>
      <c r="M27">
        <f t="shared" si="2"/>
        <v>0.62797335870599436</v>
      </c>
      <c r="O27">
        <f t="shared" si="3"/>
        <v>0.4596100278551532</v>
      </c>
    </row>
    <row r="28" spans="2:15" x14ac:dyDescent="0.3">
      <c r="C28">
        <v>358</v>
      </c>
      <c r="E28">
        <f t="shared" si="1"/>
        <v>1.0740000000000001</v>
      </c>
      <c r="G28">
        <f t="shared" si="0"/>
        <v>0.88213552361396308</v>
      </c>
      <c r="K28">
        <v>103</v>
      </c>
      <c r="M28">
        <f t="shared" si="2"/>
        <v>0.58801141769743104</v>
      </c>
      <c r="O28">
        <f t="shared" si="3"/>
        <v>0.43036211699164345</v>
      </c>
    </row>
    <row r="29" spans="2:15" x14ac:dyDescent="0.3">
      <c r="C29" s="4">
        <v>381</v>
      </c>
      <c r="E29">
        <f t="shared" si="1"/>
        <v>1.143</v>
      </c>
      <c r="G29">
        <f t="shared" si="0"/>
        <v>0.93880903490759759</v>
      </c>
      <c r="K29">
        <v>137</v>
      </c>
      <c r="M29">
        <f t="shared" si="2"/>
        <v>0.78211227402473837</v>
      </c>
      <c r="O29">
        <f t="shared" si="3"/>
        <v>0.57242339832869082</v>
      </c>
    </row>
    <row r="30" spans="2:15" x14ac:dyDescent="0.3">
      <c r="C30">
        <v>327</v>
      </c>
      <c r="E30">
        <f t="shared" si="1"/>
        <v>0.98100000000000009</v>
      </c>
      <c r="G30">
        <f t="shared" si="0"/>
        <v>0.80574948665297741</v>
      </c>
      <c r="K30">
        <v>118</v>
      </c>
      <c r="M30">
        <f t="shared" si="2"/>
        <v>0.67364414843006659</v>
      </c>
      <c r="O30">
        <f t="shared" si="3"/>
        <v>0.49303621169916434</v>
      </c>
    </row>
    <row r="31" spans="2:15" x14ac:dyDescent="0.3">
      <c r="C31">
        <v>345</v>
      </c>
      <c r="E31">
        <f t="shared" si="1"/>
        <v>1.0350000000000001</v>
      </c>
      <c r="G31">
        <f t="shared" si="0"/>
        <v>0.85010266940451751</v>
      </c>
      <c r="K31">
        <v>113</v>
      </c>
      <c r="M31">
        <f t="shared" si="2"/>
        <v>0.64509990485252144</v>
      </c>
      <c r="O31">
        <f t="shared" si="3"/>
        <v>0.47214484679665736</v>
      </c>
    </row>
    <row r="32" spans="2:15" x14ac:dyDescent="0.3">
      <c r="C32">
        <v>306</v>
      </c>
      <c r="E32">
        <f t="shared" si="1"/>
        <v>0.91800000000000004</v>
      </c>
      <c r="G32">
        <f t="shared" si="0"/>
        <v>0.75400410677618068</v>
      </c>
      <c r="K32">
        <v>105</v>
      </c>
      <c r="M32">
        <f t="shared" si="2"/>
        <v>0.5994291151284491</v>
      </c>
      <c r="O32">
        <f t="shared" si="3"/>
        <v>0.43871866295264622</v>
      </c>
    </row>
    <row r="33" spans="2:15" x14ac:dyDescent="0.3">
      <c r="B33" t="s">
        <v>159</v>
      </c>
      <c r="C33">
        <v>282</v>
      </c>
      <c r="E33">
        <f t="shared" si="1"/>
        <v>0.84600000000000009</v>
      </c>
      <c r="G33">
        <f t="shared" si="0"/>
        <v>0.69486652977412733</v>
      </c>
      <c r="J33" t="s">
        <v>160</v>
      </c>
      <c r="K33">
        <v>23</v>
      </c>
      <c r="M33">
        <f t="shared" si="2"/>
        <v>0.1313035204567079</v>
      </c>
      <c r="O33">
        <f t="shared" si="3"/>
        <v>9.6100278551532026E-2</v>
      </c>
    </row>
    <row r="34" spans="2:15" x14ac:dyDescent="0.3">
      <c r="C34">
        <v>344</v>
      </c>
      <c r="E34">
        <f t="shared" si="1"/>
        <v>1.032</v>
      </c>
      <c r="G34">
        <f t="shared" si="0"/>
        <v>0.84763860369609856</v>
      </c>
      <c r="K34">
        <v>21</v>
      </c>
      <c r="M34">
        <f t="shared" si="2"/>
        <v>0.11988582302568983</v>
      </c>
      <c r="O34">
        <f t="shared" si="3"/>
        <v>8.7743732590529241E-2</v>
      </c>
    </row>
    <row r="35" spans="2:15" x14ac:dyDescent="0.3">
      <c r="C35">
        <v>291</v>
      </c>
      <c r="E35">
        <f t="shared" si="1"/>
        <v>0.873</v>
      </c>
      <c r="G35">
        <f t="shared" ref="G35:G62" si="6">C35/$F$3</f>
        <v>0.71704312114989732</v>
      </c>
      <c r="K35">
        <v>19</v>
      </c>
      <c r="M35">
        <f t="shared" si="2"/>
        <v>0.10846812559467174</v>
      </c>
      <c r="O35">
        <f t="shared" si="3"/>
        <v>7.9387186629526457E-2</v>
      </c>
    </row>
    <row r="36" spans="2:15" x14ac:dyDescent="0.3">
      <c r="C36">
        <v>290</v>
      </c>
      <c r="E36">
        <f t="shared" si="1"/>
        <v>0.87</v>
      </c>
      <c r="G36">
        <f t="shared" si="6"/>
        <v>0.71457905544147848</v>
      </c>
      <c r="K36">
        <v>13</v>
      </c>
      <c r="M36">
        <f t="shared" si="2"/>
        <v>7.4215033301617508E-2</v>
      </c>
      <c r="O36">
        <f t="shared" si="3"/>
        <v>5.4317548746518104E-2</v>
      </c>
    </row>
    <row r="37" spans="2:15" x14ac:dyDescent="0.3">
      <c r="C37">
        <v>281</v>
      </c>
      <c r="E37">
        <f t="shared" si="1"/>
        <v>0.84300000000000008</v>
      </c>
      <c r="G37">
        <f t="shared" si="6"/>
        <v>0.69240246406570849</v>
      </c>
      <c r="K37">
        <v>37</v>
      </c>
      <c r="M37">
        <f t="shared" si="2"/>
        <v>0.21122740247383445</v>
      </c>
      <c r="O37">
        <f t="shared" si="3"/>
        <v>0.15459610027855153</v>
      </c>
    </row>
    <row r="38" spans="2:15" x14ac:dyDescent="0.3">
      <c r="C38">
        <v>238</v>
      </c>
      <c r="E38">
        <f t="shared" si="1"/>
        <v>0.71400000000000008</v>
      </c>
      <c r="G38">
        <f t="shared" si="6"/>
        <v>0.58644763860369609</v>
      </c>
      <c r="K38">
        <v>27</v>
      </c>
      <c r="M38">
        <f t="shared" si="2"/>
        <v>0.15413891531874407</v>
      </c>
      <c r="O38">
        <f t="shared" si="3"/>
        <v>0.11281337047353759</v>
      </c>
    </row>
    <row r="39" spans="2:15" x14ac:dyDescent="0.3">
      <c r="B39" s="27">
        <v>0.125</v>
      </c>
      <c r="C39">
        <v>157</v>
      </c>
      <c r="E39">
        <f t="shared" si="1"/>
        <v>0.47100000000000003</v>
      </c>
      <c r="G39">
        <f t="shared" si="6"/>
        <v>0.38685831622176592</v>
      </c>
      <c r="J39" t="s">
        <v>163</v>
      </c>
      <c r="K39">
        <v>160</v>
      </c>
      <c r="M39">
        <f t="shared" si="2"/>
        <v>0.91341579448144627</v>
      </c>
      <c r="O39">
        <f t="shared" si="3"/>
        <v>0.66852367688022285</v>
      </c>
    </row>
    <row r="40" spans="2:15" x14ac:dyDescent="0.3">
      <c r="C40">
        <v>277</v>
      </c>
      <c r="E40">
        <f t="shared" si="1"/>
        <v>0.83100000000000007</v>
      </c>
      <c r="G40">
        <f t="shared" si="6"/>
        <v>0.68254620123203291</v>
      </c>
      <c r="K40">
        <v>183</v>
      </c>
      <c r="M40">
        <f t="shared" si="2"/>
        <v>1.0447193149381542</v>
      </c>
      <c r="O40">
        <f t="shared" si="3"/>
        <v>0.76462395543175488</v>
      </c>
    </row>
    <row r="41" spans="2:15" x14ac:dyDescent="0.3">
      <c r="C41">
        <v>194</v>
      </c>
      <c r="E41">
        <f t="shared" si="1"/>
        <v>0.58200000000000007</v>
      </c>
      <c r="G41">
        <f t="shared" si="6"/>
        <v>0.4780287474332649</v>
      </c>
      <c r="K41">
        <v>207</v>
      </c>
      <c r="M41">
        <f t="shared" si="2"/>
        <v>1.1817316841103711</v>
      </c>
      <c r="O41">
        <f t="shared" si="3"/>
        <v>0.86490250696378823</v>
      </c>
    </row>
    <row r="42" spans="2:15" x14ac:dyDescent="0.3">
      <c r="C42">
        <v>203</v>
      </c>
      <c r="E42">
        <f t="shared" si="1"/>
        <v>0.60899999999999999</v>
      </c>
      <c r="G42">
        <f t="shared" si="6"/>
        <v>0.50020533880903495</v>
      </c>
      <c r="K42">
        <v>170</v>
      </c>
      <c r="M42">
        <f t="shared" si="2"/>
        <v>0.97050428163653668</v>
      </c>
      <c r="O42">
        <f t="shared" si="3"/>
        <v>0.7103064066852367</v>
      </c>
    </row>
    <row r="43" spans="2:15" x14ac:dyDescent="0.3">
      <c r="C43">
        <v>271</v>
      </c>
      <c r="E43">
        <f t="shared" si="1"/>
        <v>0.81300000000000006</v>
      </c>
      <c r="G43">
        <f t="shared" si="6"/>
        <v>0.66776180698151955</v>
      </c>
      <c r="K43">
        <v>155</v>
      </c>
      <c r="M43">
        <f t="shared" si="2"/>
        <v>0.88487155090390113</v>
      </c>
      <c r="O43">
        <f t="shared" si="3"/>
        <v>0.64763231197771587</v>
      </c>
    </row>
    <row r="44" spans="2:15" x14ac:dyDescent="0.3">
      <c r="C44">
        <v>225</v>
      </c>
      <c r="E44">
        <f t="shared" si="1"/>
        <v>0.67500000000000004</v>
      </c>
      <c r="G44">
        <f t="shared" si="6"/>
        <v>0.55441478439425051</v>
      </c>
      <c r="K44">
        <v>194</v>
      </c>
      <c r="M44">
        <f t="shared" si="2"/>
        <v>1.1075166508087537</v>
      </c>
      <c r="O44">
        <f t="shared" si="3"/>
        <v>0.81058495821727017</v>
      </c>
    </row>
    <row r="45" spans="2:15" x14ac:dyDescent="0.3">
      <c r="B45" s="7">
        <v>0.2</v>
      </c>
      <c r="C45">
        <v>186</v>
      </c>
      <c r="E45">
        <f t="shared" si="1"/>
        <v>0.55800000000000005</v>
      </c>
      <c r="G45">
        <f t="shared" si="6"/>
        <v>0.4583162217659138</v>
      </c>
      <c r="J45" t="s">
        <v>162</v>
      </c>
      <c r="K45">
        <v>212</v>
      </c>
      <c r="M45">
        <f t="shared" si="2"/>
        <v>1.2102759276879163</v>
      </c>
      <c r="O45">
        <f t="shared" si="3"/>
        <v>0.88579387186629521</v>
      </c>
    </row>
    <row r="46" spans="2:15" x14ac:dyDescent="0.3">
      <c r="C46">
        <v>219</v>
      </c>
      <c r="E46">
        <f t="shared" si="1"/>
        <v>0.65700000000000003</v>
      </c>
      <c r="G46">
        <f t="shared" si="6"/>
        <v>0.53963039014373715</v>
      </c>
      <c r="K46">
        <v>216</v>
      </c>
      <c r="M46">
        <f t="shared" si="2"/>
        <v>1.2331113225499526</v>
      </c>
      <c r="O46">
        <f t="shared" si="3"/>
        <v>0.90250696378830075</v>
      </c>
    </row>
    <row r="47" spans="2:15" x14ac:dyDescent="0.3">
      <c r="C47">
        <v>240</v>
      </c>
      <c r="E47">
        <f t="shared" si="1"/>
        <v>0.72000000000000008</v>
      </c>
      <c r="G47">
        <f t="shared" si="6"/>
        <v>0.59137577002053388</v>
      </c>
      <c r="K47">
        <v>227</v>
      </c>
      <c r="M47">
        <f t="shared" si="2"/>
        <v>1.2959086584205519</v>
      </c>
      <c r="O47">
        <f t="shared" si="3"/>
        <v>0.94846796657381616</v>
      </c>
    </row>
    <row r="48" spans="2:15" x14ac:dyDescent="0.3">
      <c r="C48">
        <v>217</v>
      </c>
      <c r="E48">
        <f t="shared" si="1"/>
        <v>0.65100000000000002</v>
      </c>
      <c r="G48">
        <f t="shared" si="6"/>
        <v>0.53470225872689936</v>
      </c>
      <c r="K48">
        <v>221</v>
      </c>
      <c r="M48">
        <f t="shared" si="2"/>
        <v>1.2616555661274977</v>
      </c>
      <c r="O48">
        <f t="shared" si="3"/>
        <v>0.92339832869080773</v>
      </c>
    </row>
    <row r="49" spans="2:15" x14ac:dyDescent="0.3">
      <c r="C49">
        <v>220</v>
      </c>
      <c r="E49">
        <f t="shared" si="1"/>
        <v>0.66</v>
      </c>
      <c r="G49">
        <f t="shared" si="6"/>
        <v>0.5420944558521561</v>
      </c>
      <c r="K49">
        <v>244</v>
      </c>
      <c r="M49">
        <f t="shared" si="2"/>
        <v>1.3929590865842056</v>
      </c>
      <c r="O49">
        <f t="shared" si="3"/>
        <v>1.0194986072423398</v>
      </c>
    </row>
    <row r="50" spans="2:15" x14ac:dyDescent="0.3">
      <c r="C50">
        <v>235</v>
      </c>
      <c r="E50">
        <f t="shared" si="1"/>
        <v>0.70500000000000007</v>
      </c>
      <c r="G50">
        <f t="shared" si="6"/>
        <v>0.57905544147843946</v>
      </c>
      <c r="K50">
        <v>220</v>
      </c>
      <c r="M50">
        <f t="shared" si="2"/>
        <v>1.2559467174119887</v>
      </c>
      <c r="O50">
        <f t="shared" si="3"/>
        <v>0.91922005571030641</v>
      </c>
    </row>
    <row r="51" spans="2:15" x14ac:dyDescent="0.3">
      <c r="B51" s="7">
        <v>0.25</v>
      </c>
      <c r="C51">
        <v>126</v>
      </c>
      <c r="E51">
        <f t="shared" si="1"/>
        <v>0.378</v>
      </c>
      <c r="G51">
        <f t="shared" si="6"/>
        <v>0.3104722792607803</v>
      </c>
      <c r="J51" t="s">
        <v>70</v>
      </c>
      <c r="K51">
        <v>58</v>
      </c>
      <c r="M51">
        <f t="shared" si="2"/>
        <v>0.33111322549952427</v>
      </c>
      <c r="O51">
        <f t="shared" si="3"/>
        <v>0.24233983286908076</v>
      </c>
    </row>
    <row r="52" spans="2:15" x14ac:dyDescent="0.3">
      <c r="C52">
        <v>189</v>
      </c>
      <c r="E52">
        <f t="shared" si="1"/>
        <v>0.56700000000000006</v>
      </c>
      <c r="G52">
        <f t="shared" si="6"/>
        <v>0.46570841889117043</v>
      </c>
      <c r="K52">
        <v>109</v>
      </c>
      <c r="M52">
        <f t="shared" si="2"/>
        <v>0.62226450999048533</v>
      </c>
      <c r="O52">
        <f t="shared" si="3"/>
        <v>0.45543175487465182</v>
      </c>
    </row>
    <row r="53" spans="2:15" x14ac:dyDescent="0.3">
      <c r="C53">
        <v>163</v>
      </c>
      <c r="E53">
        <f t="shared" si="1"/>
        <v>0.48900000000000005</v>
      </c>
      <c r="G53">
        <f t="shared" si="6"/>
        <v>0.40164271047227929</v>
      </c>
      <c r="K53">
        <v>98</v>
      </c>
      <c r="M53">
        <f t="shared" si="2"/>
        <v>0.55946717411988589</v>
      </c>
      <c r="O53">
        <f t="shared" si="3"/>
        <v>0.40947075208913647</v>
      </c>
    </row>
    <row r="54" spans="2:15" x14ac:dyDescent="0.3">
      <c r="C54">
        <v>141</v>
      </c>
      <c r="E54">
        <f t="shared" si="1"/>
        <v>0.42300000000000004</v>
      </c>
      <c r="G54">
        <f t="shared" si="6"/>
        <v>0.34743326488706366</v>
      </c>
      <c r="K54">
        <v>57</v>
      </c>
      <c r="M54">
        <f t="shared" si="2"/>
        <v>0.32540437678401524</v>
      </c>
      <c r="O54">
        <f t="shared" si="3"/>
        <v>0.23816155988857937</v>
      </c>
    </row>
    <row r="55" spans="2:15" x14ac:dyDescent="0.3">
      <c r="C55">
        <v>184</v>
      </c>
      <c r="E55">
        <f t="shared" si="1"/>
        <v>0.55200000000000005</v>
      </c>
      <c r="G55">
        <f t="shared" si="6"/>
        <v>0.45338809034907601</v>
      </c>
      <c r="K55">
        <v>78</v>
      </c>
      <c r="M55">
        <f t="shared" si="2"/>
        <v>0.44529019980970508</v>
      </c>
      <c r="O55">
        <f t="shared" si="3"/>
        <v>0.3259052924791086</v>
      </c>
    </row>
    <row r="56" spans="2:15" x14ac:dyDescent="0.3">
      <c r="C56">
        <v>208</v>
      </c>
      <c r="E56">
        <f t="shared" si="1"/>
        <v>0.624</v>
      </c>
      <c r="G56">
        <f t="shared" si="6"/>
        <v>0.51252566735112937</v>
      </c>
      <c r="K56">
        <v>85</v>
      </c>
      <c r="M56">
        <f t="shared" si="2"/>
        <v>0.48525214081826834</v>
      </c>
      <c r="O56">
        <f t="shared" si="3"/>
        <v>0.35515320334261835</v>
      </c>
    </row>
    <row r="57" spans="2:15" x14ac:dyDescent="0.3">
      <c r="B57" t="s">
        <v>160</v>
      </c>
      <c r="C57">
        <v>102</v>
      </c>
      <c r="E57">
        <f t="shared" si="1"/>
        <v>0.30599999999999999</v>
      </c>
      <c r="G57">
        <f t="shared" si="6"/>
        <v>0.25133470225872689</v>
      </c>
      <c r="J57" t="s">
        <v>66</v>
      </c>
      <c r="K57">
        <v>38</v>
      </c>
      <c r="M57">
        <f t="shared" si="2"/>
        <v>0.21693625118934348</v>
      </c>
      <c r="O57">
        <f t="shared" si="3"/>
        <v>0.15877437325905291</v>
      </c>
    </row>
    <row r="58" spans="2:15" x14ac:dyDescent="0.3">
      <c r="C58">
        <v>142</v>
      </c>
      <c r="E58">
        <f t="shared" si="1"/>
        <v>0.42600000000000005</v>
      </c>
      <c r="G58">
        <f t="shared" si="6"/>
        <v>0.34989733059548256</v>
      </c>
      <c r="K58">
        <v>32</v>
      </c>
      <c r="M58">
        <f t="shared" si="2"/>
        <v>0.18268315889628925</v>
      </c>
      <c r="O58">
        <f t="shared" si="3"/>
        <v>0.13370473537604458</v>
      </c>
    </row>
    <row r="59" spans="2:15" x14ac:dyDescent="0.3">
      <c r="C59">
        <v>137</v>
      </c>
      <c r="E59">
        <f t="shared" si="1"/>
        <v>0.41100000000000003</v>
      </c>
      <c r="G59">
        <f t="shared" si="6"/>
        <v>0.33757700205338809</v>
      </c>
      <c r="K59">
        <v>28</v>
      </c>
      <c r="M59">
        <f t="shared" si="2"/>
        <v>0.1598477640342531</v>
      </c>
      <c r="O59">
        <f t="shared" si="3"/>
        <v>0.11699164345403899</v>
      </c>
    </row>
    <row r="60" spans="2:15" x14ac:dyDescent="0.3">
      <c r="C60">
        <v>105</v>
      </c>
      <c r="E60">
        <f t="shared" si="1"/>
        <v>0.315</v>
      </c>
      <c r="G60">
        <f t="shared" si="6"/>
        <v>0.25872689938398358</v>
      </c>
      <c r="K60">
        <v>41</v>
      </c>
      <c r="M60">
        <f t="shared" si="2"/>
        <v>0.2340627973358706</v>
      </c>
      <c r="O60">
        <f t="shared" si="3"/>
        <v>0.1713091922005571</v>
      </c>
    </row>
    <row r="61" spans="2:15" x14ac:dyDescent="0.3">
      <c r="C61">
        <v>165</v>
      </c>
      <c r="E61">
        <f t="shared" si="1"/>
        <v>0.49500000000000005</v>
      </c>
      <c r="G61">
        <f t="shared" si="6"/>
        <v>0.40657084188911707</v>
      </c>
      <c r="K61">
        <v>50</v>
      </c>
      <c r="M61">
        <f t="shared" si="2"/>
        <v>0.28544243577545197</v>
      </c>
      <c r="O61">
        <f t="shared" si="3"/>
        <v>0.20891364902506962</v>
      </c>
    </row>
    <row r="62" spans="2:15" x14ac:dyDescent="0.3">
      <c r="C62">
        <v>151</v>
      </c>
      <c r="E62">
        <f t="shared" si="1"/>
        <v>0.45300000000000001</v>
      </c>
      <c r="G62">
        <f t="shared" si="6"/>
        <v>0.37207392197125261</v>
      </c>
      <c r="K62">
        <v>68</v>
      </c>
      <c r="M62">
        <f t="shared" si="2"/>
        <v>0.38820171265461467</v>
      </c>
      <c r="O62">
        <f t="shared" si="3"/>
        <v>0.28412256267409469</v>
      </c>
    </row>
  </sheetData>
  <mergeCells count="4">
    <mergeCell ref="B1:G1"/>
    <mergeCell ref="J1:O1"/>
    <mergeCell ref="R1:W1"/>
    <mergeCell ref="AB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1697-3F9D-4C56-907A-81C7AC72450C}">
  <dimension ref="A1:AL62"/>
  <sheetViews>
    <sheetView workbookViewId="0">
      <selection sqref="A1:XFD1048576"/>
    </sheetView>
  </sheetViews>
  <sheetFormatPr defaultRowHeight="14.4" x14ac:dyDescent="0.3"/>
  <cols>
    <col min="1" max="1" width="10.33203125" bestFit="1" customWidth="1"/>
    <col min="2" max="2" width="6.33203125" bestFit="1" customWidth="1"/>
    <col min="4" max="4" width="18.6640625" bestFit="1" customWidth="1"/>
    <col min="6" max="6" width="16.109375" bestFit="1" customWidth="1"/>
    <col min="7" max="7" width="16.109375" customWidth="1"/>
    <col min="11" max="11" width="13.88671875" bestFit="1" customWidth="1"/>
    <col min="13" max="13" width="16.44140625" bestFit="1" customWidth="1"/>
    <col min="14" max="14" width="16.109375" customWidth="1"/>
    <col min="21" max="21" width="16.109375" customWidth="1"/>
  </cols>
  <sheetData>
    <row r="1" spans="1:38" x14ac:dyDescent="0.3">
      <c r="A1" s="44" t="s">
        <v>138</v>
      </c>
      <c r="B1" s="44"/>
      <c r="C1" s="44"/>
      <c r="D1" s="44"/>
      <c r="E1" s="44"/>
      <c r="F1" s="44"/>
      <c r="H1" s="44" t="s">
        <v>139</v>
      </c>
      <c r="I1" s="44"/>
      <c r="J1" s="44"/>
      <c r="K1" s="44"/>
      <c r="L1" s="44"/>
      <c r="M1" s="44"/>
      <c r="O1" s="44" t="s">
        <v>140</v>
      </c>
      <c r="P1" s="44"/>
      <c r="Q1" s="44"/>
      <c r="R1" s="44"/>
      <c r="S1" s="44"/>
      <c r="T1" s="44"/>
      <c r="Y1" s="44" t="s">
        <v>141</v>
      </c>
      <c r="Z1" s="44"/>
      <c r="AA1" s="44"/>
      <c r="AB1" s="44"/>
      <c r="AC1" s="44"/>
      <c r="AD1" s="44"/>
      <c r="AG1" s="44" t="s">
        <v>142</v>
      </c>
      <c r="AH1" s="44"/>
      <c r="AI1" s="44"/>
      <c r="AJ1" s="44"/>
      <c r="AK1" s="44"/>
      <c r="AL1" s="44"/>
    </row>
    <row r="2" spans="1:38" x14ac:dyDescent="0.3">
      <c r="A2" t="s">
        <v>5</v>
      </c>
      <c r="B2" t="s">
        <v>6</v>
      </c>
      <c r="D2" t="s">
        <v>143</v>
      </c>
      <c r="F2" t="s">
        <v>144</v>
      </c>
      <c r="H2" t="s">
        <v>5</v>
      </c>
      <c r="I2" t="s">
        <v>6</v>
      </c>
      <c r="J2" t="s">
        <v>122</v>
      </c>
      <c r="K2" t="s">
        <v>145</v>
      </c>
      <c r="L2" t="s">
        <v>9</v>
      </c>
      <c r="M2" t="s">
        <v>18</v>
      </c>
      <c r="O2" t="s">
        <v>5</v>
      </c>
      <c r="P2" t="s">
        <v>6</v>
      </c>
      <c r="Q2" t="s">
        <v>146</v>
      </c>
      <c r="R2" t="s">
        <v>123</v>
      </c>
      <c r="S2" t="s">
        <v>9</v>
      </c>
      <c r="T2" t="s">
        <v>147</v>
      </c>
      <c r="Y2" t="s">
        <v>13</v>
      </c>
      <c r="Z2" t="s">
        <v>130</v>
      </c>
      <c r="AA2" s="7">
        <v>0.05</v>
      </c>
      <c r="AB2" t="s">
        <v>148</v>
      </c>
      <c r="AC2" t="s">
        <v>149</v>
      </c>
      <c r="AD2" t="s">
        <v>150</v>
      </c>
      <c r="AG2" t="s">
        <v>13</v>
      </c>
      <c r="AH2" t="s">
        <v>14</v>
      </c>
      <c r="AI2" s="7">
        <v>0.05</v>
      </c>
      <c r="AJ2" t="s">
        <v>148</v>
      </c>
      <c r="AK2" t="s">
        <v>151</v>
      </c>
      <c r="AL2" t="s">
        <v>149</v>
      </c>
    </row>
    <row r="3" spans="1:38" x14ac:dyDescent="0.3">
      <c r="A3" t="s">
        <v>13</v>
      </c>
      <c r="B3">
        <v>209</v>
      </c>
      <c r="D3">
        <f>B3/$C$9</f>
        <v>2.1658031088082903</v>
      </c>
      <c r="E3">
        <f>AVERAGE(B3:B8)</f>
        <v>211.33333333333334</v>
      </c>
      <c r="F3">
        <f>B3/$E$3</f>
        <v>0.98895899053627756</v>
      </c>
      <c r="H3" t="s">
        <v>13</v>
      </c>
      <c r="I3">
        <v>578</v>
      </c>
      <c r="K3">
        <f>I3/$J$9</f>
        <v>0.78728717366628831</v>
      </c>
      <c r="L3">
        <f>AVERAGE(I3:I8)</f>
        <v>637.83333333333337</v>
      </c>
      <c r="M3">
        <f>I3/$L$3</f>
        <v>0.90619284034491765</v>
      </c>
      <c r="O3" t="s">
        <v>13</v>
      </c>
      <c r="P3">
        <v>647</v>
      </c>
      <c r="R3">
        <f>P3/$Q$7</f>
        <v>0.92165242165242167</v>
      </c>
      <c r="S3">
        <f>AVERAGE(P3:P6)</f>
        <v>635.75</v>
      </c>
      <c r="T3">
        <f>P3/$S$3</f>
        <v>1.017695635076681</v>
      </c>
      <c r="X3" t="s">
        <v>138</v>
      </c>
      <c r="Y3">
        <v>0.98895899053627756</v>
      </c>
      <c r="Z3">
        <v>0.51577287066246058</v>
      </c>
      <c r="AA3">
        <v>0.35015772870662459</v>
      </c>
      <c r="AB3">
        <v>0.58675078864353314</v>
      </c>
      <c r="AC3">
        <v>0.44479495268138797</v>
      </c>
      <c r="AD3">
        <v>0.49684542586750785</v>
      </c>
      <c r="AG3">
        <v>2.1658031088082903</v>
      </c>
      <c r="AH3">
        <v>1.1295336787564767</v>
      </c>
      <c r="AI3">
        <v>0.76683937823834192</v>
      </c>
      <c r="AJ3">
        <v>1.2849740932642486</v>
      </c>
      <c r="AK3">
        <v>1.0880829015544042</v>
      </c>
      <c r="AL3">
        <v>0.97409326424870468</v>
      </c>
    </row>
    <row r="4" spans="1:38" x14ac:dyDescent="0.3">
      <c r="B4">
        <v>217</v>
      </c>
      <c r="D4">
        <f t="shared" ref="D4:D62" si="0">B4/$C$9</f>
        <v>2.2487046632124352</v>
      </c>
      <c r="F4">
        <f t="shared" ref="F4:F62" si="1">B4/$E$3</f>
        <v>1.026813880126183</v>
      </c>
      <c r="H4" t="s">
        <v>13</v>
      </c>
      <c r="I4">
        <v>615</v>
      </c>
      <c r="K4">
        <f t="shared" ref="K4:K38" si="2">I4/$J$9</f>
        <v>0.83768444948921683</v>
      </c>
      <c r="M4">
        <f t="shared" ref="M4:M38" si="3">I4/$L$3</f>
        <v>0.96420172458845044</v>
      </c>
      <c r="O4" t="s">
        <v>13</v>
      </c>
      <c r="P4">
        <v>698</v>
      </c>
      <c r="R4">
        <f t="shared" ref="R4:R26" si="4">P4/$Q$7</f>
        <v>0.99430199430199429</v>
      </c>
      <c r="T4">
        <f t="shared" ref="T4:T26" si="5">P4/$S$3</f>
        <v>1.097915847424302</v>
      </c>
      <c r="X4" t="s">
        <v>138</v>
      </c>
      <c r="Y4">
        <v>1.026813880126183</v>
      </c>
      <c r="Z4">
        <v>0.62460567823343849</v>
      </c>
      <c r="AA4">
        <v>0.53470031545741326</v>
      </c>
      <c r="AB4">
        <v>0.68138801261829651</v>
      </c>
      <c r="AC4">
        <v>0.67665615141955837</v>
      </c>
      <c r="AD4">
        <v>0.51104100946372233</v>
      </c>
      <c r="AG4">
        <v>2.2487046632124352</v>
      </c>
      <c r="AH4">
        <v>1.3678756476683938</v>
      </c>
      <c r="AI4">
        <v>1.1709844559585492</v>
      </c>
      <c r="AJ4">
        <v>1.4922279792746114</v>
      </c>
      <c r="AK4">
        <v>1.1191709844559585</v>
      </c>
      <c r="AL4">
        <v>1.4818652849740932</v>
      </c>
    </row>
    <row r="5" spans="1:38" x14ac:dyDescent="0.3">
      <c r="B5">
        <v>193</v>
      </c>
      <c r="D5">
        <f t="shared" si="0"/>
        <v>2</v>
      </c>
      <c r="F5">
        <f t="shared" si="1"/>
        <v>0.91324921135646686</v>
      </c>
      <c r="H5" t="s">
        <v>13</v>
      </c>
      <c r="I5">
        <v>683</v>
      </c>
      <c r="K5">
        <f t="shared" si="2"/>
        <v>0.93030646992054489</v>
      </c>
      <c r="M5">
        <f t="shared" si="3"/>
        <v>1.0708126469819701</v>
      </c>
      <c r="O5" t="s">
        <v>13</v>
      </c>
      <c r="P5">
        <v>567</v>
      </c>
      <c r="R5">
        <f t="shared" si="4"/>
        <v>0.80769230769230771</v>
      </c>
      <c r="T5">
        <f t="shared" si="5"/>
        <v>0.89186000786472674</v>
      </c>
      <c r="X5" t="s">
        <v>138</v>
      </c>
      <c r="Y5">
        <v>0.91324921135646686</v>
      </c>
      <c r="Z5">
        <v>0.3832807570977918</v>
      </c>
      <c r="AA5">
        <v>0.33596214511041006</v>
      </c>
      <c r="AB5">
        <v>0.529968454258675</v>
      </c>
      <c r="AC5">
        <v>0.60567823343848581</v>
      </c>
      <c r="AD5">
        <v>0.30283911671924291</v>
      </c>
      <c r="AG5">
        <v>2</v>
      </c>
      <c r="AH5">
        <v>0.8393782383419689</v>
      </c>
      <c r="AI5">
        <v>0.73575129533678751</v>
      </c>
      <c r="AJ5">
        <v>1.160621761658031</v>
      </c>
      <c r="AK5">
        <v>0.66321243523316065</v>
      </c>
      <c r="AL5">
        <v>1.3264248704663213</v>
      </c>
    </row>
    <row r="6" spans="1:38" x14ac:dyDescent="0.3">
      <c r="B6">
        <v>220</v>
      </c>
      <c r="D6">
        <f t="shared" si="0"/>
        <v>2.2797927461139897</v>
      </c>
      <c r="F6">
        <f t="shared" si="1"/>
        <v>1.0410094637223974</v>
      </c>
      <c r="H6" t="s">
        <v>13</v>
      </c>
      <c r="I6">
        <v>653</v>
      </c>
      <c r="K6">
        <f t="shared" si="2"/>
        <v>0.88944381384790017</v>
      </c>
      <c r="M6">
        <f t="shared" si="3"/>
        <v>1.023778416514241</v>
      </c>
      <c r="O6" t="s">
        <v>13</v>
      </c>
      <c r="P6">
        <v>631</v>
      </c>
      <c r="R6">
        <f t="shared" si="4"/>
        <v>0.89886039886039881</v>
      </c>
      <c r="T6">
        <f t="shared" si="5"/>
        <v>0.99252850963429018</v>
      </c>
      <c r="X6" t="s">
        <v>138</v>
      </c>
      <c r="Y6">
        <v>1.0410094637223974</v>
      </c>
      <c r="Z6">
        <v>0.60567823343848581</v>
      </c>
      <c r="AA6">
        <v>0.51104100946372233</v>
      </c>
      <c r="AB6">
        <v>0.50630914826498419</v>
      </c>
      <c r="AC6">
        <v>0.64353312302839116</v>
      </c>
      <c r="AD6">
        <v>0.31230283911671924</v>
      </c>
      <c r="AG6">
        <v>2.2797927461139897</v>
      </c>
      <c r="AH6">
        <v>1.3264248704663213</v>
      </c>
      <c r="AI6">
        <v>1.1191709844559585</v>
      </c>
      <c r="AJ6">
        <v>1.1088082901554404</v>
      </c>
      <c r="AK6">
        <v>0.68393782383419688</v>
      </c>
      <c r="AL6">
        <v>1.4093264248704662</v>
      </c>
    </row>
    <row r="7" spans="1:38" x14ac:dyDescent="0.3">
      <c r="B7">
        <v>210</v>
      </c>
      <c r="D7">
        <f t="shared" si="0"/>
        <v>2.1761658031088085</v>
      </c>
      <c r="F7">
        <f t="shared" si="1"/>
        <v>0.9936908517350157</v>
      </c>
      <c r="H7" t="s">
        <v>13</v>
      </c>
      <c r="I7">
        <v>654</v>
      </c>
      <c r="K7">
        <f t="shared" si="2"/>
        <v>0.89080590238365498</v>
      </c>
      <c r="M7">
        <f t="shared" si="3"/>
        <v>1.0253462241964986</v>
      </c>
      <c r="O7" t="s">
        <v>14</v>
      </c>
      <c r="P7">
        <v>720</v>
      </c>
      <c r="Q7">
        <f>AVERAGE(P7:P10)</f>
        <v>702</v>
      </c>
      <c r="R7">
        <f t="shared" si="4"/>
        <v>1.0256410256410255</v>
      </c>
      <c r="T7">
        <f t="shared" si="5"/>
        <v>1.1325206449075895</v>
      </c>
      <c r="X7" t="s">
        <v>138</v>
      </c>
      <c r="Y7">
        <v>0.9936908517350157</v>
      </c>
      <c r="Z7">
        <v>0.45425867507886436</v>
      </c>
      <c r="AA7">
        <v>0.5394321766561514</v>
      </c>
      <c r="AB7">
        <v>0.67192429022082012</v>
      </c>
      <c r="AC7">
        <v>0.4589905362776025</v>
      </c>
      <c r="AD7">
        <v>0.48738170347003151</v>
      </c>
      <c r="AG7">
        <v>2.1761658031088085</v>
      </c>
      <c r="AH7">
        <v>0.99481865284974091</v>
      </c>
      <c r="AI7">
        <v>1.1813471502590673</v>
      </c>
      <c r="AJ7">
        <v>1.471502590673575</v>
      </c>
      <c r="AK7">
        <v>1.0673575129533679</v>
      </c>
      <c r="AL7">
        <v>1.0051813471502591</v>
      </c>
    </row>
    <row r="8" spans="1:38" x14ac:dyDescent="0.3">
      <c r="B8">
        <v>219</v>
      </c>
      <c r="D8">
        <f t="shared" si="0"/>
        <v>2.2694300518134716</v>
      </c>
      <c r="F8">
        <f t="shared" si="1"/>
        <v>1.0362776025236593</v>
      </c>
      <c r="H8" t="s">
        <v>13</v>
      </c>
      <c r="I8">
        <v>644</v>
      </c>
      <c r="K8">
        <f t="shared" si="2"/>
        <v>0.87718501702610674</v>
      </c>
      <c r="M8">
        <f t="shared" si="3"/>
        <v>1.009668147373922</v>
      </c>
      <c r="O8" t="s">
        <v>14</v>
      </c>
      <c r="P8">
        <v>680</v>
      </c>
      <c r="R8">
        <f t="shared" si="4"/>
        <v>0.96866096866096862</v>
      </c>
      <c r="T8">
        <f t="shared" si="5"/>
        <v>1.0696028313016124</v>
      </c>
      <c r="X8" t="s">
        <v>138</v>
      </c>
      <c r="Y8">
        <v>1.0362776025236593</v>
      </c>
      <c r="Z8">
        <v>0.15615141955835962</v>
      </c>
      <c r="AA8">
        <v>0.36908517350157727</v>
      </c>
      <c r="AB8">
        <v>0.45425867507886436</v>
      </c>
      <c r="AC8">
        <v>0.57728706624605675</v>
      </c>
      <c r="AD8">
        <v>0.27444794952681389</v>
      </c>
      <c r="AG8">
        <v>2.2694300518134716</v>
      </c>
      <c r="AH8">
        <v>0.34196891191709844</v>
      </c>
      <c r="AI8">
        <v>0.80829015544041449</v>
      </c>
      <c r="AJ8">
        <v>0.99481865284974091</v>
      </c>
      <c r="AK8">
        <v>0.60103626943005184</v>
      </c>
      <c r="AL8">
        <v>1.2642487046632125</v>
      </c>
    </row>
    <row r="9" spans="1:38" x14ac:dyDescent="0.3">
      <c r="A9" t="s">
        <v>14</v>
      </c>
      <c r="B9">
        <v>109</v>
      </c>
      <c r="C9">
        <f>AVERAGE(B9:B14)</f>
        <v>96.5</v>
      </c>
      <c r="D9">
        <f t="shared" si="0"/>
        <v>1.1295336787564767</v>
      </c>
      <c r="F9">
        <f t="shared" si="1"/>
        <v>0.51577287066246058</v>
      </c>
      <c r="H9" t="s">
        <v>130</v>
      </c>
      <c r="I9">
        <v>677</v>
      </c>
      <c r="J9">
        <f>AVERAGE(I9:I14)</f>
        <v>734.16666666666663</v>
      </c>
      <c r="K9">
        <f t="shared" si="2"/>
        <v>0.9221339387060159</v>
      </c>
      <c r="M9">
        <f t="shared" si="3"/>
        <v>1.0614058008884244</v>
      </c>
      <c r="O9" t="s">
        <v>14</v>
      </c>
      <c r="P9">
        <v>693</v>
      </c>
      <c r="R9">
        <f t="shared" si="4"/>
        <v>0.98717948717948723</v>
      </c>
      <c r="T9">
        <f t="shared" si="5"/>
        <v>1.0900511207235548</v>
      </c>
      <c r="X9" t="s">
        <v>139</v>
      </c>
      <c r="Y9">
        <v>0.90619284034491765</v>
      </c>
      <c r="Z9">
        <v>1.06140580088842</v>
      </c>
      <c r="AA9">
        <v>1.21348314606742</v>
      </c>
      <c r="AB9">
        <v>0.71962372615625803</v>
      </c>
      <c r="AC9">
        <v>0.72275934152077337</v>
      </c>
      <c r="AD9">
        <v>0.68826757251110526</v>
      </c>
      <c r="AG9">
        <v>0.78728717366628798</v>
      </c>
      <c r="AH9">
        <v>0.92213393870601601</v>
      </c>
      <c r="AI9">
        <v>1.0542565266742339</v>
      </c>
      <c r="AJ9">
        <v>0.62519863791146424</v>
      </c>
      <c r="AK9">
        <v>0.59795686719636798</v>
      </c>
      <c r="AL9">
        <v>0.62792281498297398</v>
      </c>
    </row>
    <row r="10" spans="1:38" x14ac:dyDescent="0.3">
      <c r="B10">
        <v>132</v>
      </c>
      <c r="D10">
        <f t="shared" si="0"/>
        <v>1.3678756476683938</v>
      </c>
      <c r="F10">
        <f>B10/$E$3</f>
        <v>0.62460567823343849</v>
      </c>
      <c r="H10" t="s">
        <v>130</v>
      </c>
      <c r="I10">
        <v>690</v>
      </c>
      <c r="K10">
        <f t="shared" si="2"/>
        <v>0.93984108967082869</v>
      </c>
      <c r="M10">
        <f t="shared" si="3"/>
        <v>1.0817873007577736</v>
      </c>
      <c r="O10" t="s">
        <v>14</v>
      </c>
      <c r="P10">
        <v>715</v>
      </c>
      <c r="R10">
        <f t="shared" si="4"/>
        <v>1.0185185185185186</v>
      </c>
      <c r="T10">
        <f t="shared" si="5"/>
        <v>1.1246559182068423</v>
      </c>
      <c r="X10" t="s">
        <v>139</v>
      </c>
      <c r="Y10">
        <v>0.96420172458845044</v>
      </c>
      <c r="Z10">
        <v>1.0817873007577736</v>
      </c>
      <c r="AA10">
        <v>1.2370002613012803</v>
      </c>
      <c r="AB10">
        <v>0.70394564933368164</v>
      </c>
      <c r="AC10">
        <v>0.79644630258688265</v>
      </c>
      <c r="AD10">
        <v>0.82153122550300495</v>
      </c>
      <c r="AG10">
        <v>0.83768444948921683</v>
      </c>
      <c r="AH10">
        <v>0.93984108967082869</v>
      </c>
      <c r="AI10">
        <v>1.0746878547105563</v>
      </c>
      <c r="AJ10">
        <v>0.611577752553916</v>
      </c>
      <c r="AK10">
        <v>0.71373439273552786</v>
      </c>
      <c r="AL10">
        <v>0.69194097616345063</v>
      </c>
    </row>
    <row r="11" spans="1:38" x14ac:dyDescent="0.3">
      <c r="B11">
        <v>81</v>
      </c>
      <c r="D11">
        <f t="shared" si="0"/>
        <v>0.8393782383419689</v>
      </c>
      <c r="F11">
        <f t="shared" si="1"/>
        <v>0.3832807570977918</v>
      </c>
      <c r="H11" t="s">
        <v>130</v>
      </c>
      <c r="I11">
        <v>828</v>
      </c>
      <c r="K11">
        <f t="shared" si="2"/>
        <v>1.1278093076049944</v>
      </c>
      <c r="M11">
        <f t="shared" si="3"/>
        <v>1.2981447609093284</v>
      </c>
      <c r="O11" t="s">
        <v>148</v>
      </c>
      <c r="P11">
        <v>375</v>
      </c>
      <c r="R11">
        <f t="shared" si="4"/>
        <v>0.53418803418803418</v>
      </c>
      <c r="T11">
        <f t="shared" si="5"/>
        <v>0.58985450255603622</v>
      </c>
      <c r="X11" t="s">
        <v>139</v>
      </c>
      <c r="Y11">
        <v>1.0708126469819701</v>
      </c>
      <c r="Z11">
        <v>1.2981447609093284</v>
      </c>
      <c r="AA11">
        <v>1.2025084922916121</v>
      </c>
      <c r="AB11">
        <v>0.71178468774496995</v>
      </c>
      <c r="AC11">
        <v>0.78703945649333673</v>
      </c>
      <c r="AD11">
        <v>0.63339430363208771</v>
      </c>
      <c r="AG11">
        <v>0.93030646992054489</v>
      </c>
      <c r="AH11">
        <v>1.1278093076049944</v>
      </c>
      <c r="AI11">
        <v>1.0447219069239502</v>
      </c>
      <c r="AJ11">
        <v>0.61838819523269017</v>
      </c>
      <c r="AK11">
        <v>0.55028376844494897</v>
      </c>
      <c r="AL11">
        <v>0.68376844494892175</v>
      </c>
    </row>
    <row r="12" spans="1:38" x14ac:dyDescent="0.3">
      <c r="B12">
        <v>128</v>
      </c>
      <c r="D12">
        <f t="shared" si="0"/>
        <v>1.3264248704663213</v>
      </c>
      <c r="F12">
        <f t="shared" si="1"/>
        <v>0.60567823343848581</v>
      </c>
      <c r="H12" t="s">
        <v>130</v>
      </c>
      <c r="I12">
        <v>752</v>
      </c>
      <c r="K12">
        <f t="shared" si="2"/>
        <v>1.0242905788876278</v>
      </c>
      <c r="M12">
        <f t="shared" si="3"/>
        <v>1.1789913770577476</v>
      </c>
      <c r="O12" t="s">
        <v>148</v>
      </c>
      <c r="P12">
        <v>475</v>
      </c>
      <c r="R12">
        <f t="shared" si="4"/>
        <v>0.6766381766381766</v>
      </c>
      <c r="T12">
        <f t="shared" si="5"/>
        <v>0.7471490365709792</v>
      </c>
      <c r="X12" t="s">
        <v>139</v>
      </c>
      <c r="Y12">
        <v>1.023778416514241</v>
      </c>
      <c r="Z12">
        <v>1.1789913770577476</v>
      </c>
      <c r="AA12">
        <v>1.0206428011497255</v>
      </c>
      <c r="AB12">
        <v>0.64436895740789124</v>
      </c>
      <c r="AC12">
        <v>0.7086490723804546</v>
      </c>
      <c r="AD12">
        <v>0.9689051476352234</v>
      </c>
      <c r="AG12">
        <v>0.88944381384790017</v>
      </c>
      <c r="AH12">
        <v>1.0242905788876278</v>
      </c>
      <c r="AI12">
        <v>0.88671963677639054</v>
      </c>
      <c r="AJ12">
        <v>0.55981838819523277</v>
      </c>
      <c r="AK12">
        <v>0.84177071509648127</v>
      </c>
      <c r="AL12">
        <v>0.61566401816118055</v>
      </c>
    </row>
    <row r="13" spans="1:38" x14ac:dyDescent="0.3">
      <c r="B13">
        <v>96</v>
      </c>
      <c r="D13">
        <f t="shared" si="0"/>
        <v>0.99481865284974091</v>
      </c>
      <c r="F13">
        <f t="shared" si="1"/>
        <v>0.45425867507886436</v>
      </c>
      <c r="H13" t="s">
        <v>130</v>
      </c>
      <c r="I13">
        <v>730</v>
      </c>
      <c r="K13">
        <f t="shared" si="2"/>
        <v>0.99432463110102165</v>
      </c>
      <c r="M13">
        <f t="shared" si="3"/>
        <v>1.1444996080480794</v>
      </c>
      <c r="O13" t="s">
        <v>148</v>
      </c>
      <c r="P13">
        <v>415</v>
      </c>
      <c r="R13">
        <f t="shared" si="4"/>
        <v>0.59116809116809121</v>
      </c>
      <c r="T13">
        <f t="shared" si="5"/>
        <v>0.65277231616201337</v>
      </c>
      <c r="X13" t="s">
        <v>139</v>
      </c>
      <c r="Y13">
        <v>1.0253462241964986</v>
      </c>
      <c r="Z13">
        <v>1.1444996080480794</v>
      </c>
      <c r="AA13">
        <v>1.1507708387771098</v>
      </c>
      <c r="AB13">
        <v>0.74157303370786509</v>
      </c>
      <c r="AC13">
        <v>0.70081003396916641</v>
      </c>
      <c r="AD13">
        <v>0.74157303370786509</v>
      </c>
      <c r="AG13">
        <v>0.89080590238365498</v>
      </c>
      <c r="AH13">
        <v>0.99432463110102165</v>
      </c>
      <c r="AI13">
        <v>0.9997729852440409</v>
      </c>
      <c r="AJ13">
        <v>0.64426787741203184</v>
      </c>
      <c r="AK13">
        <v>0.64426787741203184</v>
      </c>
      <c r="AL13">
        <v>0.60885357548240637</v>
      </c>
    </row>
    <row r="14" spans="1:38" x14ac:dyDescent="0.3">
      <c r="B14">
        <v>33</v>
      </c>
      <c r="D14">
        <f t="shared" si="0"/>
        <v>0.34196891191709844</v>
      </c>
      <c r="F14">
        <f t="shared" si="1"/>
        <v>0.15615141955835962</v>
      </c>
      <c r="H14" t="s">
        <v>130</v>
      </c>
      <c r="I14">
        <v>728</v>
      </c>
      <c r="K14">
        <f t="shared" si="2"/>
        <v>0.99160045402951202</v>
      </c>
      <c r="M14">
        <f t="shared" si="3"/>
        <v>1.1413639926835641</v>
      </c>
      <c r="O14" t="s">
        <v>148</v>
      </c>
      <c r="P14">
        <v>436</v>
      </c>
      <c r="R14">
        <f t="shared" si="4"/>
        <v>0.62108262108262113</v>
      </c>
      <c r="T14">
        <f t="shared" si="5"/>
        <v>0.68580416830515145</v>
      </c>
      <c r="X14" t="s">
        <v>139</v>
      </c>
      <c r="Y14">
        <v>1.009668147373922</v>
      </c>
      <c r="Z14">
        <v>1.1413639926835641</v>
      </c>
      <c r="AA14">
        <v>1.0614058008884244</v>
      </c>
      <c r="AB14">
        <v>0.72746276456754633</v>
      </c>
      <c r="AC14">
        <v>0.72746276456754633</v>
      </c>
      <c r="AD14">
        <v>0.76352234125947216</v>
      </c>
      <c r="AG14">
        <v>0.87718501702610674</v>
      </c>
      <c r="AH14">
        <v>0.99160045402951202</v>
      </c>
      <c r="AI14">
        <v>0.9221339387060159</v>
      </c>
      <c r="AJ14">
        <v>0.63200908059023841</v>
      </c>
      <c r="AK14">
        <v>0.66333711691259933</v>
      </c>
      <c r="AL14">
        <v>0.63200908059023841</v>
      </c>
    </row>
    <row r="15" spans="1:38" x14ac:dyDescent="0.3">
      <c r="A15" t="s">
        <v>148</v>
      </c>
      <c r="B15">
        <v>124</v>
      </c>
      <c r="D15">
        <f t="shared" si="0"/>
        <v>1.2849740932642486</v>
      </c>
      <c r="F15">
        <f t="shared" si="1"/>
        <v>0.58675078864353314</v>
      </c>
      <c r="H15" t="s">
        <v>148</v>
      </c>
      <c r="I15">
        <v>459</v>
      </c>
      <c r="K15">
        <f t="shared" si="2"/>
        <v>0.62519863791146424</v>
      </c>
      <c r="M15">
        <f t="shared" si="3"/>
        <v>0.71962372615625814</v>
      </c>
      <c r="O15" s="7">
        <v>0.05</v>
      </c>
      <c r="P15">
        <v>661</v>
      </c>
      <c r="R15">
        <f t="shared" si="4"/>
        <v>0.94159544159544162</v>
      </c>
      <c r="T15">
        <f t="shared" si="5"/>
        <v>1.0397168698387731</v>
      </c>
      <c r="X15" t="s">
        <v>140</v>
      </c>
      <c r="Y15">
        <v>1.017695635076681</v>
      </c>
      <c r="Z15">
        <v>1.1325206449075895</v>
      </c>
      <c r="AA15">
        <v>1.03971686983877</v>
      </c>
      <c r="AB15">
        <v>0.58985450255603622</v>
      </c>
      <c r="AC15">
        <v>0.65434526150216277</v>
      </c>
      <c r="AD15">
        <v>0.71569012976799096</v>
      </c>
      <c r="AG15">
        <v>0.92165242165242167</v>
      </c>
      <c r="AH15">
        <v>1.0256410256410255</v>
      </c>
      <c r="AI15">
        <v>0.94159544159544195</v>
      </c>
      <c r="AJ15">
        <v>0.53418803418803418</v>
      </c>
      <c r="AK15">
        <v>0.64814814814814814</v>
      </c>
      <c r="AL15">
        <v>0.592592592592593</v>
      </c>
    </row>
    <row r="16" spans="1:38" x14ac:dyDescent="0.3">
      <c r="B16">
        <v>144</v>
      </c>
      <c r="D16">
        <f t="shared" si="0"/>
        <v>1.4922279792746114</v>
      </c>
      <c r="F16">
        <f t="shared" si="1"/>
        <v>0.68138801261829651</v>
      </c>
      <c r="H16" t="s">
        <v>148</v>
      </c>
      <c r="I16">
        <v>449</v>
      </c>
      <c r="K16">
        <f t="shared" si="2"/>
        <v>0.611577752553916</v>
      </c>
      <c r="M16">
        <f t="shared" si="3"/>
        <v>0.70394564933368164</v>
      </c>
      <c r="O16" s="7">
        <v>0.05</v>
      </c>
      <c r="P16">
        <v>631</v>
      </c>
      <c r="R16">
        <f t="shared" si="4"/>
        <v>0.89886039886039881</v>
      </c>
      <c r="T16">
        <f t="shared" si="5"/>
        <v>0.99252850963429018</v>
      </c>
      <c r="X16" t="s">
        <v>140</v>
      </c>
      <c r="Y16">
        <v>1.097915847424302</v>
      </c>
      <c r="Z16">
        <v>1.0696028313016124</v>
      </c>
      <c r="AA16">
        <v>0.99252850963429018</v>
      </c>
      <c r="AB16">
        <v>0.7471490365709792</v>
      </c>
      <c r="AC16">
        <v>0.750294927251278</v>
      </c>
      <c r="AD16">
        <v>0.65434526150216277</v>
      </c>
      <c r="AG16">
        <v>0.99430199430199429</v>
      </c>
      <c r="AH16">
        <v>0.96866096866096862</v>
      </c>
      <c r="AI16">
        <v>0.89886039886039881</v>
      </c>
      <c r="AJ16">
        <v>0.6766381766381766</v>
      </c>
      <c r="AK16">
        <v>0.59259259259259256</v>
      </c>
      <c r="AL16">
        <v>0.67948717948717952</v>
      </c>
    </row>
    <row r="17" spans="1:38" x14ac:dyDescent="0.3">
      <c r="B17">
        <v>112</v>
      </c>
      <c r="D17">
        <f t="shared" si="0"/>
        <v>1.160621761658031</v>
      </c>
      <c r="F17">
        <f t="shared" si="1"/>
        <v>0.529968454258675</v>
      </c>
      <c r="H17" t="s">
        <v>148</v>
      </c>
      <c r="I17">
        <v>454</v>
      </c>
      <c r="K17">
        <f t="shared" si="2"/>
        <v>0.61838819523269017</v>
      </c>
      <c r="M17">
        <f t="shared" si="3"/>
        <v>0.71178468774496995</v>
      </c>
      <c r="O17" s="7">
        <v>0.05</v>
      </c>
      <c r="P17">
        <v>650</v>
      </c>
      <c r="R17">
        <f t="shared" si="4"/>
        <v>0.92592592592592593</v>
      </c>
      <c r="T17">
        <f t="shared" si="5"/>
        <v>1.0224144710971295</v>
      </c>
      <c r="X17" t="s">
        <v>140</v>
      </c>
      <c r="Y17">
        <v>0.89186000786472674</v>
      </c>
      <c r="Z17">
        <v>1.0900511207235548</v>
      </c>
      <c r="AA17">
        <v>1.0224144710971295</v>
      </c>
      <c r="AB17">
        <v>0.65277231616201337</v>
      </c>
      <c r="AC17">
        <v>0.76130554463232403</v>
      </c>
      <c r="AD17">
        <v>0.89186000786472674</v>
      </c>
      <c r="AG17">
        <v>0.80769230769230771</v>
      </c>
      <c r="AH17">
        <v>0.98717948717948723</v>
      </c>
      <c r="AI17">
        <v>0.92592592592592593</v>
      </c>
      <c r="AJ17">
        <v>0.59116809116809121</v>
      </c>
      <c r="AK17">
        <v>0.80769230769230771</v>
      </c>
      <c r="AL17">
        <v>0.68945868945868949</v>
      </c>
    </row>
    <row r="18" spans="1:38" x14ac:dyDescent="0.3">
      <c r="B18">
        <v>107</v>
      </c>
      <c r="D18">
        <f t="shared" si="0"/>
        <v>1.1088082901554404</v>
      </c>
      <c r="F18">
        <f t="shared" si="1"/>
        <v>0.50630914826498419</v>
      </c>
      <c r="H18" t="s">
        <v>148</v>
      </c>
      <c r="I18">
        <v>411</v>
      </c>
      <c r="K18">
        <f t="shared" si="2"/>
        <v>0.55981838819523277</v>
      </c>
      <c r="M18">
        <f t="shared" si="3"/>
        <v>0.64436895740789124</v>
      </c>
      <c r="O18" s="7">
        <v>0.05</v>
      </c>
      <c r="P18">
        <v>688</v>
      </c>
      <c r="R18">
        <f t="shared" si="4"/>
        <v>0.98005698005698005</v>
      </c>
      <c r="T18">
        <f t="shared" si="5"/>
        <v>1.0821863940228078</v>
      </c>
      <c r="X18" t="s">
        <v>140</v>
      </c>
      <c r="Y18">
        <v>0.99252850963429018</v>
      </c>
      <c r="Z18">
        <v>1.1246559182068423</v>
      </c>
      <c r="AA18">
        <v>1.0821863940228078</v>
      </c>
      <c r="AB18">
        <v>0.68580416830515145</v>
      </c>
      <c r="AC18">
        <v>0.65749115218246168</v>
      </c>
      <c r="AD18">
        <v>0.7078254030672434</v>
      </c>
      <c r="AG18">
        <v>0.89886039886039881</v>
      </c>
      <c r="AH18">
        <v>1.0185185185185186</v>
      </c>
      <c r="AI18">
        <v>0.98005698005698005</v>
      </c>
      <c r="AJ18">
        <v>0.62108262108262113</v>
      </c>
      <c r="AK18">
        <v>0.64102564102564108</v>
      </c>
      <c r="AL18">
        <v>0.59544159544159547</v>
      </c>
    </row>
    <row r="19" spans="1:38" x14ac:dyDescent="0.3">
      <c r="B19">
        <v>142</v>
      </c>
      <c r="D19">
        <f t="shared" si="0"/>
        <v>1.471502590673575</v>
      </c>
      <c r="F19">
        <f t="shared" si="1"/>
        <v>0.67192429022082012</v>
      </c>
      <c r="H19" t="s">
        <v>148</v>
      </c>
      <c r="I19">
        <v>473</v>
      </c>
      <c r="K19">
        <f t="shared" si="2"/>
        <v>0.64426787741203184</v>
      </c>
      <c r="M19">
        <f t="shared" si="3"/>
        <v>0.74157303370786509</v>
      </c>
      <c r="O19" t="s">
        <v>152</v>
      </c>
      <c r="P19">
        <v>455</v>
      </c>
      <c r="R19">
        <f t="shared" si="4"/>
        <v>0.64814814814814814</v>
      </c>
      <c r="T19">
        <f t="shared" si="5"/>
        <v>0.71569012976799051</v>
      </c>
      <c r="X19" t="s">
        <v>131</v>
      </c>
      <c r="Y19">
        <f>AVERAGE(Y3:Y18)</f>
        <v>1</v>
      </c>
      <c r="Z19">
        <f t="shared" ref="Z19:AD19" si="6">AVERAGE(Z3:Z18)</f>
        <v>0.87892318684711956</v>
      </c>
      <c r="AA19">
        <f t="shared" si="6"/>
        <v>0.85393975837277925</v>
      </c>
      <c r="AB19">
        <f t="shared" si="6"/>
        <v>0.64718363822484781</v>
      </c>
      <c r="AC19">
        <f t="shared" si="6"/>
        <v>0.6670964950111169</v>
      </c>
      <c r="AD19">
        <f t="shared" si="6"/>
        <v>0.62323577941343256</v>
      </c>
      <c r="AG19">
        <f>AVERAGE(AG3:AG18)</f>
        <v>1.3734447701186143</v>
      </c>
      <c r="AH19">
        <f t="shared" ref="AH19:AL19" si="7">AVERAGE(AH3:AH18)</f>
        <v>1</v>
      </c>
      <c r="AI19">
        <f t="shared" si="7"/>
        <v>0.96944468844769094</v>
      </c>
      <c r="AJ19">
        <f t="shared" si="7"/>
        <v>0.8517056389280091</v>
      </c>
      <c r="AK19">
        <f t="shared" si="7"/>
        <v>0.74522545966986176</v>
      </c>
      <c r="AL19">
        <f t="shared" si="7"/>
        <v>0.86739242898014279</v>
      </c>
    </row>
    <row r="20" spans="1:38" x14ac:dyDescent="0.3">
      <c r="B20">
        <v>96</v>
      </c>
      <c r="D20">
        <f t="shared" si="0"/>
        <v>0.99481865284974091</v>
      </c>
      <c r="F20">
        <f t="shared" si="1"/>
        <v>0.45425867507886436</v>
      </c>
      <c r="H20" t="s">
        <v>148</v>
      </c>
      <c r="I20">
        <v>464</v>
      </c>
      <c r="K20">
        <f t="shared" si="2"/>
        <v>0.63200908059023841</v>
      </c>
      <c r="M20">
        <f t="shared" si="3"/>
        <v>0.72746276456754633</v>
      </c>
      <c r="O20" t="s">
        <v>152</v>
      </c>
      <c r="P20">
        <v>416</v>
      </c>
      <c r="R20">
        <f t="shared" si="4"/>
        <v>0.59259259259259256</v>
      </c>
      <c r="T20">
        <f t="shared" si="5"/>
        <v>0.65434526150216277</v>
      </c>
    </row>
    <row r="21" spans="1:38" x14ac:dyDescent="0.3">
      <c r="A21" t="s">
        <v>151</v>
      </c>
      <c r="B21">
        <v>105</v>
      </c>
      <c r="D21">
        <f t="shared" si="0"/>
        <v>1.0880829015544042</v>
      </c>
      <c r="F21">
        <f t="shared" si="1"/>
        <v>0.49684542586750785</v>
      </c>
      <c r="H21" s="7">
        <v>0.05</v>
      </c>
      <c r="I21">
        <v>774</v>
      </c>
      <c r="K21">
        <f t="shared" si="2"/>
        <v>1.0542565266742339</v>
      </c>
      <c r="M21">
        <f t="shared" si="3"/>
        <v>1.2134831460674156</v>
      </c>
      <c r="O21" t="s">
        <v>152</v>
      </c>
      <c r="P21">
        <v>567</v>
      </c>
      <c r="R21">
        <f t="shared" si="4"/>
        <v>0.80769230769230771</v>
      </c>
      <c r="T21">
        <f t="shared" si="5"/>
        <v>0.89186000786472674</v>
      </c>
    </row>
    <row r="22" spans="1:38" x14ac:dyDescent="0.3">
      <c r="B22">
        <v>108</v>
      </c>
      <c r="D22">
        <f t="shared" si="0"/>
        <v>1.1191709844559585</v>
      </c>
      <c r="F22">
        <f t="shared" si="1"/>
        <v>0.51104100946372233</v>
      </c>
      <c r="H22" s="7">
        <v>0.05</v>
      </c>
      <c r="I22">
        <v>789</v>
      </c>
      <c r="K22">
        <f t="shared" si="2"/>
        <v>1.0746878547105563</v>
      </c>
      <c r="M22">
        <f t="shared" si="3"/>
        <v>1.2370002613012803</v>
      </c>
      <c r="O22" t="s">
        <v>152</v>
      </c>
      <c r="P22">
        <v>450</v>
      </c>
      <c r="R22">
        <f t="shared" si="4"/>
        <v>0.64102564102564108</v>
      </c>
      <c r="T22">
        <f t="shared" si="5"/>
        <v>0.7078254030672434</v>
      </c>
    </row>
    <row r="23" spans="1:38" x14ac:dyDescent="0.3">
      <c r="B23">
        <v>64</v>
      </c>
      <c r="D23">
        <f t="shared" si="0"/>
        <v>0.66321243523316065</v>
      </c>
      <c r="F23">
        <f t="shared" si="1"/>
        <v>0.30283911671924291</v>
      </c>
      <c r="H23" s="7">
        <v>0.05</v>
      </c>
      <c r="I23">
        <v>767</v>
      </c>
      <c r="K23">
        <f t="shared" si="2"/>
        <v>1.0447219069239502</v>
      </c>
      <c r="M23">
        <f t="shared" si="3"/>
        <v>1.2025084922916121</v>
      </c>
      <c r="O23" t="s">
        <v>149</v>
      </c>
      <c r="P23">
        <v>416</v>
      </c>
      <c r="R23">
        <f t="shared" si="4"/>
        <v>0.59259259259259256</v>
      </c>
      <c r="T23">
        <f t="shared" si="5"/>
        <v>0.65434526150216277</v>
      </c>
    </row>
    <row r="24" spans="1:38" x14ac:dyDescent="0.3">
      <c r="B24">
        <v>66</v>
      </c>
      <c r="D24">
        <f t="shared" si="0"/>
        <v>0.68393782383419688</v>
      </c>
      <c r="F24">
        <f t="shared" si="1"/>
        <v>0.31230283911671924</v>
      </c>
      <c r="H24" s="7">
        <v>0.05</v>
      </c>
      <c r="I24">
        <v>651</v>
      </c>
      <c r="K24">
        <f t="shared" si="2"/>
        <v>0.88671963677639054</v>
      </c>
      <c r="M24">
        <f t="shared" si="3"/>
        <v>1.0206428011497255</v>
      </c>
      <c r="O24" t="s">
        <v>149</v>
      </c>
      <c r="P24">
        <v>477</v>
      </c>
      <c r="R24">
        <f t="shared" si="4"/>
        <v>0.67948717948717952</v>
      </c>
      <c r="T24">
        <f t="shared" si="5"/>
        <v>0.750294927251278</v>
      </c>
    </row>
    <row r="25" spans="1:38" x14ac:dyDescent="0.3">
      <c r="B25">
        <v>103</v>
      </c>
      <c r="D25">
        <f t="shared" si="0"/>
        <v>1.0673575129533679</v>
      </c>
      <c r="F25">
        <f t="shared" si="1"/>
        <v>0.48738170347003151</v>
      </c>
      <c r="H25" s="7">
        <v>0.05</v>
      </c>
      <c r="I25">
        <v>734</v>
      </c>
      <c r="K25">
        <f t="shared" si="2"/>
        <v>0.9997729852440409</v>
      </c>
      <c r="M25">
        <f t="shared" si="3"/>
        <v>1.1507708387771098</v>
      </c>
      <c r="O25" t="s">
        <v>149</v>
      </c>
      <c r="P25">
        <v>484</v>
      </c>
      <c r="R25">
        <f t="shared" si="4"/>
        <v>0.68945868945868949</v>
      </c>
      <c r="T25">
        <f t="shared" si="5"/>
        <v>0.76130554463232403</v>
      </c>
    </row>
    <row r="26" spans="1:38" x14ac:dyDescent="0.3">
      <c r="B26">
        <v>58</v>
      </c>
      <c r="D26">
        <f t="shared" si="0"/>
        <v>0.60103626943005184</v>
      </c>
      <c r="F26">
        <f t="shared" si="1"/>
        <v>0.27444794952681389</v>
      </c>
      <c r="H26" s="7">
        <v>0.05</v>
      </c>
      <c r="I26">
        <v>677</v>
      </c>
      <c r="K26">
        <f t="shared" si="2"/>
        <v>0.9221339387060159</v>
      </c>
      <c r="M26">
        <f t="shared" si="3"/>
        <v>1.0614058008884244</v>
      </c>
      <c r="O26" t="s">
        <v>149</v>
      </c>
      <c r="P26">
        <v>418</v>
      </c>
      <c r="R26">
        <f t="shared" si="4"/>
        <v>0.59544159544159547</v>
      </c>
      <c r="T26">
        <f t="shared" si="5"/>
        <v>0.65749115218246168</v>
      </c>
    </row>
    <row r="27" spans="1:38" x14ac:dyDescent="0.3">
      <c r="A27" s="7">
        <v>0.05</v>
      </c>
      <c r="B27">
        <v>74</v>
      </c>
      <c r="D27">
        <f t="shared" si="0"/>
        <v>0.76683937823834192</v>
      </c>
      <c r="F27">
        <f t="shared" si="1"/>
        <v>0.35015772870662459</v>
      </c>
      <c r="H27" t="s">
        <v>153</v>
      </c>
      <c r="I27">
        <v>439</v>
      </c>
      <c r="K27">
        <f t="shared" si="2"/>
        <v>0.59795686719636776</v>
      </c>
      <c r="M27">
        <f t="shared" si="3"/>
        <v>0.68826757251110526</v>
      </c>
    </row>
    <row r="28" spans="1:38" x14ac:dyDescent="0.3">
      <c r="B28">
        <v>113</v>
      </c>
      <c r="D28">
        <f t="shared" si="0"/>
        <v>1.1709844559585492</v>
      </c>
      <c r="F28">
        <f t="shared" si="1"/>
        <v>0.53470031545741326</v>
      </c>
      <c r="H28" t="s">
        <v>153</v>
      </c>
      <c r="I28">
        <v>524</v>
      </c>
      <c r="K28">
        <f t="shared" si="2"/>
        <v>0.71373439273552786</v>
      </c>
      <c r="M28">
        <f t="shared" si="3"/>
        <v>0.82153122550300495</v>
      </c>
    </row>
    <row r="29" spans="1:38" x14ac:dyDescent="0.3">
      <c r="B29">
        <v>71</v>
      </c>
      <c r="D29">
        <f t="shared" si="0"/>
        <v>0.73575129533678751</v>
      </c>
      <c r="F29">
        <f t="shared" si="1"/>
        <v>0.33596214511041006</v>
      </c>
      <c r="H29" t="s">
        <v>153</v>
      </c>
      <c r="I29">
        <v>404</v>
      </c>
      <c r="K29">
        <f t="shared" si="2"/>
        <v>0.55028376844494897</v>
      </c>
      <c r="M29">
        <f t="shared" si="3"/>
        <v>0.63339430363208771</v>
      </c>
    </row>
    <row r="30" spans="1:38" x14ac:dyDescent="0.3">
      <c r="B30">
        <v>108</v>
      </c>
      <c r="D30">
        <f t="shared" si="0"/>
        <v>1.1191709844559585</v>
      </c>
      <c r="F30">
        <f t="shared" si="1"/>
        <v>0.51104100946372233</v>
      </c>
      <c r="H30" t="s">
        <v>153</v>
      </c>
      <c r="I30">
        <v>618</v>
      </c>
      <c r="K30">
        <f t="shared" si="2"/>
        <v>0.84177071509648127</v>
      </c>
      <c r="M30">
        <f t="shared" si="3"/>
        <v>0.9689051476352234</v>
      </c>
    </row>
    <row r="31" spans="1:38" x14ac:dyDescent="0.3">
      <c r="B31">
        <v>114</v>
      </c>
      <c r="D31">
        <f t="shared" si="0"/>
        <v>1.1813471502590673</v>
      </c>
      <c r="F31">
        <f t="shared" si="1"/>
        <v>0.5394321766561514</v>
      </c>
      <c r="H31" t="s">
        <v>153</v>
      </c>
      <c r="I31">
        <v>473</v>
      </c>
      <c r="K31">
        <f t="shared" si="2"/>
        <v>0.64426787741203184</v>
      </c>
      <c r="M31">
        <f t="shared" si="3"/>
        <v>0.74157303370786509</v>
      </c>
    </row>
    <row r="32" spans="1:38" x14ac:dyDescent="0.3">
      <c r="B32">
        <v>78</v>
      </c>
      <c r="D32">
        <f t="shared" si="0"/>
        <v>0.80829015544041449</v>
      </c>
      <c r="F32">
        <f t="shared" si="1"/>
        <v>0.36908517350157727</v>
      </c>
      <c r="H32" t="s">
        <v>153</v>
      </c>
      <c r="I32">
        <v>487</v>
      </c>
      <c r="K32">
        <f t="shared" si="2"/>
        <v>0.66333711691259933</v>
      </c>
      <c r="M32">
        <f t="shared" si="3"/>
        <v>0.76352234125947216</v>
      </c>
    </row>
    <row r="33" spans="1:13" x14ac:dyDescent="0.3">
      <c r="A33" t="s">
        <v>149</v>
      </c>
      <c r="B33">
        <v>94</v>
      </c>
      <c r="D33">
        <f t="shared" si="0"/>
        <v>0.97409326424870468</v>
      </c>
      <c r="F33">
        <f t="shared" si="1"/>
        <v>0.44479495268138797</v>
      </c>
      <c r="H33" t="s">
        <v>149</v>
      </c>
      <c r="I33">
        <v>461</v>
      </c>
      <c r="K33">
        <f t="shared" si="2"/>
        <v>0.62792281498297398</v>
      </c>
      <c r="M33">
        <f t="shared" si="3"/>
        <v>0.72275934152077337</v>
      </c>
    </row>
    <row r="34" spans="1:13" x14ac:dyDescent="0.3">
      <c r="B34">
        <v>143</v>
      </c>
      <c r="D34">
        <f t="shared" si="0"/>
        <v>1.4818652849740932</v>
      </c>
      <c r="F34">
        <f t="shared" si="1"/>
        <v>0.67665615141955837</v>
      </c>
      <c r="H34" t="s">
        <v>149</v>
      </c>
      <c r="I34">
        <v>508</v>
      </c>
      <c r="K34">
        <f t="shared" si="2"/>
        <v>0.69194097616345063</v>
      </c>
      <c r="M34">
        <f t="shared" si="3"/>
        <v>0.79644630258688265</v>
      </c>
    </row>
    <row r="35" spans="1:13" x14ac:dyDescent="0.3">
      <c r="B35">
        <v>128</v>
      </c>
      <c r="D35">
        <f t="shared" si="0"/>
        <v>1.3264248704663213</v>
      </c>
      <c r="F35">
        <f t="shared" si="1"/>
        <v>0.60567823343848581</v>
      </c>
      <c r="H35" t="s">
        <v>149</v>
      </c>
      <c r="I35">
        <v>502</v>
      </c>
      <c r="K35">
        <f t="shared" si="2"/>
        <v>0.68376844494892175</v>
      </c>
      <c r="M35">
        <f t="shared" si="3"/>
        <v>0.78703945649333673</v>
      </c>
    </row>
    <row r="36" spans="1:13" x14ac:dyDescent="0.3">
      <c r="B36">
        <v>136</v>
      </c>
      <c r="D36">
        <f t="shared" si="0"/>
        <v>1.4093264248704662</v>
      </c>
      <c r="F36">
        <f t="shared" si="1"/>
        <v>0.64353312302839116</v>
      </c>
      <c r="H36" t="s">
        <v>149</v>
      </c>
      <c r="I36">
        <v>452</v>
      </c>
      <c r="K36">
        <f t="shared" si="2"/>
        <v>0.61566401816118055</v>
      </c>
      <c r="M36">
        <f t="shared" si="3"/>
        <v>0.7086490723804546</v>
      </c>
    </row>
    <row r="37" spans="1:13" x14ac:dyDescent="0.3">
      <c r="B37">
        <v>97</v>
      </c>
      <c r="D37">
        <f t="shared" si="0"/>
        <v>1.0051813471502591</v>
      </c>
      <c r="F37">
        <f t="shared" si="1"/>
        <v>0.4589905362776025</v>
      </c>
      <c r="H37" t="s">
        <v>149</v>
      </c>
      <c r="I37">
        <v>447</v>
      </c>
      <c r="K37">
        <f t="shared" si="2"/>
        <v>0.60885357548240637</v>
      </c>
      <c r="M37">
        <f t="shared" si="3"/>
        <v>0.70081003396916641</v>
      </c>
    </row>
    <row r="38" spans="1:13" x14ac:dyDescent="0.3">
      <c r="B38">
        <v>122</v>
      </c>
      <c r="D38">
        <f t="shared" si="0"/>
        <v>1.2642487046632125</v>
      </c>
      <c r="F38">
        <f t="shared" si="1"/>
        <v>0.57728706624605675</v>
      </c>
      <c r="H38" t="s">
        <v>149</v>
      </c>
      <c r="I38">
        <v>464</v>
      </c>
      <c r="K38">
        <f t="shared" si="2"/>
        <v>0.63200908059023841</v>
      </c>
      <c r="M38">
        <f t="shared" si="3"/>
        <v>0.72746276456754633</v>
      </c>
    </row>
    <row r="39" spans="1:13" x14ac:dyDescent="0.3">
      <c r="A39" t="s">
        <v>154</v>
      </c>
      <c r="B39">
        <v>154</v>
      </c>
      <c r="D39">
        <f t="shared" si="0"/>
        <v>1.5958549222797926</v>
      </c>
      <c r="F39">
        <f t="shared" si="1"/>
        <v>0.72870662460567825</v>
      </c>
    </row>
    <row r="40" spans="1:13" x14ac:dyDescent="0.3">
      <c r="B40">
        <v>151</v>
      </c>
      <c r="D40">
        <f t="shared" si="0"/>
        <v>1.5647668393782384</v>
      </c>
      <c r="F40">
        <f t="shared" si="1"/>
        <v>0.71451104100946372</v>
      </c>
    </row>
    <row r="41" spans="1:13" x14ac:dyDescent="0.3">
      <c r="B41">
        <v>144</v>
      </c>
      <c r="D41">
        <f t="shared" si="0"/>
        <v>1.4922279792746114</v>
      </c>
      <c r="F41">
        <f t="shared" si="1"/>
        <v>0.68138801261829651</v>
      </c>
    </row>
    <row r="42" spans="1:13" x14ac:dyDescent="0.3">
      <c r="B42">
        <v>175</v>
      </c>
      <c r="D42">
        <f t="shared" si="0"/>
        <v>1.8134715025906736</v>
      </c>
      <c r="F42">
        <f t="shared" si="1"/>
        <v>0.82807570977917977</v>
      </c>
    </row>
    <row r="43" spans="1:13" x14ac:dyDescent="0.3">
      <c r="B43">
        <v>184</v>
      </c>
      <c r="D43">
        <f t="shared" si="0"/>
        <v>1.9067357512953367</v>
      </c>
      <c r="F43">
        <f t="shared" si="1"/>
        <v>0.87066246056782326</v>
      </c>
    </row>
    <row r="44" spans="1:13" x14ac:dyDescent="0.3">
      <c r="B44">
        <v>129</v>
      </c>
      <c r="D44">
        <f t="shared" si="0"/>
        <v>1.3367875647668395</v>
      </c>
      <c r="F44">
        <f t="shared" si="1"/>
        <v>0.61041009463722395</v>
      </c>
    </row>
    <row r="45" spans="1:13" x14ac:dyDescent="0.3">
      <c r="A45" t="s">
        <v>155</v>
      </c>
      <c r="B45">
        <v>66</v>
      </c>
      <c r="D45">
        <f t="shared" si="0"/>
        <v>0.68393782383419688</v>
      </c>
      <c r="F45">
        <f t="shared" si="1"/>
        <v>0.31230283911671924</v>
      </c>
    </row>
    <row r="46" spans="1:13" x14ac:dyDescent="0.3">
      <c r="B46">
        <v>80</v>
      </c>
      <c r="D46">
        <f t="shared" si="0"/>
        <v>0.82901554404145072</v>
      </c>
      <c r="F46">
        <f t="shared" si="1"/>
        <v>0.37854889589905361</v>
      </c>
    </row>
    <row r="47" spans="1:13" x14ac:dyDescent="0.3">
      <c r="B47">
        <v>69</v>
      </c>
      <c r="D47">
        <f t="shared" si="0"/>
        <v>0.71502590673575128</v>
      </c>
      <c r="F47">
        <f t="shared" si="1"/>
        <v>0.32649842271293372</v>
      </c>
    </row>
    <row r="48" spans="1:13" x14ac:dyDescent="0.3">
      <c r="B48">
        <v>65</v>
      </c>
      <c r="D48">
        <f t="shared" si="0"/>
        <v>0.67357512953367871</v>
      </c>
      <c r="F48">
        <f t="shared" si="1"/>
        <v>0.30757097791798105</v>
      </c>
    </row>
    <row r="49" spans="1:6" x14ac:dyDescent="0.3">
      <c r="B49">
        <v>79</v>
      </c>
      <c r="D49">
        <f t="shared" si="0"/>
        <v>0.81865284974093266</v>
      </c>
      <c r="F49">
        <f t="shared" si="1"/>
        <v>0.37381703470031546</v>
      </c>
    </row>
    <row r="50" spans="1:6" x14ac:dyDescent="0.3">
      <c r="B50">
        <v>70</v>
      </c>
      <c r="D50">
        <f t="shared" si="0"/>
        <v>0.72538860103626945</v>
      </c>
      <c r="F50">
        <f t="shared" si="1"/>
        <v>0.33123028391167192</v>
      </c>
    </row>
    <row r="51" spans="1:6" x14ac:dyDescent="0.3">
      <c r="A51" s="27">
        <v>2.5000000000000001E-2</v>
      </c>
      <c r="B51">
        <v>104</v>
      </c>
      <c r="D51">
        <f t="shared" si="0"/>
        <v>1.0777202072538861</v>
      </c>
      <c r="F51">
        <f t="shared" si="1"/>
        <v>0.49211356466876971</v>
      </c>
    </row>
    <row r="52" spans="1:6" x14ac:dyDescent="0.3">
      <c r="B52">
        <v>148</v>
      </c>
      <c r="D52">
        <f t="shared" si="0"/>
        <v>1.5336787564766838</v>
      </c>
      <c r="F52">
        <f t="shared" si="1"/>
        <v>0.70031545741324919</v>
      </c>
    </row>
    <row r="53" spans="1:6" x14ac:dyDescent="0.3">
      <c r="B53">
        <v>176</v>
      </c>
      <c r="D53">
        <f t="shared" si="0"/>
        <v>1.8238341968911918</v>
      </c>
      <c r="F53">
        <f t="shared" si="1"/>
        <v>0.83280757097791791</v>
      </c>
    </row>
    <row r="54" spans="1:6" x14ac:dyDescent="0.3">
      <c r="B54">
        <v>129</v>
      </c>
      <c r="D54">
        <f t="shared" si="0"/>
        <v>1.3367875647668395</v>
      </c>
      <c r="F54">
        <f t="shared" si="1"/>
        <v>0.61041009463722395</v>
      </c>
    </row>
    <row r="55" spans="1:6" x14ac:dyDescent="0.3">
      <c r="B55">
        <v>124</v>
      </c>
      <c r="D55">
        <f t="shared" si="0"/>
        <v>1.2849740932642486</v>
      </c>
      <c r="F55">
        <f t="shared" si="1"/>
        <v>0.58675078864353314</v>
      </c>
    </row>
    <row r="56" spans="1:6" x14ac:dyDescent="0.3">
      <c r="B56">
        <v>101</v>
      </c>
      <c r="D56">
        <f t="shared" si="0"/>
        <v>1.0466321243523315</v>
      </c>
      <c r="F56">
        <f t="shared" si="1"/>
        <v>0.47791798107255518</v>
      </c>
    </row>
    <row r="57" spans="1:6" x14ac:dyDescent="0.3">
      <c r="A57" s="7">
        <v>0.1</v>
      </c>
      <c r="B57">
        <v>7</v>
      </c>
      <c r="D57">
        <f t="shared" si="0"/>
        <v>7.2538860103626937E-2</v>
      </c>
      <c r="F57">
        <f t="shared" si="1"/>
        <v>3.3123028391167188E-2</v>
      </c>
    </row>
    <row r="58" spans="1:6" x14ac:dyDescent="0.3">
      <c r="B58">
        <v>9</v>
      </c>
      <c r="D58">
        <f t="shared" si="0"/>
        <v>9.3264248704663211E-2</v>
      </c>
      <c r="F58">
        <f t="shared" si="1"/>
        <v>4.2586750788643532E-2</v>
      </c>
    </row>
    <row r="59" spans="1:6" x14ac:dyDescent="0.3">
      <c r="B59">
        <v>8</v>
      </c>
      <c r="D59">
        <f t="shared" si="0"/>
        <v>8.2901554404145081E-2</v>
      </c>
      <c r="F59">
        <f t="shared" si="1"/>
        <v>3.7854889589905363E-2</v>
      </c>
    </row>
    <row r="60" spans="1:6" x14ac:dyDescent="0.3">
      <c r="B60">
        <v>2</v>
      </c>
      <c r="D60">
        <f t="shared" si="0"/>
        <v>2.072538860103627E-2</v>
      </c>
      <c r="F60">
        <f t="shared" si="1"/>
        <v>9.4637223974763408E-3</v>
      </c>
    </row>
    <row r="61" spans="1:6" x14ac:dyDescent="0.3">
      <c r="B61">
        <v>15</v>
      </c>
      <c r="D61">
        <f t="shared" si="0"/>
        <v>0.15544041450777202</v>
      </c>
      <c r="F61">
        <f t="shared" si="1"/>
        <v>7.0977917981072558E-2</v>
      </c>
    </row>
    <row r="62" spans="1:6" x14ac:dyDescent="0.3">
      <c r="B62">
        <v>8</v>
      </c>
      <c r="D62">
        <f t="shared" si="0"/>
        <v>8.2901554404145081E-2</v>
      </c>
      <c r="F62">
        <f t="shared" si="1"/>
        <v>3.7854889589905363E-2</v>
      </c>
    </row>
  </sheetData>
  <mergeCells count="5">
    <mergeCell ref="A1:F1"/>
    <mergeCell ref="H1:M1"/>
    <mergeCell ref="O1:T1"/>
    <mergeCell ref="Y1:AD1"/>
    <mergeCell ref="AG1:A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0D2-086B-4B6D-851E-3B5DAC0A3F4B}">
  <dimension ref="A1:AE68"/>
  <sheetViews>
    <sheetView workbookViewId="0">
      <selection sqref="A1:XFD1048576"/>
    </sheetView>
  </sheetViews>
  <sheetFormatPr defaultRowHeight="14.4" x14ac:dyDescent="0.3"/>
  <cols>
    <col min="1" max="1" width="10.33203125" bestFit="1" customWidth="1"/>
    <col min="2" max="2" width="6.33203125" bestFit="1" customWidth="1"/>
    <col min="12" max="12" width="12" customWidth="1"/>
    <col min="13" max="13" width="13.33203125" bestFit="1" customWidth="1"/>
    <col min="15" max="15" width="12" bestFit="1" customWidth="1"/>
  </cols>
  <sheetData>
    <row r="1" spans="1:31" x14ac:dyDescent="0.3">
      <c r="A1" s="44" t="s">
        <v>118</v>
      </c>
      <c r="B1" s="44"/>
      <c r="C1" s="44"/>
      <c r="D1" s="44"/>
      <c r="E1" s="44"/>
      <c r="F1" s="44"/>
      <c r="H1" s="44" t="s">
        <v>119</v>
      </c>
      <c r="I1" s="44"/>
      <c r="J1" s="44"/>
      <c r="K1" s="44"/>
      <c r="L1" s="44"/>
      <c r="M1" s="44"/>
      <c r="S1" s="11" t="s">
        <v>120</v>
      </c>
      <c r="Z1" t="s">
        <v>5</v>
      </c>
      <c r="AA1" s="11" t="s">
        <v>121</v>
      </c>
    </row>
    <row r="2" spans="1:31" x14ac:dyDescent="0.3">
      <c r="A2" t="s">
        <v>5</v>
      </c>
      <c r="B2" t="s">
        <v>6</v>
      </c>
      <c r="C2" t="s">
        <v>122</v>
      </c>
      <c r="D2" t="s">
        <v>123</v>
      </c>
      <c r="E2" t="s">
        <v>9</v>
      </c>
      <c r="F2" t="s">
        <v>18</v>
      </c>
      <c r="H2" t="s">
        <v>5</v>
      </c>
      <c r="I2" t="s">
        <v>6</v>
      </c>
      <c r="K2" t="s">
        <v>124</v>
      </c>
      <c r="M2" t="s">
        <v>125</v>
      </c>
      <c r="R2" t="s">
        <v>13</v>
      </c>
      <c r="S2" t="s">
        <v>14</v>
      </c>
      <c r="T2" t="s">
        <v>126</v>
      </c>
      <c r="U2" t="s">
        <v>127</v>
      </c>
      <c r="V2" t="s">
        <v>128</v>
      </c>
      <c r="W2" t="s">
        <v>129</v>
      </c>
      <c r="Z2" t="s">
        <v>13</v>
      </c>
      <c r="AA2" t="s">
        <v>14</v>
      </c>
      <c r="AB2" t="s">
        <v>126</v>
      </c>
      <c r="AC2" t="s">
        <v>127</v>
      </c>
      <c r="AD2" t="s">
        <v>128</v>
      </c>
      <c r="AE2" t="s">
        <v>129</v>
      </c>
    </row>
    <row r="3" spans="1:31" x14ac:dyDescent="0.3">
      <c r="A3" t="s">
        <v>13</v>
      </c>
      <c r="B3">
        <v>366</v>
      </c>
      <c r="D3">
        <f>B3/$C$9</f>
        <v>1.1473354231974922</v>
      </c>
      <c r="E3">
        <f>AVERAGE(B3:B8)</f>
        <v>368.66666666666669</v>
      </c>
      <c r="F3">
        <f>B3/$E$3</f>
        <v>0.99276672694394208</v>
      </c>
      <c r="H3" t="s">
        <v>13</v>
      </c>
      <c r="I3">
        <v>623</v>
      </c>
      <c r="K3">
        <f>I3/$J$9</f>
        <v>1.0394883203559511</v>
      </c>
      <c r="L3">
        <f>AVERAGE(I3:I8)</f>
        <v>676.83333333333337</v>
      </c>
      <c r="M3">
        <f>I3/$L$3</f>
        <v>0.9204629401625215</v>
      </c>
      <c r="Q3" t="s">
        <v>118</v>
      </c>
      <c r="R3">
        <v>0.99276672694394197</v>
      </c>
      <c r="S3">
        <v>0.91139240506329111</v>
      </c>
      <c r="T3">
        <v>0.68896925858951175</v>
      </c>
      <c r="U3">
        <v>0.79746835443037967</v>
      </c>
      <c r="V3">
        <v>0.44213381555153702</v>
      </c>
      <c r="W3">
        <v>0.34177215189873417</v>
      </c>
      <c r="Z3">
        <v>1.1473354231974922</v>
      </c>
      <c r="AA3">
        <v>1.0532915360501567</v>
      </c>
      <c r="AB3">
        <v>0.79623824451410663</v>
      </c>
      <c r="AC3">
        <v>0.92163009404388718</v>
      </c>
      <c r="AD3">
        <v>0.5109717868338558</v>
      </c>
      <c r="AE3">
        <v>0.39498432601880878</v>
      </c>
    </row>
    <row r="4" spans="1:31" x14ac:dyDescent="0.3">
      <c r="B4">
        <v>398</v>
      </c>
      <c r="D4">
        <f t="shared" ref="D4:D67" si="0">B4/$C$9</f>
        <v>1.2476489028213167</v>
      </c>
      <c r="F4">
        <f t="shared" ref="F4:F67" si="1">B4/$E$3</f>
        <v>1.0795660036166366</v>
      </c>
      <c r="H4" t="s">
        <v>13</v>
      </c>
      <c r="I4">
        <v>763</v>
      </c>
      <c r="K4">
        <f t="shared" ref="K4:K38" si="2">I4/$J$9</f>
        <v>1.2730812013348163</v>
      </c>
      <c r="M4">
        <f t="shared" ref="M4:M38" si="3">I4/$L$3</f>
        <v>1.1273085446934252</v>
      </c>
      <c r="Q4" t="s">
        <v>118</v>
      </c>
      <c r="R4">
        <v>1.0795660036166366</v>
      </c>
      <c r="S4">
        <v>0.93309222423146465</v>
      </c>
      <c r="T4">
        <v>0.75949367088607589</v>
      </c>
      <c r="U4">
        <v>0.77034358047016271</v>
      </c>
      <c r="V4">
        <v>0.65099457504520797</v>
      </c>
      <c r="W4">
        <v>0.42585895117540684</v>
      </c>
      <c r="Z4">
        <v>1.2476489028213167</v>
      </c>
      <c r="AA4">
        <v>1.0783699059561129</v>
      </c>
      <c r="AB4">
        <v>0.87774294670846398</v>
      </c>
      <c r="AC4">
        <v>0.89028213166144199</v>
      </c>
      <c r="AD4">
        <v>0.75235109717868343</v>
      </c>
      <c r="AE4">
        <v>0.49216300940438873</v>
      </c>
    </row>
    <row r="5" spans="1:31" x14ac:dyDescent="0.3">
      <c r="B5">
        <v>383</v>
      </c>
      <c r="D5">
        <f t="shared" si="0"/>
        <v>1.2006269592476488</v>
      </c>
      <c r="F5">
        <f t="shared" si="1"/>
        <v>1.0388788426763109</v>
      </c>
      <c r="H5" t="s">
        <v>13</v>
      </c>
      <c r="I5">
        <v>633</v>
      </c>
      <c r="K5">
        <f t="shared" si="2"/>
        <v>1.0561735261401557</v>
      </c>
      <c r="M5">
        <f t="shared" si="3"/>
        <v>0.93523762620044315</v>
      </c>
      <c r="Q5" t="s">
        <v>118</v>
      </c>
      <c r="R5">
        <v>1.0388788426763109</v>
      </c>
      <c r="S5">
        <v>0.9059674502712477</v>
      </c>
      <c r="T5">
        <v>0.81103074141048825</v>
      </c>
      <c r="U5">
        <v>0.75949367088607589</v>
      </c>
      <c r="V5">
        <v>0.550632911392405</v>
      </c>
      <c r="W5">
        <v>0.46383363471971062</v>
      </c>
      <c r="Z5">
        <v>1.2006269592476488</v>
      </c>
      <c r="AA5">
        <v>1.0470219435736676</v>
      </c>
      <c r="AB5">
        <v>0.93730407523510972</v>
      </c>
      <c r="AC5">
        <v>0.87774294670846398</v>
      </c>
      <c r="AD5">
        <v>0.63636363636363635</v>
      </c>
      <c r="AE5">
        <v>0.53605015673981193</v>
      </c>
    </row>
    <row r="6" spans="1:31" x14ac:dyDescent="0.3">
      <c r="B6">
        <v>345</v>
      </c>
      <c r="D6">
        <f t="shared" si="0"/>
        <v>1.0815047021943573</v>
      </c>
      <c r="F6">
        <f t="shared" si="1"/>
        <v>0.93580470162748641</v>
      </c>
      <c r="H6" t="s">
        <v>13</v>
      </c>
      <c r="I6">
        <v>731</v>
      </c>
      <c r="K6">
        <f t="shared" si="2"/>
        <v>1.2196885428253614</v>
      </c>
      <c r="M6">
        <f t="shared" si="3"/>
        <v>1.0800295493720757</v>
      </c>
      <c r="Q6" t="s">
        <v>118</v>
      </c>
      <c r="R6">
        <v>0.93580470162748641</v>
      </c>
      <c r="S6">
        <v>0.80560578661844484</v>
      </c>
      <c r="T6">
        <v>0.5262206148282097</v>
      </c>
      <c r="U6">
        <v>0.77034358047016271</v>
      </c>
      <c r="V6">
        <v>0.52893309222423146</v>
      </c>
      <c r="W6">
        <v>0.20614828209764918</v>
      </c>
      <c r="Z6">
        <v>1.0815047021943573</v>
      </c>
      <c r="AA6">
        <v>0.93103448275862066</v>
      </c>
      <c r="AB6">
        <v>0.60815047021943569</v>
      </c>
      <c r="AC6">
        <v>0.89028213166144199</v>
      </c>
      <c r="AD6">
        <v>0.61128526645768022</v>
      </c>
      <c r="AE6">
        <v>0.23824451410658307</v>
      </c>
    </row>
    <row r="7" spans="1:31" x14ac:dyDescent="0.3">
      <c r="B7">
        <v>373</v>
      </c>
      <c r="D7">
        <f t="shared" si="0"/>
        <v>1.1692789968652038</v>
      </c>
      <c r="F7">
        <f t="shared" si="1"/>
        <v>1.011754068716094</v>
      </c>
      <c r="H7" t="s">
        <v>13</v>
      </c>
      <c r="I7">
        <v>628</v>
      </c>
      <c r="K7">
        <f t="shared" si="2"/>
        <v>1.0478309232480534</v>
      </c>
      <c r="M7">
        <f t="shared" si="3"/>
        <v>0.92785028318148233</v>
      </c>
      <c r="Q7" t="s">
        <v>118</v>
      </c>
      <c r="R7">
        <v>1.011754068716094</v>
      </c>
      <c r="S7">
        <v>0.83001808318264014</v>
      </c>
      <c r="T7">
        <v>0.78661844484629295</v>
      </c>
      <c r="U7">
        <v>0.70524412296564187</v>
      </c>
      <c r="V7">
        <v>0.59674502712477395</v>
      </c>
      <c r="W7">
        <v>0.32820976491862563</v>
      </c>
      <c r="Z7">
        <v>1.1692789968652038</v>
      </c>
      <c r="AA7">
        <v>0.95924764890282133</v>
      </c>
      <c r="AB7">
        <v>0.90909090909090906</v>
      </c>
      <c r="AC7">
        <v>0.8150470219435737</v>
      </c>
      <c r="AD7">
        <v>0.68965517241379315</v>
      </c>
      <c r="AE7">
        <v>0.37931034482758619</v>
      </c>
    </row>
    <row r="8" spans="1:31" x14ac:dyDescent="0.3">
      <c r="B8">
        <v>347</v>
      </c>
      <c r="D8">
        <f t="shared" si="0"/>
        <v>1.0877742946708464</v>
      </c>
      <c r="F8">
        <f t="shared" si="1"/>
        <v>0.94122965641952983</v>
      </c>
      <c r="H8" t="s">
        <v>13</v>
      </c>
      <c r="I8">
        <v>683</v>
      </c>
      <c r="K8">
        <f t="shared" si="2"/>
        <v>1.139599555061179</v>
      </c>
      <c r="M8">
        <f t="shared" si="3"/>
        <v>1.0091110563900516</v>
      </c>
      <c r="Q8" t="s">
        <v>118</v>
      </c>
      <c r="R8">
        <v>0.94122965641952983</v>
      </c>
      <c r="S8">
        <v>0.80560578661844484</v>
      </c>
      <c r="T8">
        <v>0.46654611211573233</v>
      </c>
      <c r="U8">
        <v>0.81645569620253156</v>
      </c>
      <c r="V8">
        <v>0.67811934900542492</v>
      </c>
      <c r="W8">
        <v>0.13019891500904157</v>
      </c>
      <c r="Z8">
        <v>1.0877742946708464</v>
      </c>
      <c r="AA8">
        <v>0.93103448275862066</v>
      </c>
      <c r="AB8">
        <v>0.53918495297805646</v>
      </c>
      <c r="AC8">
        <v>0.94357366771159878</v>
      </c>
      <c r="AD8">
        <v>0.78369905956112851</v>
      </c>
      <c r="AE8">
        <v>0.15047021943573669</v>
      </c>
    </row>
    <row r="9" spans="1:31" x14ac:dyDescent="0.3">
      <c r="A9" t="s">
        <v>14</v>
      </c>
      <c r="B9">
        <v>336</v>
      </c>
      <c r="C9">
        <f>AVERAGE(B9:B14)</f>
        <v>319</v>
      </c>
      <c r="D9">
        <f t="shared" si="0"/>
        <v>1.0532915360501567</v>
      </c>
      <c r="F9">
        <f t="shared" si="1"/>
        <v>0.91139240506329111</v>
      </c>
      <c r="H9" t="s">
        <v>130</v>
      </c>
      <c r="I9">
        <v>564</v>
      </c>
      <c r="J9">
        <f>AVERAGE(I9:I14)</f>
        <v>599.33333333333337</v>
      </c>
      <c r="K9">
        <f t="shared" si="2"/>
        <v>0.94104560622914346</v>
      </c>
      <c r="M9">
        <f t="shared" si="3"/>
        <v>0.83329229253878345</v>
      </c>
      <c r="Q9" t="s">
        <v>119</v>
      </c>
      <c r="R9">
        <v>0.9204629401625215</v>
      </c>
      <c r="S9">
        <v>0.83329229253878345</v>
      </c>
      <c r="T9">
        <v>0.8229500123122383</v>
      </c>
      <c r="U9">
        <v>0.76828367397192809</v>
      </c>
      <c r="V9">
        <v>0.76532873676434376</v>
      </c>
      <c r="W9">
        <v>0.59689731593203643</v>
      </c>
      <c r="Z9">
        <v>1.0394883203559511</v>
      </c>
      <c r="AA9">
        <v>0.94104560622914346</v>
      </c>
      <c r="AB9">
        <v>0.92936596218020018</v>
      </c>
      <c r="AC9">
        <v>0.8676307007786429</v>
      </c>
      <c r="AD9">
        <v>0.86429365962180194</v>
      </c>
      <c r="AE9">
        <v>0.67408231368186866</v>
      </c>
    </row>
    <row r="10" spans="1:31" x14ac:dyDescent="0.3">
      <c r="B10">
        <v>344</v>
      </c>
      <c r="D10">
        <f t="shared" si="0"/>
        <v>1.0783699059561129</v>
      </c>
      <c r="F10">
        <f t="shared" si="1"/>
        <v>0.93309222423146465</v>
      </c>
      <c r="H10" t="s">
        <v>130</v>
      </c>
      <c r="I10">
        <v>642</v>
      </c>
      <c r="K10">
        <f t="shared" si="2"/>
        <v>1.0711902113459399</v>
      </c>
      <c r="M10">
        <f t="shared" si="3"/>
        <v>0.94853484363457274</v>
      </c>
      <c r="Q10" t="s">
        <v>119</v>
      </c>
      <c r="R10">
        <v>1.1273085446934252</v>
      </c>
      <c r="S10">
        <v>0.94853484363457274</v>
      </c>
      <c r="T10">
        <v>0.87466141344496429</v>
      </c>
      <c r="U10">
        <v>0.72691455306574726</v>
      </c>
      <c r="V10">
        <v>0.6323565624230485</v>
      </c>
      <c r="W10">
        <v>0.60723959615858158</v>
      </c>
      <c r="Z10">
        <v>1.2730812013348163</v>
      </c>
      <c r="AA10">
        <v>1.0711902113459399</v>
      </c>
      <c r="AB10">
        <v>0.98776418242491648</v>
      </c>
      <c r="AC10">
        <v>0.82091212458286977</v>
      </c>
      <c r="AD10">
        <v>0.71412680756395996</v>
      </c>
      <c r="AE10">
        <v>0.68576195773081194</v>
      </c>
    </row>
    <row r="11" spans="1:31" x14ac:dyDescent="0.3">
      <c r="B11">
        <v>334</v>
      </c>
      <c r="D11">
        <f t="shared" si="0"/>
        <v>1.0470219435736676</v>
      </c>
      <c r="F11">
        <f t="shared" si="1"/>
        <v>0.9059674502712477</v>
      </c>
      <c r="H11" t="s">
        <v>130</v>
      </c>
      <c r="I11">
        <v>613</v>
      </c>
      <c r="K11">
        <f t="shared" si="2"/>
        <v>1.0228031145717462</v>
      </c>
      <c r="M11">
        <f t="shared" si="3"/>
        <v>0.90568825412459986</v>
      </c>
      <c r="Q11" t="s">
        <v>119</v>
      </c>
      <c r="R11">
        <v>0.93523762620044315</v>
      </c>
      <c r="S11">
        <v>0.90568825412459986</v>
      </c>
      <c r="T11">
        <v>0.89239103669047026</v>
      </c>
      <c r="U11">
        <v>0.75350898793400634</v>
      </c>
      <c r="V11">
        <v>0.72691455306574726</v>
      </c>
      <c r="W11">
        <v>0.66929327751785272</v>
      </c>
      <c r="Z11">
        <v>1.0561735261401557</v>
      </c>
      <c r="AA11">
        <v>1.0228031145717462</v>
      </c>
      <c r="AB11">
        <v>1.0077864293659622</v>
      </c>
      <c r="AC11">
        <v>0.85094549499443817</v>
      </c>
      <c r="AD11">
        <v>0.82091212458286977</v>
      </c>
      <c r="AE11">
        <v>0.75583982202447164</v>
      </c>
    </row>
    <row r="12" spans="1:31" x14ac:dyDescent="0.3">
      <c r="B12">
        <v>297</v>
      </c>
      <c r="D12">
        <f t="shared" si="0"/>
        <v>0.93103448275862066</v>
      </c>
      <c r="F12">
        <f t="shared" si="1"/>
        <v>0.80560578661844484</v>
      </c>
      <c r="H12" t="s">
        <v>130</v>
      </c>
      <c r="I12">
        <v>571</v>
      </c>
      <c r="K12">
        <f t="shared" si="2"/>
        <v>0.95272525027808674</v>
      </c>
      <c r="M12">
        <f t="shared" si="3"/>
        <v>0.84363457276532872</v>
      </c>
      <c r="Q12" t="s">
        <v>119</v>
      </c>
      <c r="R12">
        <v>1.0800295493720757</v>
      </c>
      <c r="S12">
        <v>0.84363457276532872</v>
      </c>
      <c r="T12">
        <v>0.94262496921940409</v>
      </c>
      <c r="U12">
        <v>0.71509480423540994</v>
      </c>
      <c r="V12">
        <v>0.61167200196995808</v>
      </c>
      <c r="W12">
        <v>0.55109578921447921</v>
      </c>
      <c r="Z12">
        <v>1.2196885428253614</v>
      </c>
      <c r="AA12">
        <v>0.95272525027808674</v>
      </c>
      <c r="AB12">
        <v>1.064516129032258</v>
      </c>
      <c r="AC12">
        <v>0.80756395995550612</v>
      </c>
      <c r="AD12">
        <v>0.6907675194660734</v>
      </c>
      <c r="AE12">
        <v>0.62235817575083419</v>
      </c>
    </row>
    <row r="13" spans="1:31" x14ac:dyDescent="0.3">
      <c r="B13">
        <v>306</v>
      </c>
      <c r="D13">
        <f t="shared" si="0"/>
        <v>0.95924764890282133</v>
      </c>
      <c r="F13">
        <f t="shared" si="1"/>
        <v>0.83001808318264014</v>
      </c>
      <c r="H13" t="s">
        <v>130</v>
      </c>
      <c r="I13">
        <v>597</v>
      </c>
      <c r="K13">
        <f t="shared" si="2"/>
        <v>0.99610678531701879</v>
      </c>
      <c r="M13">
        <f t="shared" si="3"/>
        <v>0.88204875646392511</v>
      </c>
      <c r="Q13" t="s">
        <v>119</v>
      </c>
      <c r="R13">
        <v>0.92785028318148233</v>
      </c>
      <c r="S13">
        <v>0.88204875646392511</v>
      </c>
      <c r="T13">
        <v>0.88352622506771727</v>
      </c>
      <c r="U13">
        <v>0.72839202166953954</v>
      </c>
      <c r="V13">
        <v>0.63974390544200932</v>
      </c>
      <c r="W13">
        <v>0.63531149963063283</v>
      </c>
      <c r="Z13">
        <v>1.0478309232480534</v>
      </c>
      <c r="AA13">
        <v>0.99610678531701879</v>
      </c>
      <c r="AB13">
        <v>0.99777530589543928</v>
      </c>
      <c r="AC13">
        <v>0.82258064516129026</v>
      </c>
      <c r="AD13">
        <v>0.72246941045606228</v>
      </c>
      <c r="AE13">
        <v>0.71746384872080082</v>
      </c>
    </row>
    <row r="14" spans="1:31" x14ac:dyDescent="0.3">
      <c r="B14">
        <v>297</v>
      </c>
      <c r="D14">
        <f t="shared" si="0"/>
        <v>0.93103448275862066</v>
      </c>
      <c r="F14">
        <f t="shared" si="1"/>
        <v>0.80560578661844484</v>
      </c>
      <c r="H14" t="s">
        <v>130</v>
      </c>
      <c r="I14">
        <v>609</v>
      </c>
      <c r="K14">
        <f t="shared" si="2"/>
        <v>1.0161290322580645</v>
      </c>
      <c r="M14">
        <f t="shared" si="3"/>
        <v>0.89977837970943109</v>
      </c>
      <c r="Q14" t="s">
        <v>119</v>
      </c>
      <c r="R14">
        <v>1.0091110563900516</v>
      </c>
      <c r="S14">
        <v>0.89977837970943109</v>
      </c>
      <c r="T14">
        <v>0.83772469835016006</v>
      </c>
      <c r="U14">
        <v>0.85102191578428954</v>
      </c>
      <c r="V14">
        <v>0.75941886234917499</v>
      </c>
      <c r="W14">
        <v>0.53779857178034962</v>
      </c>
      <c r="Z14">
        <v>1.139599555061179</v>
      </c>
      <c r="AA14">
        <v>1.0161290322580645</v>
      </c>
      <c r="AB14">
        <v>0.9460511679644048</v>
      </c>
      <c r="AC14">
        <v>0.96106785317018906</v>
      </c>
      <c r="AD14">
        <v>0.85761957730812011</v>
      </c>
      <c r="AE14">
        <v>0.60734149054505004</v>
      </c>
    </row>
    <row r="15" spans="1:31" x14ac:dyDescent="0.3">
      <c r="A15" t="s">
        <v>126</v>
      </c>
      <c r="B15">
        <v>254</v>
      </c>
      <c r="D15">
        <f t="shared" si="0"/>
        <v>0.79623824451410663</v>
      </c>
      <c r="F15">
        <f t="shared" si="1"/>
        <v>0.68896925858951175</v>
      </c>
      <c r="H15" s="7">
        <v>0.1</v>
      </c>
      <c r="I15">
        <v>557</v>
      </c>
      <c r="K15">
        <f t="shared" si="2"/>
        <v>0.92936596218020018</v>
      </c>
      <c r="M15">
        <f t="shared" si="3"/>
        <v>0.8229500123122383</v>
      </c>
      <c r="Q15" t="s">
        <v>131</v>
      </c>
      <c r="R15">
        <f>AVERAGE(R3:R14)</f>
        <v>1</v>
      </c>
      <c r="S15">
        <f t="shared" ref="S15:W15" si="4">AVERAGE(S3:S14)</f>
        <v>0.87538823626851459</v>
      </c>
      <c r="T15">
        <f t="shared" si="4"/>
        <v>0.77439643314677198</v>
      </c>
      <c r="U15">
        <f t="shared" si="4"/>
        <v>0.76354708017382311</v>
      </c>
      <c r="V15">
        <f t="shared" si="4"/>
        <v>0.63191611602982201</v>
      </c>
      <c r="W15">
        <f t="shared" si="4"/>
        <v>0.45780481250442501</v>
      </c>
      <c r="Z15">
        <f>AVERAGE(Z3:Z14)</f>
        <v>1.1425026123301985</v>
      </c>
      <c r="AA15">
        <f t="shared" ref="AA15:AE15" si="5">AVERAGE(AA3:AA14)</f>
        <v>1</v>
      </c>
      <c r="AB15">
        <f t="shared" si="5"/>
        <v>0.8834142313007719</v>
      </c>
      <c r="AC15">
        <f t="shared" si="5"/>
        <v>0.87243823103111195</v>
      </c>
      <c r="AD15">
        <f t="shared" si="5"/>
        <v>0.72120959315063882</v>
      </c>
      <c r="AE15">
        <f t="shared" si="5"/>
        <v>0.52117251491556271</v>
      </c>
    </row>
    <row r="16" spans="1:31" x14ac:dyDescent="0.3">
      <c r="B16">
        <v>280</v>
      </c>
      <c r="D16">
        <f t="shared" si="0"/>
        <v>0.87774294670846398</v>
      </c>
      <c r="F16">
        <f t="shared" si="1"/>
        <v>0.75949367088607589</v>
      </c>
      <c r="H16" s="7">
        <v>0.1</v>
      </c>
      <c r="I16">
        <v>592</v>
      </c>
      <c r="K16">
        <f t="shared" si="2"/>
        <v>0.98776418242491648</v>
      </c>
      <c r="M16">
        <f t="shared" si="3"/>
        <v>0.87466141344496429</v>
      </c>
    </row>
    <row r="17" spans="1:13" x14ac:dyDescent="0.3">
      <c r="B17">
        <v>299</v>
      </c>
      <c r="D17">
        <f t="shared" si="0"/>
        <v>0.93730407523510972</v>
      </c>
      <c r="F17">
        <f t="shared" si="1"/>
        <v>0.81103074141048825</v>
      </c>
      <c r="H17" s="7">
        <v>0.1</v>
      </c>
      <c r="I17">
        <v>604</v>
      </c>
      <c r="K17">
        <f t="shared" si="2"/>
        <v>1.0077864293659622</v>
      </c>
      <c r="M17">
        <f t="shared" si="3"/>
        <v>0.89239103669047026</v>
      </c>
    </row>
    <row r="18" spans="1:13" x14ac:dyDescent="0.3">
      <c r="B18">
        <v>194</v>
      </c>
      <c r="D18">
        <f t="shared" si="0"/>
        <v>0.60815047021943569</v>
      </c>
      <c r="F18">
        <f t="shared" si="1"/>
        <v>0.5262206148282097</v>
      </c>
      <c r="H18" s="7">
        <v>0.1</v>
      </c>
      <c r="I18">
        <v>638</v>
      </c>
      <c r="K18">
        <f t="shared" si="2"/>
        <v>1.064516129032258</v>
      </c>
      <c r="M18">
        <f t="shared" si="3"/>
        <v>0.94262496921940409</v>
      </c>
    </row>
    <row r="19" spans="1:13" x14ac:dyDescent="0.3">
      <c r="B19">
        <v>290</v>
      </c>
      <c r="D19">
        <f t="shared" si="0"/>
        <v>0.90909090909090906</v>
      </c>
      <c r="F19">
        <f t="shared" si="1"/>
        <v>0.78661844484629295</v>
      </c>
      <c r="H19" s="7">
        <v>0.1</v>
      </c>
      <c r="I19">
        <v>598</v>
      </c>
      <c r="K19">
        <f t="shared" si="2"/>
        <v>0.99777530589543928</v>
      </c>
      <c r="M19">
        <f t="shared" si="3"/>
        <v>0.88352622506771727</v>
      </c>
    </row>
    <row r="20" spans="1:13" x14ac:dyDescent="0.3">
      <c r="B20">
        <v>172</v>
      </c>
      <c r="D20">
        <f t="shared" si="0"/>
        <v>0.53918495297805646</v>
      </c>
      <c r="F20">
        <f t="shared" si="1"/>
        <v>0.46654611211573233</v>
      </c>
      <c r="H20" s="7">
        <v>0.1</v>
      </c>
      <c r="I20">
        <v>567</v>
      </c>
      <c r="K20">
        <f t="shared" si="2"/>
        <v>0.9460511679644048</v>
      </c>
      <c r="M20">
        <f t="shared" si="3"/>
        <v>0.83772469835016006</v>
      </c>
    </row>
    <row r="21" spans="1:13" x14ac:dyDescent="0.3">
      <c r="A21" t="s">
        <v>127</v>
      </c>
      <c r="B21">
        <v>294</v>
      </c>
      <c r="D21">
        <f t="shared" si="0"/>
        <v>0.92163009404388718</v>
      </c>
      <c r="F21">
        <f t="shared" si="1"/>
        <v>0.79746835443037967</v>
      </c>
      <c r="H21" t="s">
        <v>132</v>
      </c>
      <c r="I21">
        <v>520</v>
      </c>
      <c r="K21">
        <f t="shared" si="2"/>
        <v>0.8676307007786429</v>
      </c>
      <c r="M21">
        <f t="shared" si="3"/>
        <v>0.76828367397192809</v>
      </c>
    </row>
    <row r="22" spans="1:13" x14ac:dyDescent="0.3">
      <c r="B22">
        <v>284</v>
      </c>
      <c r="D22">
        <f t="shared" si="0"/>
        <v>0.89028213166144199</v>
      </c>
      <c r="F22">
        <f t="shared" si="1"/>
        <v>0.77034358047016271</v>
      </c>
      <c r="H22" t="s">
        <v>132</v>
      </c>
      <c r="I22">
        <v>492</v>
      </c>
      <c r="K22">
        <f t="shared" si="2"/>
        <v>0.82091212458286977</v>
      </c>
      <c r="M22">
        <f t="shared" si="3"/>
        <v>0.72691455306574726</v>
      </c>
    </row>
    <row r="23" spans="1:13" x14ac:dyDescent="0.3">
      <c r="B23">
        <v>280</v>
      </c>
      <c r="D23">
        <f t="shared" si="0"/>
        <v>0.87774294670846398</v>
      </c>
      <c r="F23">
        <f t="shared" si="1"/>
        <v>0.75949367088607589</v>
      </c>
      <c r="H23" t="s">
        <v>132</v>
      </c>
      <c r="I23">
        <v>510</v>
      </c>
      <c r="K23">
        <f t="shared" si="2"/>
        <v>0.85094549499443817</v>
      </c>
      <c r="M23">
        <f t="shared" si="3"/>
        <v>0.75350898793400634</v>
      </c>
    </row>
    <row r="24" spans="1:13" x14ac:dyDescent="0.3">
      <c r="B24">
        <v>284</v>
      </c>
      <c r="D24">
        <f t="shared" si="0"/>
        <v>0.89028213166144199</v>
      </c>
      <c r="F24">
        <f t="shared" si="1"/>
        <v>0.77034358047016271</v>
      </c>
      <c r="H24" t="s">
        <v>132</v>
      </c>
      <c r="I24">
        <v>484</v>
      </c>
      <c r="K24">
        <f t="shared" si="2"/>
        <v>0.80756395995550612</v>
      </c>
      <c r="M24">
        <f t="shared" si="3"/>
        <v>0.71509480423540994</v>
      </c>
    </row>
    <row r="25" spans="1:13" x14ac:dyDescent="0.3">
      <c r="B25">
        <v>260</v>
      </c>
      <c r="D25">
        <f t="shared" si="0"/>
        <v>0.8150470219435737</v>
      </c>
      <c r="F25">
        <f t="shared" si="1"/>
        <v>0.70524412296564187</v>
      </c>
      <c r="H25" t="s">
        <v>132</v>
      </c>
      <c r="I25">
        <v>493</v>
      </c>
      <c r="K25">
        <f t="shared" si="2"/>
        <v>0.82258064516129026</v>
      </c>
      <c r="M25">
        <f t="shared" si="3"/>
        <v>0.72839202166953954</v>
      </c>
    </row>
    <row r="26" spans="1:13" x14ac:dyDescent="0.3">
      <c r="B26">
        <v>301</v>
      </c>
      <c r="D26">
        <f t="shared" si="0"/>
        <v>0.94357366771159878</v>
      </c>
      <c r="F26">
        <f t="shared" si="1"/>
        <v>0.81645569620253156</v>
      </c>
      <c r="H26" t="s">
        <v>132</v>
      </c>
      <c r="I26">
        <v>576</v>
      </c>
      <c r="K26">
        <f t="shared" si="2"/>
        <v>0.96106785317018906</v>
      </c>
      <c r="M26">
        <f t="shared" si="3"/>
        <v>0.85102191578428954</v>
      </c>
    </row>
    <row r="27" spans="1:13" x14ac:dyDescent="0.3">
      <c r="A27" t="s">
        <v>128</v>
      </c>
      <c r="B27">
        <v>163</v>
      </c>
      <c r="D27">
        <f t="shared" si="0"/>
        <v>0.5109717868338558</v>
      </c>
      <c r="F27">
        <f t="shared" si="1"/>
        <v>0.44213381555153702</v>
      </c>
      <c r="H27" t="s">
        <v>133</v>
      </c>
      <c r="I27">
        <v>518</v>
      </c>
      <c r="K27">
        <f t="shared" si="2"/>
        <v>0.86429365962180194</v>
      </c>
      <c r="M27">
        <f t="shared" si="3"/>
        <v>0.76532873676434376</v>
      </c>
    </row>
    <row r="28" spans="1:13" x14ac:dyDescent="0.3">
      <c r="B28">
        <v>240</v>
      </c>
      <c r="D28">
        <f t="shared" si="0"/>
        <v>0.75235109717868343</v>
      </c>
      <c r="F28">
        <f t="shared" si="1"/>
        <v>0.65099457504520797</v>
      </c>
      <c r="H28" t="s">
        <v>133</v>
      </c>
      <c r="I28">
        <v>428</v>
      </c>
      <c r="K28">
        <f t="shared" si="2"/>
        <v>0.71412680756395996</v>
      </c>
      <c r="M28">
        <f t="shared" si="3"/>
        <v>0.6323565624230485</v>
      </c>
    </row>
    <row r="29" spans="1:13" x14ac:dyDescent="0.3">
      <c r="B29">
        <v>203</v>
      </c>
      <c r="D29">
        <f t="shared" si="0"/>
        <v>0.63636363636363635</v>
      </c>
      <c r="F29">
        <f t="shared" si="1"/>
        <v>0.550632911392405</v>
      </c>
      <c r="H29" t="s">
        <v>133</v>
      </c>
      <c r="I29">
        <v>492</v>
      </c>
      <c r="K29">
        <f t="shared" si="2"/>
        <v>0.82091212458286977</v>
      </c>
      <c r="M29">
        <f t="shared" si="3"/>
        <v>0.72691455306574726</v>
      </c>
    </row>
    <row r="30" spans="1:13" x14ac:dyDescent="0.3">
      <c r="B30">
        <v>195</v>
      </c>
      <c r="D30">
        <f t="shared" si="0"/>
        <v>0.61128526645768022</v>
      </c>
      <c r="F30">
        <f t="shared" si="1"/>
        <v>0.52893309222423146</v>
      </c>
      <c r="H30" t="s">
        <v>133</v>
      </c>
      <c r="I30">
        <v>414</v>
      </c>
      <c r="K30">
        <f t="shared" si="2"/>
        <v>0.6907675194660734</v>
      </c>
      <c r="M30">
        <f t="shared" si="3"/>
        <v>0.61167200196995808</v>
      </c>
    </row>
    <row r="31" spans="1:13" x14ac:dyDescent="0.3">
      <c r="B31">
        <v>220</v>
      </c>
      <c r="D31">
        <f t="shared" si="0"/>
        <v>0.68965517241379315</v>
      </c>
      <c r="F31">
        <f t="shared" si="1"/>
        <v>0.59674502712477395</v>
      </c>
      <c r="H31" t="s">
        <v>133</v>
      </c>
      <c r="I31">
        <v>433</v>
      </c>
      <c r="K31">
        <f t="shared" si="2"/>
        <v>0.72246941045606228</v>
      </c>
      <c r="M31">
        <f t="shared" si="3"/>
        <v>0.63974390544200932</v>
      </c>
    </row>
    <row r="32" spans="1:13" x14ac:dyDescent="0.3">
      <c r="B32">
        <v>250</v>
      </c>
      <c r="D32">
        <f t="shared" si="0"/>
        <v>0.78369905956112851</v>
      </c>
      <c r="F32">
        <f t="shared" si="1"/>
        <v>0.67811934900542492</v>
      </c>
      <c r="H32" t="s">
        <v>133</v>
      </c>
      <c r="I32">
        <v>514</v>
      </c>
      <c r="K32">
        <f t="shared" si="2"/>
        <v>0.85761957730812011</v>
      </c>
      <c r="M32">
        <f t="shared" si="3"/>
        <v>0.75941886234917499</v>
      </c>
    </row>
    <row r="33" spans="1:13" x14ac:dyDescent="0.3">
      <c r="A33" t="s">
        <v>129</v>
      </c>
      <c r="B33">
        <v>126</v>
      </c>
      <c r="D33">
        <f t="shared" si="0"/>
        <v>0.39498432601880878</v>
      </c>
      <c r="F33">
        <f t="shared" si="1"/>
        <v>0.34177215189873417</v>
      </c>
      <c r="H33" t="s">
        <v>134</v>
      </c>
      <c r="I33">
        <v>404</v>
      </c>
      <c r="K33">
        <f t="shared" si="2"/>
        <v>0.67408231368186866</v>
      </c>
      <c r="M33">
        <f t="shared" si="3"/>
        <v>0.59689731593203643</v>
      </c>
    </row>
    <row r="34" spans="1:13" x14ac:dyDescent="0.3">
      <c r="B34">
        <v>157</v>
      </c>
      <c r="D34">
        <f t="shared" si="0"/>
        <v>0.49216300940438873</v>
      </c>
      <c r="F34">
        <f t="shared" si="1"/>
        <v>0.42585895117540684</v>
      </c>
      <c r="H34" t="s">
        <v>134</v>
      </c>
      <c r="I34">
        <v>411</v>
      </c>
      <c r="K34">
        <f t="shared" si="2"/>
        <v>0.68576195773081194</v>
      </c>
      <c r="M34">
        <f t="shared" si="3"/>
        <v>0.60723959615858158</v>
      </c>
    </row>
    <row r="35" spans="1:13" x14ac:dyDescent="0.3">
      <c r="B35">
        <v>171</v>
      </c>
      <c r="D35">
        <f t="shared" si="0"/>
        <v>0.53605015673981193</v>
      </c>
      <c r="F35">
        <f t="shared" si="1"/>
        <v>0.46383363471971062</v>
      </c>
      <c r="H35" t="s">
        <v>134</v>
      </c>
      <c r="I35">
        <v>453</v>
      </c>
      <c r="K35">
        <f t="shared" si="2"/>
        <v>0.75583982202447164</v>
      </c>
      <c r="M35">
        <f t="shared" si="3"/>
        <v>0.66929327751785272</v>
      </c>
    </row>
    <row r="36" spans="1:13" x14ac:dyDescent="0.3">
      <c r="B36">
        <v>76</v>
      </c>
      <c r="D36">
        <f t="shared" si="0"/>
        <v>0.23824451410658307</v>
      </c>
      <c r="F36">
        <f t="shared" si="1"/>
        <v>0.20614828209764918</v>
      </c>
      <c r="H36" t="s">
        <v>134</v>
      </c>
      <c r="I36">
        <v>373</v>
      </c>
      <c r="K36">
        <f t="shared" si="2"/>
        <v>0.62235817575083419</v>
      </c>
      <c r="M36">
        <f t="shared" si="3"/>
        <v>0.55109578921447921</v>
      </c>
    </row>
    <row r="37" spans="1:13" x14ac:dyDescent="0.3">
      <c r="B37">
        <v>121</v>
      </c>
      <c r="D37">
        <f t="shared" si="0"/>
        <v>0.37931034482758619</v>
      </c>
      <c r="F37">
        <f t="shared" si="1"/>
        <v>0.32820976491862563</v>
      </c>
      <c r="H37" t="s">
        <v>134</v>
      </c>
      <c r="I37">
        <v>430</v>
      </c>
      <c r="K37">
        <f t="shared" si="2"/>
        <v>0.71746384872080082</v>
      </c>
      <c r="M37">
        <f t="shared" si="3"/>
        <v>0.63531149963063283</v>
      </c>
    </row>
    <row r="38" spans="1:13" x14ac:dyDescent="0.3">
      <c r="B38">
        <v>48</v>
      </c>
      <c r="D38">
        <f t="shared" si="0"/>
        <v>0.15047021943573669</v>
      </c>
      <c r="F38">
        <f t="shared" si="1"/>
        <v>0.13019891500904157</v>
      </c>
      <c r="H38" t="s">
        <v>134</v>
      </c>
      <c r="I38">
        <v>364</v>
      </c>
      <c r="K38">
        <f t="shared" si="2"/>
        <v>0.60734149054505004</v>
      </c>
      <c r="M38">
        <f t="shared" si="3"/>
        <v>0.53779857178034962</v>
      </c>
    </row>
    <row r="39" spans="1:13" x14ac:dyDescent="0.3">
      <c r="A39" t="s">
        <v>70</v>
      </c>
      <c r="B39">
        <v>149</v>
      </c>
      <c r="D39">
        <f t="shared" si="0"/>
        <v>0.4670846394984326</v>
      </c>
      <c r="F39">
        <f t="shared" si="1"/>
        <v>0.40415913200723325</v>
      </c>
    </row>
    <row r="40" spans="1:13" x14ac:dyDescent="0.3">
      <c r="B40">
        <v>215</v>
      </c>
      <c r="D40">
        <f t="shared" si="0"/>
        <v>0.6739811912225705</v>
      </c>
      <c r="F40">
        <f t="shared" si="1"/>
        <v>0.58318264014466548</v>
      </c>
    </row>
    <row r="41" spans="1:13" x14ac:dyDescent="0.3">
      <c r="B41">
        <v>226</v>
      </c>
      <c r="D41">
        <f t="shared" si="0"/>
        <v>0.70846394984326022</v>
      </c>
      <c r="F41">
        <f t="shared" si="1"/>
        <v>0.61301989150090408</v>
      </c>
    </row>
    <row r="42" spans="1:13" x14ac:dyDescent="0.3">
      <c r="B42">
        <v>230</v>
      </c>
      <c r="D42">
        <f t="shared" si="0"/>
        <v>0.72100313479623823</v>
      </c>
      <c r="F42">
        <f t="shared" si="1"/>
        <v>0.6238698010849909</v>
      </c>
    </row>
    <row r="43" spans="1:13" x14ac:dyDescent="0.3">
      <c r="B43">
        <v>261</v>
      </c>
      <c r="D43">
        <f t="shared" si="0"/>
        <v>0.81818181818181823</v>
      </c>
      <c r="F43">
        <f t="shared" si="1"/>
        <v>0.70795660036166363</v>
      </c>
    </row>
    <row r="44" spans="1:13" x14ac:dyDescent="0.3">
      <c r="B44">
        <v>243</v>
      </c>
      <c r="D44">
        <f t="shared" si="0"/>
        <v>0.76175548589341691</v>
      </c>
      <c r="F44">
        <f t="shared" si="1"/>
        <v>0.65913200723327303</v>
      </c>
    </row>
    <row r="45" spans="1:13" x14ac:dyDescent="0.3">
      <c r="A45" t="s">
        <v>72</v>
      </c>
      <c r="B45">
        <v>318</v>
      </c>
      <c r="D45">
        <f t="shared" si="0"/>
        <v>0.99686520376175547</v>
      </c>
      <c r="F45">
        <f t="shared" si="1"/>
        <v>0.86256781193490051</v>
      </c>
    </row>
    <row r="46" spans="1:13" x14ac:dyDescent="0.3">
      <c r="B46">
        <v>313</v>
      </c>
      <c r="D46">
        <f t="shared" si="0"/>
        <v>0.98119122257053293</v>
      </c>
      <c r="F46">
        <f t="shared" si="1"/>
        <v>0.84900542495479203</v>
      </c>
    </row>
    <row r="47" spans="1:13" x14ac:dyDescent="0.3">
      <c r="B47">
        <v>254</v>
      </c>
      <c r="D47">
        <f t="shared" si="0"/>
        <v>0.79623824451410663</v>
      </c>
      <c r="F47">
        <f t="shared" si="1"/>
        <v>0.68896925858951175</v>
      </c>
    </row>
    <row r="48" spans="1:13" x14ac:dyDescent="0.3">
      <c r="B48">
        <v>177</v>
      </c>
      <c r="D48">
        <f t="shared" si="0"/>
        <v>0.55485893416927901</v>
      </c>
      <c r="F48">
        <f t="shared" si="1"/>
        <v>0.48010849909584086</v>
      </c>
    </row>
    <row r="49" spans="1:6" x14ac:dyDescent="0.3">
      <c r="B49">
        <v>221</v>
      </c>
      <c r="D49">
        <f t="shared" si="0"/>
        <v>0.69278996865203757</v>
      </c>
      <c r="F49">
        <f t="shared" si="1"/>
        <v>0.5994575045207956</v>
      </c>
    </row>
    <row r="50" spans="1:6" x14ac:dyDescent="0.3">
      <c r="B50">
        <v>149</v>
      </c>
      <c r="D50">
        <f t="shared" si="0"/>
        <v>0.4670846394984326</v>
      </c>
      <c r="F50">
        <f t="shared" si="1"/>
        <v>0.40415913200723325</v>
      </c>
    </row>
    <row r="51" spans="1:6" x14ac:dyDescent="0.3">
      <c r="A51" t="s">
        <v>135</v>
      </c>
      <c r="B51">
        <v>310</v>
      </c>
      <c r="D51">
        <f t="shared" si="0"/>
        <v>0.97178683385579934</v>
      </c>
      <c r="F51">
        <f t="shared" si="1"/>
        <v>0.84086799276672686</v>
      </c>
    </row>
    <row r="52" spans="1:6" x14ac:dyDescent="0.3">
      <c r="B52">
        <v>325</v>
      </c>
      <c r="D52">
        <f t="shared" si="0"/>
        <v>1.0188087774294672</v>
      </c>
      <c r="F52">
        <f t="shared" si="1"/>
        <v>0.8815551537070524</v>
      </c>
    </row>
    <row r="53" spans="1:6" x14ac:dyDescent="0.3">
      <c r="B53">
        <v>282</v>
      </c>
      <c r="D53">
        <f t="shared" si="0"/>
        <v>0.88401253918495293</v>
      </c>
      <c r="F53">
        <f t="shared" si="1"/>
        <v>0.7649186256781193</v>
      </c>
    </row>
    <row r="54" spans="1:6" x14ac:dyDescent="0.3">
      <c r="B54">
        <v>282</v>
      </c>
      <c r="D54">
        <f t="shared" si="0"/>
        <v>0.88401253918495293</v>
      </c>
      <c r="F54">
        <f t="shared" si="1"/>
        <v>0.7649186256781193</v>
      </c>
    </row>
    <row r="55" spans="1:6" x14ac:dyDescent="0.3">
      <c r="B55">
        <v>324</v>
      </c>
      <c r="D55">
        <f t="shared" si="0"/>
        <v>1.0156739811912225</v>
      </c>
      <c r="F55">
        <f t="shared" si="1"/>
        <v>0.87884267631103075</v>
      </c>
    </row>
    <row r="56" spans="1:6" x14ac:dyDescent="0.3">
      <c r="B56">
        <v>307</v>
      </c>
      <c r="D56">
        <f t="shared" si="0"/>
        <v>0.96238244514106586</v>
      </c>
      <c r="F56">
        <f t="shared" si="1"/>
        <v>0.83273056057866179</v>
      </c>
    </row>
    <row r="57" spans="1:6" x14ac:dyDescent="0.3">
      <c r="A57" t="s">
        <v>136</v>
      </c>
      <c r="B57">
        <v>263</v>
      </c>
      <c r="D57">
        <f t="shared" si="0"/>
        <v>0.82445141065830718</v>
      </c>
      <c r="F57">
        <f t="shared" si="1"/>
        <v>0.71338155515370705</v>
      </c>
    </row>
    <row r="58" spans="1:6" x14ac:dyDescent="0.3">
      <c r="B58">
        <v>296</v>
      </c>
      <c r="D58">
        <f t="shared" si="0"/>
        <v>0.92789968652037613</v>
      </c>
      <c r="F58">
        <f t="shared" si="1"/>
        <v>0.80289330922242308</v>
      </c>
    </row>
    <row r="59" spans="1:6" x14ac:dyDescent="0.3">
      <c r="B59">
        <v>258</v>
      </c>
      <c r="D59">
        <f t="shared" si="0"/>
        <v>0.80877742946708464</v>
      </c>
      <c r="F59">
        <f t="shared" si="1"/>
        <v>0.69981916817359857</v>
      </c>
    </row>
    <row r="60" spans="1:6" x14ac:dyDescent="0.3">
      <c r="B60">
        <v>273</v>
      </c>
      <c r="D60">
        <f t="shared" si="0"/>
        <v>0.85579937304075238</v>
      </c>
      <c r="F60">
        <f t="shared" si="1"/>
        <v>0.740506329113924</v>
      </c>
    </row>
    <row r="61" spans="1:6" x14ac:dyDescent="0.3">
      <c r="B61">
        <v>258</v>
      </c>
      <c r="D61">
        <f t="shared" si="0"/>
        <v>0.80877742946708464</v>
      </c>
      <c r="F61">
        <f t="shared" si="1"/>
        <v>0.69981916817359857</v>
      </c>
    </row>
    <row r="62" spans="1:6" x14ac:dyDescent="0.3">
      <c r="B62">
        <v>275</v>
      </c>
      <c r="D62">
        <f t="shared" si="0"/>
        <v>0.86206896551724133</v>
      </c>
      <c r="F62">
        <f t="shared" si="1"/>
        <v>0.74593128390596741</v>
      </c>
    </row>
    <row r="63" spans="1:6" x14ac:dyDescent="0.3">
      <c r="A63" t="s">
        <v>137</v>
      </c>
      <c r="B63">
        <v>263</v>
      </c>
      <c r="D63">
        <f t="shared" si="0"/>
        <v>0.82445141065830718</v>
      </c>
      <c r="F63">
        <f t="shared" si="1"/>
        <v>0.71338155515370705</v>
      </c>
    </row>
    <row r="64" spans="1:6" x14ac:dyDescent="0.3">
      <c r="B64">
        <v>270</v>
      </c>
      <c r="D64">
        <f t="shared" si="0"/>
        <v>0.84639498432601878</v>
      </c>
      <c r="F64">
        <f t="shared" si="1"/>
        <v>0.73236889692585894</v>
      </c>
    </row>
    <row r="65" spans="2:6" x14ac:dyDescent="0.3">
      <c r="B65">
        <v>247</v>
      </c>
      <c r="D65">
        <f t="shared" si="0"/>
        <v>0.77429467084639503</v>
      </c>
      <c r="F65">
        <f t="shared" si="1"/>
        <v>0.66998191681735986</v>
      </c>
    </row>
    <row r="66" spans="2:6" x14ac:dyDescent="0.3">
      <c r="B66">
        <v>275</v>
      </c>
      <c r="D66">
        <f t="shared" si="0"/>
        <v>0.86206896551724133</v>
      </c>
      <c r="F66">
        <f t="shared" si="1"/>
        <v>0.74593128390596741</v>
      </c>
    </row>
    <row r="67" spans="2:6" x14ac:dyDescent="0.3">
      <c r="B67">
        <v>278</v>
      </c>
      <c r="D67">
        <f t="shared" si="0"/>
        <v>0.87147335423197492</v>
      </c>
      <c r="F67">
        <f t="shared" si="1"/>
        <v>0.75406871609403248</v>
      </c>
    </row>
    <row r="68" spans="2:6" x14ac:dyDescent="0.3">
      <c r="B68">
        <v>270</v>
      </c>
      <c r="D68">
        <f t="shared" ref="D68" si="6">B68/$C$9</f>
        <v>0.84639498432601878</v>
      </c>
      <c r="F68">
        <f t="shared" ref="F68" si="7">B68/$E$3</f>
        <v>0.73236889692585894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FDBB-1A15-4C66-8613-A627BD3B9776}">
  <dimension ref="A1:Z42"/>
  <sheetViews>
    <sheetView topLeftCell="K1" workbookViewId="0">
      <selection activeCell="P2" sqref="P2:AA12"/>
    </sheetView>
  </sheetViews>
  <sheetFormatPr defaultRowHeight="14.4" x14ac:dyDescent="0.3"/>
  <cols>
    <col min="8" max="8" width="10.33203125" bestFit="1" customWidth="1"/>
    <col min="9" max="9" width="6.33203125" bestFit="1" customWidth="1"/>
  </cols>
  <sheetData>
    <row r="1" spans="1:26" ht="15" thickBot="1" x14ac:dyDescent="0.35">
      <c r="A1" s="44" t="s">
        <v>173</v>
      </c>
      <c r="B1" s="44"/>
      <c r="C1" s="44"/>
      <c r="D1" s="44"/>
      <c r="E1" s="44"/>
      <c r="F1" s="44"/>
      <c r="H1" s="44" t="s">
        <v>174</v>
      </c>
      <c r="I1" s="44"/>
      <c r="J1" s="44"/>
      <c r="K1" s="44"/>
      <c r="L1" s="44"/>
      <c r="M1" s="44"/>
    </row>
    <row r="2" spans="1:26" ht="15" thickBot="1" x14ac:dyDescent="0.35">
      <c r="A2" t="s">
        <v>5</v>
      </c>
      <c r="B2" t="s">
        <v>6</v>
      </c>
      <c r="C2" t="s">
        <v>122</v>
      </c>
      <c r="D2" t="s">
        <v>145</v>
      </c>
      <c r="E2" t="s">
        <v>9</v>
      </c>
      <c r="F2" t="s">
        <v>18</v>
      </c>
      <c r="H2" t="s">
        <v>5</v>
      </c>
      <c r="I2" t="s">
        <v>6</v>
      </c>
      <c r="J2" t="s">
        <v>122</v>
      </c>
      <c r="K2" t="s">
        <v>145</v>
      </c>
      <c r="L2" t="s">
        <v>9</v>
      </c>
      <c r="M2" t="s">
        <v>18</v>
      </c>
      <c r="Q2" s="45" t="s">
        <v>18</v>
      </c>
      <c r="R2" s="46"/>
    </row>
    <row r="3" spans="1:26" x14ac:dyDescent="0.3">
      <c r="A3" t="s">
        <v>13</v>
      </c>
      <c r="B3">
        <v>578</v>
      </c>
      <c r="D3">
        <f>B3/$C$7</f>
        <v>1.2661555312157722</v>
      </c>
      <c r="E3">
        <f>AVERAGE(B3:B6)</f>
        <v>588</v>
      </c>
      <c r="F3">
        <f>B3/$E$3</f>
        <v>0.98299319727891155</v>
      </c>
      <c r="H3" t="s">
        <v>13</v>
      </c>
      <c r="I3">
        <v>543</v>
      </c>
      <c r="K3">
        <f>I3/$J$7</f>
        <v>1.2266566265060241</v>
      </c>
      <c r="L3">
        <f>AVERAGE(I3:I6)</f>
        <v>551.75</v>
      </c>
      <c r="M3">
        <f>I3/$L$3</f>
        <v>0.98414136837335753</v>
      </c>
      <c r="P3" s="28"/>
      <c r="Q3" s="28" t="s">
        <v>13</v>
      </c>
      <c r="R3" s="28" t="s">
        <v>14</v>
      </c>
      <c r="S3" s="28" t="s">
        <v>165</v>
      </c>
      <c r="T3" s="28" t="s">
        <v>166</v>
      </c>
      <c r="U3" s="28" t="s">
        <v>167</v>
      </c>
      <c r="V3" s="28" t="s">
        <v>168</v>
      </c>
      <c r="W3" s="28" t="s">
        <v>169</v>
      </c>
      <c r="X3" s="28" t="s">
        <v>170</v>
      </c>
      <c r="Y3" s="28" t="s">
        <v>171</v>
      </c>
      <c r="Z3" s="28" t="s">
        <v>172</v>
      </c>
    </row>
    <row r="4" spans="1:26" x14ac:dyDescent="0.3">
      <c r="A4" t="s">
        <v>13</v>
      </c>
      <c r="B4">
        <v>661</v>
      </c>
      <c r="D4">
        <f t="shared" ref="D4:D38" si="0">B4/$C$7</f>
        <v>1.4479737130339541</v>
      </c>
      <c r="F4">
        <f t="shared" ref="F4:F38" si="1">B4/$E$3</f>
        <v>1.1241496598639455</v>
      </c>
      <c r="H4" t="s">
        <v>13</v>
      </c>
      <c r="I4">
        <v>536</v>
      </c>
      <c r="K4">
        <f t="shared" ref="K4:K42" si="2">I4/$J$7</f>
        <v>1.2108433734939759</v>
      </c>
      <c r="M4">
        <f t="shared" ref="M4:M42" si="3">I4/$L$3</f>
        <v>0.97145446307204353</v>
      </c>
      <c r="P4" s="28" t="s">
        <v>173</v>
      </c>
      <c r="Q4" s="28">
        <v>0.98299319727891155</v>
      </c>
      <c r="R4" s="28">
        <v>0.59693877551020413</v>
      </c>
      <c r="S4" s="28">
        <v>0.69557823129251706</v>
      </c>
      <c r="T4" s="28">
        <v>0.76020408163265307</v>
      </c>
      <c r="U4" s="28">
        <v>0.56972789115646261</v>
      </c>
      <c r="V4" s="28">
        <v>0.56292517006802723</v>
      </c>
      <c r="W4" s="28">
        <v>0.14625850340136054</v>
      </c>
      <c r="X4" s="28">
        <v>0.42176870748299322</v>
      </c>
      <c r="Y4" s="28">
        <v>0.13095238095238096</v>
      </c>
      <c r="Z4" s="28"/>
    </row>
    <row r="5" spans="1:26" x14ac:dyDescent="0.3">
      <c r="A5" t="s">
        <v>13</v>
      </c>
      <c r="B5">
        <v>540</v>
      </c>
      <c r="D5">
        <f t="shared" si="0"/>
        <v>1.1829134720700987</v>
      </c>
      <c r="F5">
        <f t="shared" si="1"/>
        <v>0.91836734693877553</v>
      </c>
      <c r="H5" t="s">
        <v>13</v>
      </c>
      <c r="I5">
        <v>478</v>
      </c>
      <c r="K5">
        <f t="shared" si="2"/>
        <v>1.0798192771084336</v>
      </c>
      <c r="M5">
        <f t="shared" si="3"/>
        <v>0.86633439057544182</v>
      </c>
      <c r="P5" s="28" t="s">
        <v>173</v>
      </c>
      <c r="Q5" s="28">
        <v>1.1241496598639455</v>
      </c>
      <c r="R5" s="28">
        <v>0.86564625850340138</v>
      </c>
      <c r="S5" s="28">
        <v>0.65646258503401356</v>
      </c>
      <c r="T5" s="28">
        <v>0.59353741496598644</v>
      </c>
      <c r="U5" s="28">
        <v>0.28231292517006801</v>
      </c>
      <c r="V5" s="28">
        <v>0.62074829931972786</v>
      </c>
      <c r="W5" s="28">
        <v>9.6938775510204078E-2</v>
      </c>
      <c r="X5" s="28">
        <v>0.43367346938775508</v>
      </c>
      <c r="Y5" s="28">
        <v>0.28231292517006801</v>
      </c>
      <c r="Z5" s="28"/>
    </row>
    <row r="6" spans="1:26" x14ac:dyDescent="0.3">
      <c r="A6" t="s">
        <v>13</v>
      </c>
      <c r="B6">
        <v>573</v>
      </c>
      <c r="D6">
        <f t="shared" si="0"/>
        <v>1.2552026286966047</v>
      </c>
      <c r="F6">
        <f t="shared" si="1"/>
        <v>0.97448979591836737</v>
      </c>
      <c r="H6" t="s">
        <v>13</v>
      </c>
      <c r="I6">
        <v>650</v>
      </c>
      <c r="K6">
        <f t="shared" si="2"/>
        <v>1.4683734939759034</v>
      </c>
      <c r="M6">
        <f t="shared" si="3"/>
        <v>1.1780697779791571</v>
      </c>
      <c r="P6" s="28" t="s">
        <v>173</v>
      </c>
      <c r="Q6" s="28">
        <v>0.91836734693877553</v>
      </c>
      <c r="R6" s="28">
        <v>0.78911564625850339</v>
      </c>
      <c r="S6" s="28">
        <v>0.54931972789115646</v>
      </c>
      <c r="T6" s="28">
        <v>0.71088435374149661</v>
      </c>
      <c r="U6" s="28">
        <v>0.36734693877551022</v>
      </c>
      <c r="V6" s="28">
        <v>0.56122448979591832</v>
      </c>
      <c r="W6" s="28">
        <v>0.18537414965986396</v>
      </c>
      <c r="X6" s="28">
        <v>0.58163265306122447</v>
      </c>
      <c r="Y6" s="28">
        <v>0.16156462585034015</v>
      </c>
      <c r="Z6" s="28"/>
    </row>
    <row r="7" spans="1:26" x14ac:dyDescent="0.3">
      <c r="A7" t="s">
        <v>14</v>
      </c>
      <c r="B7">
        <v>351</v>
      </c>
      <c r="C7">
        <f>AVERAGE(B7:B10)</f>
        <v>456.5</v>
      </c>
      <c r="D7">
        <f t="shared" si="0"/>
        <v>0.76889375684556405</v>
      </c>
      <c r="F7">
        <f t="shared" si="1"/>
        <v>0.59693877551020413</v>
      </c>
      <c r="H7" t="s">
        <v>14</v>
      </c>
      <c r="I7">
        <v>354</v>
      </c>
      <c r="J7">
        <f>AVERAGE(I7:I10)</f>
        <v>442.66666666666669</v>
      </c>
      <c r="K7">
        <f t="shared" si="2"/>
        <v>0.79969879518072284</v>
      </c>
      <c r="M7">
        <f t="shared" si="3"/>
        <v>0.64159492523787942</v>
      </c>
      <c r="P7" s="28" t="s">
        <v>173</v>
      </c>
      <c r="Q7" s="28">
        <v>0.97448979591836737</v>
      </c>
      <c r="R7" s="28">
        <v>0.8537414965986394</v>
      </c>
      <c r="S7" s="28">
        <v>0.66326530612244894</v>
      </c>
      <c r="T7" s="28">
        <v>0.88945578231292521</v>
      </c>
      <c r="U7" s="28">
        <v>0.29421768707482993</v>
      </c>
      <c r="V7" s="28">
        <v>0.6071428571428571</v>
      </c>
      <c r="W7" s="28">
        <v>0.13775510204081631</v>
      </c>
      <c r="X7" s="28">
        <v>0.44387755102040816</v>
      </c>
      <c r="Y7" s="28">
        <v>0.18877551020408162</v>
      </c>
      <c r="Z7" s="28"/>
    </row>
    <row r="8" spans="1:26" x14ac:dyDescent="0.3">
      <c r="A8" t="s">
        <v>175</v>
      </c>
      <c r="B8">
        <v>509</v>
      </c>
      <c r="D8">
        <f t="shared" si="0"/>
        <v>1.1150054764512596</v>
      </c>
      <c r="F8">
        <f t="shared" si="1"/>
        <v>0.86564625850340138</v>
      </c>
      <c r="H8" s="4" t="s">
        <v>182</v>
      </c>
      <c r="I8" s="4"/>
      <c r="P8" s="28" t="s">
        <v>174</v>
      </c>
      <c r="Q8" s="28">
        <v>0.98414136837335753</v>
      </c>
      <c r="R8" s="28">
        <v>0.64159492523787942</v>
      </c>
      <c r="S8" s="28">
        <v>0.75396465790666067</v>
      </c>
      <c r="T8" s="28"/>
      <c r="U8" s="28">
        <v>0.59809696420480285</v>
      </c>
      <c r="V8" s="28">
        <v>0.59809696420480285</v>
      </c>
      <c r="W8" s="28">
        <v>8.155867693701857E-2</v>
      </c>
      <c r="X8" s="28">
        <v>0.46397825101948348</v>
      </c>
      <c r="Y8" s="28">
        <v>0.11599456275487087</v>
      </c>
      <c r="Z8" s="28">
        <v>0.50928862709560485</v>
      </c>
    </row>
    <row r="9" spans="1:26" x14ac:dyDescent="0.3">
      <c r="A9" t="s">
        <v>175</v>
      </c>
      <c r="B9">
        <v>464</v>
      </c>
      <c r="D9">
        <f t="shared" si="0"/>
        <v>1.0164293537787514</v>
      </c>
      <c r="F9">
        <f t="shared" si="1"/>
        <v>0.78911564625850339</v>
      </c>
      <c r="H9" t="s">
        <v>14</v>
      </c>
      <c r="I9">
        <v>480</v>
      </c>
      <c r="K9">
        <f t="shared" si="2"/>
        <v>1.0843373493975903</v>
      </c>
      <c r="M9">
        <f t="shared" si="3"/>
        <v>0.86995922066153153</v>
      </c>
      <c r="P9" s="28" t="s">
        <v>174</v>
      </c>
      <c r="Q9" s="28">
        <v>0.97145446307204353</v>
      </c>
      <c r="R9" s="28"/>
      <c r="S9" s="28">
        <v>0.75758948799275039</v>
      </c>
      <c r="T9" s="28"/>
      <c r="U9" s="28">
        <v>0.50747621205255999</v>
      </c>
      <c r="V9" s="28">
        <v>0.48935206162211148</v>
      </c>
      <c r="W9" s="28">
        <v>9.2433167195287727E-2</v>
      </c>
      <c r="X9" s="28">
        <v>0.48391481649297691</v>
      </c>
      <c r="Y9" s="28">
        <v>0.25192569098323514</v>
      </c>
      <c r="Z9" s="28">
        <v>0.58903488898957856</v>
      </c>
    </row>
    <row r="10" spans="1:26" x14ac:dyDescent="0.3">
      <c r="A10" t="s">
        <v>175</v>
      </c>
      <c r="B10">
        <v>502</v>
      </c>
      <c r="D10">
        <f t="shared" si="0"/>
        <v>1.0996714129244249</v>
      </c>
      <c r="F10">
        <f t="shared" si="1"/>
        <v>0.8537414965986394</v>
      </c>
      <c r="H10" t="s">
        <v>14</v>
      </c>
      <c r="I10">
        <v>494</v>
      </c>
      <c r="K10">
        <f t="shared" si="2"/>
        <v>1.1159638554216866</v>
      </c>
      <c r="M10">
        <f t="shared" si="3"/>
        <v>0.89533303126415953</v>
      </c>
      <c r="P10" s="28" t="s">
        <v>174</v>
      </c>
      <c r="Q10" s="28">
        <v>0.86633439057544182</v>
      </c>
      <c r="R10" s="28">
        <v>0.86995922066153153</v>
      </c>
      <c r="S10" s="28">
        <v>0.79565020389669239</v>
      </c>
      <c r="T10" s="28"/>
      <c r="U10" s="28">
        <v>0.63978251019483456</v>
      </c>
      <c r="V10" s="28">
        <v>0.45129134571816948</v>
      </c>
      <c r="W10" s="28">
        <v>9.4245582238332584E-2</v>
      </c>
      <c r="X10" s="28">
        <v>0.56184866334390571</v>
      </c>
      <c r="Y10" s="28">
        <v>0.16311735387403714</v>
      </c>
      <c r="Z10" s="28">
        <v>0.62709560489352056</v>
      </c>
    </row>
    <row r="11" spans="1:26" x14ac:dyDescent="0.3">
      <c r="A11" t="s">
        <v>165</v>
      </c>
      <c r="B11">
        <v>409</v>
      </c>
      <c r="D11">
        <f t="shared" si="0"/>
        <v>0.895947426067908</v>
      </c>
      <c r="F11">
        <f t="shared" si="1"/>
        <v>0.69557823129251706</v>
      </c>
      <c r="H11" t="s">
        <v>176</v>
      </c>
      <c r="I11">
        <v>416</v>
      </c>
      <c r="K11">
        <f t="shared" si="2"/>
        <v>0.93975903614457823</v>
      </c>
      <c r="M11">
        <f t="shared" si="3"/>
        <v>0.75396465790666067</v>
      </c>
      <c r="P11" s="28" t="s">
        <v>174</v>
      </c>
      <c r="Q11" s="28">
        <v>1.1780697779791571</v>
      </c>
      <c r="R11" s="28">
        <v>0.89533303126415953</v>
      </c>
      <c r="S11" s="28">
        <v>0.79383778885364753</v>
      </c>
      <c r="T11" s="28"/>
      <c r="U11" s="28">
        <v>0.68146805618486639</v>
      </c>
      <c r="V11" s="28">
        <v>0.51110104213864971</v>
      </c>
      <c r="W11" s="28">
        <v>8.3371091980063428E-2</v>
      </c>
      <c r="X11" s="28">
        <v>0.59990937924784771</v>
      </c>
      <c r="Y11" s="28">
        <v>0.11418214771182601</v>
      </c>
      <c r="Z11" s="28">
        <v>0.66878115088355239</v>
      </c>
    </row>
    <row r="12" spans="1:26" x14ac:dyDescent="0.3">
      <c r="A12" t="s">
        <v>176</v>
      </c>
      <c r="B12">
        <v>386</v>
      </c>
      <c r="D12">
        <f t="shared" si="0"/>
        <v>0.84556407447973714</v>
      </c>
      <c r="F12">
        <f t="shared" si="1"/>
        <v>0.65646258503401356</v>
      </c>
      <c r="H12" t="s">
        <v>176</v>
      </c>
      <c r="I12">
        <v>418</v>
      </c>
      <c r="K12">
        <f t="shared" si="2"/>
        <v>0.94427710843373491</v>
      </c>
      <c r="M12">
        <f t="shared" si="3"/>
        <v>0.75758948799275039</v>
      </c>
      <c r="P12" s="28" t="s">
        <v>131</v>
      </c>
      <c r="Q12" s="28">
        <f t="shared" ref="Q12:Z12" si="4">AVERAGE(Q4:Q11)</f>
        <v>1</v>
      </c>
      <c r="R12" s="28">
        <f t="shared" si="4"/>
        <v>0.78747562200490262</v>
      </c>
      <c r="S12" s="28">
        <f t="shared" si="4"/>
        <v>0.7082084986237358</v>
      </c>
      <c r="T12" s="28">
        <f t="shared" si="4"/>
        <v>0.73852040816326525</v>
      </c>
      <c r="U12" s="28">
        <f t="shared" si="4"/>
        <v>0.49255364810174179</v>
      </c>
      <c r="V12" s="28">
        <f>AVERAGE(V4:V11)</f>
        <v>0.55023527875128309</v>
      </c>
      <c r="W12" s="28">
        <f t="shared" si="4"/>
        <v>0.1147418811203684</v>
      </c>
      <c r="X12" s="28">
        <f t="shared" si="4"/>
        <v>0.49882543638207433</v>
      </c>
      <c r="Y12" s="28">
        <f t="shared" si="4"/>
        <v>0.17610314968760499</v>
      </c>
      <c r="Z12" s="28">
        <f t="shared" si="4"/>
        <v>0.59855006796556409</v>
      </c>
    </row>
    <row r="13" spans="1:26" x14ac:dyDescent="0.3">
      <c r="A13" t="s">
        <v>176</v>
      </c>
      <c r="B13">
        <v>323</v>
      </c>
      <c r="D13">
        <f t="shared" si="0"/>
        <v>0.7075575027382256</v>
      </c>
      <c r="F13">
        <f t="shared" si="1"/>
        <v>0.54931972789115646</v>
      </c>
      <c r="H13" t="s">
        <v>176</v>
      </c>
      <c r="I13">
        <v>439</v>
      </c>
      <c r="K13">
        <f t="shared" si="2"/>
        <v>0.99171686746987953</v>
      </c>
      <c r="M13">
        <f t="shared" si="3"/>
        <v>0.79565020389669239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thickBot="1" x14ac:dyDescent="0.35">
      <c r="A14" t="s">
        <v>176</v>
      </c>
      <c r="B14">
        <v>390</v>
      </c>
      <c r="D14">
        <f t="shared" si="0"/>
        <v>0.85432639649507114</v>
      </c>
      <c r="F14">
        <f t="shared" si="1"/>
        <v>0.66326530612244894</v>
      </c>
      <c r="H14" t="s">
        <v>176</v>
      </c>
      <c r="I14">
        <v>438</v>
      </c>
      <c r="K14">
        <f t="shared" si="2"/>
        <v>0.98945783132530118</v>
      </c>
      <c r="M14">
        <f t="shared" si="3"/>
        <v>0.79383778885364753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thickBot="1" x14ac:dyDescent="0.35">
      <c r="A15" t="s">
        <v>166</v>
      </c>
      <c r="B15">
        <v>447</v>
      </c>
      <c r="D15">
        <f t="shared" si="0"/>
        <v>0.97918948521358162</v>
      </c>
      <c r="F15">
        <f t="shared" si="1"/>
        <v>0.76020408163265307</v>
      </c>
      <c r="H15" t="s">
        <v>178</v>
      </c>
      <c r="I15">
        <v>330</v>
      </c>
      <c r="K15">
        <f t="shared" si="2"/>
        <v>0.74548192771084332</v>
      </c>
      <c r="M15">
        <f t="shared" si="3"/>
        <v>0.59809696420480285</v>
      </c>
      <c r="P15" s="28"/>
      <c r="Q15" s="47" t="s">
        <v>145</v>
      </c>
      <c r="R15" s="48"/>
      <c r="S15" s="28"/>
      <c r="T15" s="28"/>
      <c r="U15" s="28"/>
      <c r="V15" s="28"/>
      <c r="W15" s="28"/>
      <c r="X15" s="28"/>
      <c r="Y15" s="28"/>
      <c r="Z15" s="28"/>
    </row>
    <row r="16" spans="1:26" x14ac:dyDescent="0.3">
      <c r="A16" t="s">
        <v>177</v>
      </c>
      <c r="B16">
        <v>349</v>
      </c>
      <c r="D16">
        <f t="shared" si="0"/>
        <v>0.76451259583789699</v>
      </c>
      <c r="F16">
        <f t="shared" si="1"/>
        <v>0.59353741496598644</v>
      </c>
      <c r="H16" t="s">
        <v>178</v>
      </c>
      <c r="I16">
        <v>280</v>
      </c>
      <c r="K16">
        <f t="shared" si="2"/>
        <v>0.63253012048192769</v>
      </c>
      <c r="M16">
        <f t="shared" si="3"/>
        <v>0.50747621205255999</v>
      </c>
      <c r="P16" s="28"/>
      <c r="Q16" s="28" t="s">
        <v>13</v>
      </c>
      <c r="R16" s="28" t="s">
        <v>14</v>
      </c>
      <c r="S16" s="28" t="s">
        <v>165</v>
      </c>
      <c r="T16" s="28" t="s">
        <v>166</v>
      </c>
      <c r="U16" s="28" t="s">
        <v>167</v>
      </c>
      <c r="V16" s="28" t="s">
        <v>168</v>
      </c>
      <c r="W16" s="28" t="s">
        <v>169</v>
      </c>
      <c r="X16" s="28" t="s">
        <v>170</v>
      </c>
      <c r="Y16" s="28" t="s">
        <v>171</v>
      </c>
      <c r="Z16" s="28" t="s">
        <v>172</v>
      </c>
    </row>
    <row r="17" spans="1:26" x14ac:dyDescent="0.3">
      <c r="A17" t="s">
        <v>177</v>
      </c>
      <c r="B17">
        <v>418</v>
      </c>
      <c r="D17">
        <f t="shared" si="0"/>
        <v>0.91566265060240959</v>
      </c>
      <c r="F17">
        <f t="shared" si="1"/>
        <v>0.71088435374149661</v>
      </c>
      <c r="H17" t="s">
        <v>178</v>
      </c>
      <c r="I17">
        <v>353</v>
      </c>
      <c r="K17">
        <f t="shared" si="2"/>
        <v>0.7974397590361445</v>
      </c>
      <c r="M17">
        <f t="shared" si="3"/>
        <v>0.63978251019483456</v>
      </c>
      <c r="P17" s="28" t="s">
        <v>173</v>
      </c>
      <c r="Q17" s="28">
        <v>1.2661555312157722</v>
      </c>
      <c r="R17" s="28">
        <v>0.76889375684556405</v>
      </c>
      <c r="S17" s="28">
        <v>0.895947426067908</v>
      </c>
      <c r="T17" s="28">
        <v>0.97918948521358162</v>
      </c>
      <c r="U17" s="28">
        <v>0.73384446878422782</v>
      </c>
      <c r="V17" s="28">
        <v>0.72508214676889371</v>
      </c>
      <c r="W17" s="28">
        <v>0.18838992332968238</v>
      </c>
      <c r="X17" s="28">
        <v>0.54326396495071194</v>
      </c>
      <c r="Y17" s="28">
        <v>0.16867469879518071</v>
      </c>
      <c r="Z17" s="28"/>
    </row>
    <row r="18" spans="1:26" x14ac:dyDescent="0.3">
      <c r="A18" t="s">
        <v>177</v>
      </c>
      <c r="B18">
        <v>523</v>
      </c>
      <c r="D18">
        <f t="shared" si="0"/>
        <v>1.1456736035049289</v>
      </c>
      <c r="F18">
        <f t="shared" si="1"/>
        <v>0.88945578231292521</v>
      </c>
      <c r="H18" t="s">
        <v>178</v>
      </c>
      <c r="I18">
        <v>376</v>
      </c>
      <c r="K18">
        <f t="shared" si="2"/>
        <v>0.8493975903614458</v>
      </c>
      <c r="M18">
        <f t="shared" si="3"/>
        <v>0.68146805618486639</v>
      </c>
      <c r="P18" s="28" t="s">
        <v>173</v>
      </c>
      <c r="Q18" s="28">
        <v>1.4479737130339541</v>
      </c>
      <c r="R18" s="28">
        <v>1.1150054764512596</v>
      </c>
      <c r="S18" s="28">
        <v>0.84556407447973714</v>
      </c>
      <c r="T18" s="28">
        <v>0.76451259583789699</v>
      </c>
      <c r="U18" s="28">
        <v>0.36363636363636365</v>
      </c>
      <c r="V18" s="28">
        <v>0.79956188389923333</v>
      </c>
      <c r="W18" s="28">
        <v>0.1248630887185104</v>
      </c>
      <c r="X18" s="28">
        <v>0.55859802847754658</v>
      </c>
      <c r="Y18" s="28">
        <v>0.36363636363636365</v>
      </c>
      <c r="Z18" s="28"/>
    </row>
    <row r="19" spans="1:26" x14ac:dyDescent="0.3">
      <c r="A19" t="s">
        <v>167</v>
      </c>
      <c r="B19">
        <v>335</v>
      </c>
      <c r="D19">
        <f t="shared" si="0"/>
        <v>0.73384446878422782</v>
      </c>
      <c r="F19">
        <f t="shared" si="1"/>
        <v>0.56972789115646261</v>
      </c>
      <c r="H19" t="s">
        <v>178</v>
      </c>
      <c r="I19">
        <v>330</v>
      </c>
      <c r="K19">
        <f t="shared" si="2"/>
        <v>0.74548192771084332</v>
      </c>
      <c r="M19">
        <f t="shared" si="3"/>
        <v>0.59809696420480285</v>
      </c>
      <c r="P19" s="28" t="s">
        <v>173</v>
      </c>
      <c r="Q19" s="28">
        <v>1.1829134720700987</v>
      </c>
      <c r="R19" s="28">
        <v>1.0164293537787514</v>
      </c>
      <c r="S19" s="28">
        <v>0.7075575027382256</v>
      </c>
      <c r="T19" s="28">
        <v>0.91566265060240959</v>
      </c>
      <c r="U19" s="28">
        <v>0.47316538882803943</v>
      </c>
      <c r="V19" s="28">
        <v>0.72289156626506024</v>
      </c>
      <c r="W19" s="28">
        <v>0.23877327491785322</v>
      </c>
      <c r="X19" s="28">
        <v>0.74917853231106246</v>
      </c>
      <c r="Y19" s="28">
        <v>0.20810514786418402</v>
      </c>
      <c r="Z19" s="28"/>
    </row>
    <row r="20" spans="1:26" x14ac:dyDescent="0.3">
      <c r="A20" t="s">
        <v>178</v>
      </c>
      <c r="B20">
        <v>166</v>
      </c>
      <c r="D20">
        <f t="shared" si="0"/>
        <v>0.36363636363636365</v>
      </c>
      <c r="F20">
        <f t="shared" si="1"/>
        <v>0.28231292517006801</v>
      </c>
      <c r="H20" t="s">
        <v>178</v>
      </c>
      <c r="I20">
        <v>280</v>
      </c>
      <c r="K20">
        <f t="shared" si="2"/>
        <v>0.63253012048192769</v>
      </c>
      <c r="M20">
        <f t="shared" si="3"/>
        <v>0.50747621205255999</v>
      </c>
      <c r="P20" s="28" t="s">
        <v>173</v>
      </c>
      <c r="Q20" s="28">
        <v>1.2552026286966047</v>
      </c>
      <c r="R20" s="28">
        <v>1.0996714129244249</v>
      </c>
      <c r="S20" s="28">
        <v>0.85432639649507114</v>
      </c>
      <c r="T20" s="28">
        <v>1.1456736035049289</v>
      </c>
      <c r="U20" s="28">
        <v>0.37897042716319823</v>
      </c>
      <c r="V20" s="28">
        <v>0.78203723986856521</v>
      </c>
      <c r="W20" s="28">
        <v>0.1774370208105148</v>
      </c>
      <c r="X20" s="28">
        <v>0.57174151150054764</v>
      </c>
      <c r="Y20" s="28">
        <v>0.24315443592552027</v>
      </c>
      <c r="Z20" s="28"/>
    </row>
    <row r="21" spans="1:26" x14ac:dyDescent="0.3">
      <c r="A21" t="s">
        <v>178</v>
      </c>
      <c r="B21">
        <v>216</v>
      </c>
      <c r="D21">
        <f t="shared" si="0"/>
        <v>0.47316538882803943</v>
      </c>
      <c r="F21">
        <f t="shared" si="1"/>
        <v>0.36734693877551022</v>
      </c>
      <c r="H21" t="s">
        <v>178</v>
      </c>
      <c r="I21">
        <v>357</v>
      </c>
      <c r="K21">
        <f t="shared" si="2"/>
        <v>0.80647590361445776</v>
      </c>
      <c r="M21">
        <f t="shared" si="3"/>
        <v>0.64703217036701399</v>
      </c>
      <c r="P21" s="28" t="s">
        <v>174</v>
      </c>
      <c r="Q21" s="28">
        <v>1.2266566265060199</v>
      </c>
      <c r="R21" s="28">
        <v>0.79969879518072284</v>
      </c>
      <c r="S21" s="28">
        <v>0.93975903614457823</v>
      </c>
      <c r="T21" s="28"/>
      <c r="U21" s="28">
        <v>0.74548192771084332</v>
      </c>
      <c r="V21" s="28">
        <v>0.74548192771084332</v>
      </c>
      <c r="W21" s="28">
        <v>0.1016566265060241</v>
      </c>
      <c r="X21" s="28">
        <v>0.57831325301204817</v>
      </c>
      <c r="Y21" s="28">
        <v>0.14457831325301199</v>
      </c>
      <c r="Z21" s="28">
        <v>0.63478915662650603</v>
      </c>
    </row>
    <row r="22" spans="1:26" x14ac:dyDescent="0.3">
      <c r="A22" t="s">
        <v>178</v>
      </c>
      <c r="B22">
        <v>173</v>
      </c>
      <c r="D22">
        <f t="shared" si="0"/>
        <v>0.37897042716319823</v>
      </c>
      <c r="F22">
        <f t="shared" si="1"/>
        <v>0.29421768707482993</v>
      </c>
      <c r="H22" t="s">
        <v>178</v>
      </c>
      <c r="I22">
        <v>376</v>
      </c>
      <c r="K22">
        <f t="shared" si="2"/>
        <v>0.8493975903614458</v>
      </c>
      <c r="M22">
        <f t="shared" si="3"/>
        <v>0.68146805618486639</v>
      </c>
      <c r="P22" s="28" t="s">
        <v>174</v>
      </c>
      <c r="Q22" s="28">
        <v>1.2108433734939759</v>
      </c>
      <c r="R22" s="28"/>
      <c r="S22" s="28">
        <v>0.94427710843373491</v>
      </c>
      <c r="T22" s="28"/>
      <c r="U22" s="28">
        <v>0.63253012048192769</v>
      </c>
      <c r="V22" s="28">
        <v>0.6099397590361445</v>
      </c>
      <c r="W22" s="28">
        <v>0.11521084337349397</v>
      </c>
      <c r="X22" s="28">
        <v>0.60316265060240959</v>
      </c>
      <c r="Y22" s="28">
        <v>0.31400602409638551</v>
      </c>
      <c r="Z22" s="28">
        <v>0.73418674698795172</v>
      </c>
    </row>
    <row r="23" spans="1:26" x14ac:dyDescent="0.3">
      <c r="A23" t="s">
        <v>168</v>
      </c>
      <c r="B23">
        <v>331</v>
      </c>
      <c r="D23">
        <f t="shared" si="0"/>
        <v>0.72508214676889371</v>
      </c>
      <c r="F23">
        <f t="shared" si="1"/>
        <v>0.56292517006802723</v>
      </c>
      <c r="H23" t="s">
        <v>179</v>
      </c>
      <c r="I23">
        <v>330</v>
      </c>
      <c r="K23">
        <f t="shared" si="2"/>
        <v>0.74548192771084332</v>
      </c>
      <c r="M23">
        <f t="shared" si="3"/>
        <v>0.59809696420480285</v>
      </c>
      <c r="P23" s="28" t="s">
        <v>174</v>
      </c>
      <c r="Q23" s="28">
        <v>1.0798192771084336</v>
      </c>
      <c r="R23" s="28">
        <v>1.0843373493975903</v>
      </c>
      <c r="S23" s="28">
        <v>0.99171686746987953</v>
      </c>
      <c r="T23" s="28"/>
      <c r="U23" s="28">
        <v>0.7974397590361445</v>
      </c>
      <c r="V23" s="28">
        <v>0.5625</v>
      </c>
      <c r="W23" s="28">
        <v>0.11746987951807228</v>
      </c>
      <c r="X23" s="28">
        <v>0.70030120481927705</v>
      </c>
      <c r="Y23" s="28">
        <v>0.2033132530120482</v>
      </c>
      <c r="Z23" s="28">
        <v>0.78162650602409633</v>
      </c>
    </row>
    <row r="24" spans="1:26" x14ac:dyDescent="0.3">
      <c r="A24" t="s">
        <v>179</v>
      </c>
      <c r="B24">
        <v>365</v>
      </c>
      <c r="D24">
        <f t="shared" si="0"/>
        <v>0.79956188389923333</v>
      </c>
      <c r="F24">
        <f t="shared" si="1"/>
        <v>0.62074829931972786</v>
      </c>
      <c r="H24" t="s">
        <v>179</v>
      </c>
      <c r="I24">
        <v>270</v>
      </c>
      <c r="K24">
        <f t="shared" si="2"/>
        <v>0.6099397590361445</v>
      </c>
      <c r="M24">
        <f t="shared" si="3"/>
        <v>0.48935206162211148</v>
      </c>
      <c r="P24" s="28" t="s">
        <v>174</v>
      </c>
      <c r="Q24" s="28">
        <v>1.4683734939759034</v>
      </c>
      <c r="R24" s="28">
        <v>1.1159638554216866</v>
      </c>
      <c r="S24" s="28">
        <v>0.98945783132530118</v>
      </c>
      <c r="T24" s="28"/>
      <c r="U24" s="28">
        <v>0.8493975903614458</v>
      </c>
      <c r="V24" s="28">
        <v>0.63704819277108427</v>
      </c>
      <c r="W24" s="28">
        <v>0.10391566265060241</v>
      </c>
      <c r="X24" s="28">
        <v>0.74774096385542166</v>
      </c>
      <c r="Y24" s="28">
        <v>0.14231927710843373</v>
      </c>
      <c r="Z24" s="28">
        <v>0.83358433734939752</v>
      </c>
    </row>
    <row r="25" spans="1:26" x14ac:dyDescent="0.3">
      <c r="A25" t="s">
        <v>179</v>
      </c>
      <c r="B25">
        <v>330</v>
      </c>
      <c r="D25">
        <f t="shared" si="0"/>
        <v>0.72289156626506024</v>
      </c>
      <c r="F25">
        <f t="shared" si="1"/>
        <v>0.56122448979591832</v>
      </c>
      <c r="H25" t="s">
        <v>179</v>
      </c>
      <c r="I25">
        <v>249</v>
      </c>
      <c r="K25">
        <f t="shared" si="2"/>
        <v>0.5625</v>
      </c>
      <c r="M25">
        <f t="shared" si="3"/>
        <v>0.45129134571816948</v>
      </c>
      <c r="P25" s="28" t="s">
        <v>131</v>
      </c>
      <c r="Q25" s="28">
        <f t="shared" ref="Q25:Z25" si="5">AVERAGE(Q17:Q24)</f>
        <v>1.2672422645125954</v>
      </c>
      <c r="R25" s="28">
        <f t="shared" si="5"/>
        <v>1</v>
      </c>
      <c r="S25" s="28">
        <f t="shared" si="5"/>
        <v>0.89607578039430436</v>
      </c>
      <c r="T25" s="28">
        <f t="shared" si="5"/>
        <v>0.95125958378970421</v>
      </c>
      <c r="U25" s="28">
        <f t="shared" si="5"/>
        <v>0.62180825575027376</v>
      </c>
      <c r="V25" s="28">
        <f t="shared" si="5"/>
        <v>0.6980678395399782</v>
      </c>
      <c r="W25" s="28">
        <f t="shared" si="5"/>
        <v>0.14596453997809419</v>
      </c>
      <c r="X25" s="28">
        <f t="shared" si="5"/>
        <v>0.63153751369112809</v>
      </c>
      <c r="Y25" s="28">
        <f t="shared" si="5"/>
        <v>0.22347343921139101</v>
      </c>
      <c r="Z25" s="28">
        <f t="shared" si="5"/>
        <v>0.74604668674698793</v>
      </c>
    </row>
    <row r="26" spans="1:26" x14ac:dyDescent="0.3">
      <c r="A26" t="s">
        <v>179</v>
      </c>
      <c r="B26">
        <v>357</v>
      </c>
      <c r="D26">
        <f t="shared" si="0"/>
        <v>0.78203723986856521</v>
      </c>
      <c r="F26">
        <f t="shared" si="1"/>
        <v>0.6071428571428571</v>
      </c>
      <c r="H26" t="s">
        <v>179</v>
      </c>
      <c r="I26">
        <v>282</v>
      </c>
      <c r="K26">
        <f t="shared" si="2"/>
        <v>0.63704819277108427</v>
      </c>
      <c r="M26">
        <f t="shared" si="3"/>
        <v>0.51110104213864971</v>
      </c>
    </row>
    <row r="27" spans="1:26" x14ac:dyDescent="0.3">
      <c r="A27" t="s">
        <v>169</v>
      </c>
      <c r="B27">
        <v>86</v>
      </c>
      <c r="D27">
        <f t="shared" si="0"/>
        <v>0.18838992332968238</v>
      </c>
      <c r="F27">
        <f t="shared" si="1"/>
        <v>0.14625850340136054</v>
      </c>
      <c r="H27" t="s">
        <v>180</v>
      </c>
      <c r="I27">
        <v>45</v>
      </c>
      <c r="K27">
        <f t="shared" si="2"/>
        <v>0.1016566265060241</v>
      </c>
      <c r="M27">
        <f t="shared" si="3"/>
        <v>8.155867693701857E-2</v>
      </c>
    </row>
    <row r="28" spans="1:26" x14ac:dyDescent="0.3">
      <c r="A28" t="s">
        <v>180</v>
      </c>
      <c r="B28">
        <v>57</v>
      </c>
      <c r="D28">
        <f t="shared" si="0"/>
        <v>0.1248630887185104</v>
      </c>
      <c r="F28">
        <f t="shared" si="1"/>
        <v>9.6938775510204078E-2</v>
      </c>
      <c r="H28" t="s">
        <v>180</v>
      </c>
      <c r="I28">
        <v>51</v>
      </c>
      <c r="K28">
        <f t="shared" si="2"/>
        <v>0.11521084337349397</v>
      </c>
      <c r="M28">
        <f t="shared" si="3"/>
        <v>9.2433167195287727E-2</v>
      </c>
    </row>
    <row r="29" spans="1:26" x14ac:dyDescent="0.3">
      <c r="A29" t="s">
        <v>180</v>
      </c>
      <c r="B29">
        <v>109</v>
      </c>
      <c r="D29">
        <f t="shared" si="0"/>
        <v>0.23877327491785322</v>
      </c>
      <c r="F29">
        <f t="shared" si="1"/>
        <v>0.18537414965986396</v>
      </c>
      <c r="H29" t="s">
        <v>180</v>
      </c>
      <c r="I29">
        <v>52</v>
      </c>
      <c r="K29">
        <f t="shared" si="2"/>
        <v>0.11746987951807228</v>
      </c>
      <c r="M29">
        <f t="shared" si="3"/>
        <v>9.4245582238332584E-2</v>
      </c>
    </row>
    <row r="30" spans="1:26" x14ac:dyDescent="0.3">
      <c r="A30" t="s">
        <v>180</v>
      </c>
      <c r="B30">
        <v>81</v>
      </c>
      <c r="D30">
        <f t="shared" si="0"/>
        <v>0.1774370208105148</v>
      </c>
      <c r="F30">
        <f t="shared" si="1"/>
        <v>0.13775510204081631</v>
      </c>
      <c r="H30" t="s">
        <v>180</v>
      </c>
      <c r="I30">
        <v>46</v>
      </c>
      <c r="K30">
        <f t="shared" si="2"/>
        <v>0.10391566265060241</v>
      </c>
      <c r="M30">
        <f t="shared" si="3"/>
        <v>8.3371091980063428E-2</v>
      </c>
    </row>
    <row r="31" spans="1:26" x14ac:dyDescent="0.3">
      <c r="A31" t="s">
        <v>170</v>
      </c>
      <c r="B31">
        <v>248</v>
      </c>
      <c r="D31">
        <f t="shared" si="0"/>
        <v>0.54326396495071194</v>
      </c>
      <c r="F31">
        <f t="shared" si="1"/>
        <v>0.42176870748299322</v>
      </c>
      <c r="H31" t="s">
        <v>181</v>
      </c>
      <c r="I31">
        <v>256</v>
      </c>
      <c r="K31">
        <f t="shared" si="2"/>
        <v>0.57831325301204817</v>
      </c>
      <c r="M31">
        <f t="shared" si="3"/>
        <v>0.46397825101948348</v>
      </c>
    </row>
    <row r="32" spans="1:26" x14ac:dyDescent="0.3">
      <c r="A32" t="s">
        <v>181</v>
      </c>
      <c r="B32">
        <v>255</v>
      </c>
      <c r="D32">
        <f t="shared" si="0"/>
        <v>0.55859802847754658</v>
      </c>
      <c r="F32">
        <f t="shared" si="1"/>
        <v>0.43367346938775508</v>
      </c>
      <c r="H32" t="s">
        <v>181</v>
      </c>
      <c r="I32">
        <v>267</v>
      </c>
      <c r="K32">
        <f t="shared" si="2"/>
        <v>0.60316265060240959</v>
      </c>
      <c r="M32">
        <f t="shared" si="3"/>
        <v>0.48391481649297691</v>
      </c>
    </row>
    <row r="33" spans="1:13" x14ac:dyDescent="0.3">
      <c r="A33" t="s">
        <v>181</v>
      </c>
      <c r="B33">
        <v>342</v>
      </c>
      <c r="D33">
        <f t="shared" si="0"/>
        <v>0.74917853231106246</v>
      </c>
      <c r="F33">
        <f t="shared" si="1"/>
        <v>0.58163265306122447</v>
      </c>
      <c r="H33" t="s">
        <v>181</v>
      </c>
      <c r="I33">
        <v>310</v>
      </c>
      <c r="K33">
        <f t="shared" si="2"/>
        <v>0.70030120481927705</v>
      </c>
      <c r="M33">
        <f t="shared" si="3"/>
        <v>0.56184866334390571</v>
      </c>
    </row>
    <row r="34" spans="1:13" x14ac:dyDescent="0.3">
      <c r="A34" t="s">
        <v>181</v>
      </c>
      <c r="B34">
        <v>261</v>
      </c>
      <c r="D34">
        <f t="shared" si="0"/>
        <v>0.57174151150054764</v>
      </c>
      <c r="F34">
        <f t="shared" si="1"/>
        <v>0.44387755102040816</v>
      </c>
      <c r="H34" t="s">
        <v>181</v>
      </c>
      <c r="I34">
        <v>331</v>
      </c>
      <c r="K34">
        <f t="shared" si="2"/>
        <v>0.74774096385542166</v>
      </c>
      <c r="M34">
        <f t="shared" si="3"/>
        <v>0.59990937924784771</v>
      </c>
    </row>
    <row r="35" spans="1:13" x14ac:dyDescent="0.3">
      <c r="A35" t="s">
        <v>171</v>
      </c>
      <c r="B35">
        <v>77</v>
      </c>
      <c r="D35">
        <f t="shared" si="0"/>
        <v>0.16867469879518071</v>
      </c>
      <c r="F35">
        <f t="shared" si="1"/>
        <v>0.13095238095238096</v>
      </c>
      <c r="H35" t="s">
        <v>183</v>
      </c>
      <c r="I35">
        <v>64</v>
      </c>
      <c r="K35">
        <f t="shared" si="2"/>
        <v>0.14457831325301204</v>
      </c>
      <c r="M35">
        <f t="shared" si="3"/>
        <v>0.11599456275487087</v>
      </c>
    </row>
    <row r="36" spans="1:13" x14ac:dyDescent="0.3">
      <c r="A36" t="s">
        <v>180</v>
      </c>
      <c r="B36">
        <v>166</v>
      </c>
      <c r="D36">
        <f t="shared" si="0"/>
        <v>0.36363636363636365</v>
      </c>
      <c r="F36">
        <f t="shared" si="1"/>
        <v>0.28231292517006801</v>
      </c>
      <c r="H36" t="s">
        <v>183</v>
      </c>
      <c r="I36">
        <v>139</v>
      </c>
      <c r="K36">
        <f t="shared" si="2"/>
        <v>0.31400602409638551</v>
      </c>
      <c r="M36">
        <f t="shared" si="3"/>
        <v>0.25192569098323514</v>
      </c>
    </row>
    <row r="37" spans="1:13" x14ac:dyDescent="0.3">
      <c r="A37" t="s">
        <v>180</v>
      </c>
      <c r="B37">
        <v>95</v>
      </c>
      <c r="D37">
        <f t="shared" si="0"/>
        <v>0.20810514786418402</v>
      </c>
      <c r="F37">
        <f t="shared" si="1"/>
        <v>0.16156462585034015</v>
      </c>
      <c r="H37" t="s">
        <v>183</v>
      </c>
      <c r="I37">
        <v>90</v>
      </c>
      <c r="K37">
        <f t="shared" si="2"/>
        <v>0.2033132530120482</v>
      </c>
      <c r="M37">
        <f t="shared" si="3"/>
        <v>0.16311735387403714</v>
      </c>
    </row>
    <row r="38" spans="1:13" x14ac:dyDescent="0.3">
      <c r="A38" t="s">
        <v>180</v>
      </c>
      <c r="B38">
        <v>111</v>
      </c>
      <c r="D38">
        <f t="shared" si="0"/>
        <v>0.24315443592552027</v>
      </c>
      <c r="F38">
        <f t="shared" si="1"/>
        <v>0.18877551020408162</v>
      </c>
      <c r="H38" t="s">
        <v>183</v>
      </c>
      <c r="I38">
        <v>63</v>
      </c>
      <c r="K38">
        <f t="shared" si="2"/>
        <v>0.14231927710843373</v>
      </c>
      <c r="M38">
        <f t="shared" si="3"/>
        <v>0.11418214771182601</v>
      </c>
    </row>
    <row r="39" spans="1:13" x14ac:dyDescent="0.3">
      <c r="H39" t="s">
        <v>177</v>
      </c>
      <c r="I39">
        <v>281</v>
      </c>
      <c r="K39">
        <f t="shared" si="2"/>
        <v>0.63478915662650603</v>
      </c>
      <c r="M39">
        <f t="shared" si="3"/>
        <v>0.50928862709560485</v>
      </c>
    </row>
    <row r="40" spans="1:13" x14ac:dyDescent="0.3">
      <c r="H40" t="s">
        <v>177</v>
      </c>
      <c r="I40">
        <v>325</v>
      </c>
      <c r="K40">
        <f t="shared" si="2"/>
        <v>0.73418674698795172</v>
      </c>
      <c r="M40">
        <f t="shared" si="3"/>
        <v>0.58903488898957856</v>
      </c>
    </row>
    <row r="41" spans="1:13" x14ac:dyDescent="0.3">
      <c r="H41" t="s">
        <v>177</v>
      </c>
      <c r="I41">
        <v>346</v>
      </c>
      <c r="K41">
        <f t="shared" si="2"/>
        <v>0.78162650602409633</v>
      </c>
      <c r="M41">
        <f t="shared" si="3"/>
        <v>0.62709560489352056</v>
      </c>
    </row>
    <row r="42" spans="1:13" x14ac:dyDescent="0.3">
      <c r="H42" t="s">
        <v>177</v>
      </c>
      <c r="I42">
        <v>369</v>
      </c>
      <c r="K42">
        <f t="shared" si="2"/>
        <v>0.83358433734939752</v>
      </c>
      <c r="M42">
        <f t="shared" si="3"/>
        <v>0.66878115088355239</v>
      </c>
    </row>
  </sheetData>
  <mergeCells count="4">
    <mergeCell ref="Q2:R2"/>
    <mergeCell ref="Q15:R15"/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E47C-702C-4FA4-B0BC-5B20520CA837}">
  <dimension ref="A1:AC80"/>
  <sheetViews>
    <sheetView tabSelected="1" topLeftCell="M10" workbookViewId="0">
      <selection activeCell="O14" sqref="O14:Z15"/>
    </sheetView>
  </sheetViews>
  <sheetFormatPr defaultRowHeight="14.4" x14ac:dyDescent="0.3"/>
  <cols>
    <col min="15" max="15" width="14.77734375" customWidth="1"/>
    <col min="16" max="16" width="12.5546875" customWidth="1"/>
    <col min="17" max="17" width="12" customWidth="1"/>
    <col min="18" max="18" width="9.109375" customWidth="1"/>
    <col min="24" max="24" width="23.88671875" customWidth="1"/>
  </cols>
  <sheetData>
    <row r="1" spans="1:29" ht="15" thickBot="1" x14ac:dyDescent="0.35">
      <c r="B1" s="45" t="s">
        <v>184</v>
      </c>
      <c r="C1" s="46"/>
    </row>
    <row r="2" spans="1:29" x14ac:dyDescent="0.3">
      <c r="A2" s="28"/>
      <c r="B2" s="28" t="s">
        <v>13</v>
      </c>
      <c r="C2" s="28" t="s">
        <v>14</v>
      </c>
      <c r="D2" s="28" t="s">
        <v>165</v>
      </c>
      <c r="E2" s="28" t="s">
        <v>166</v>
      </c>
      <c r="F2" s="28" t="s">
        <v>167</v>
      </c>
      <c r="G2" s="28" t="s">
        <v>168</v>
      </c>
      <c r="H2" s="28" t="s">
        <v>169</v>
      </c>
      <c r="I2" s="28" t="s">
        <v>170</v>
      </c>
      <c r="J2" s="28" t="s">
        <v>171</v>
      </c>
      <c r="K2" s="28" t="s">
        <v>172</v>
      </c>
      <c r="L2" s="28"/>
      <c r="M2" s="28"/>
    </row>
    <row r="3" spans="1:29" x14ac:dyDescent="0.3">
      <c r="A3" s="28" t="s">
        <v>173</v>
      </c>
      <c r="B3" s="28">
        <v>0.98299319727891155</v>
      </c>
      <c r="C3" s="28">
        <v>0.59693877551020413</v>
      </c>
      <c r="D3" s="28">
        <v>0.69557823129251706</v>
      </c>
      <c r="E3" s="28">
        <v>0.76020408163265307</v>
      </c>
      <c r="F3" s="28">
        <v>0.56972789115646261</v>
      </c>
      <c r="G3" s="28">
        <v>0.56292517006802723</v>
      </c>
      <c r="H3" s="28">
        <v>0.14625850340136054</v>
      </c>
      <c r="I3" s="28">
        <v>0.42176870748299322</v>
      </c>
      <c r="J3" s="28">
        <v>0.13095238095238096</v>
      </c>
      <c r="K3" s="28"/>
      <c r="L3" s="28"/>
      <c r="M3" s="28"/>
    </row>
    <row r="4" spans="1:29" x14ac:dyDescent="0.3">
      <c r="A4" s="28" t="s">
        <v>173</v>
      </c>
      <c r="B4" s="28">
        <v>1.1241496598639455</v>
      </c>
      <c r="C4" s="28">
        <v>0.86564625850340138</v>
      </c>
      <c r="D4" s="28">
        <v>0.65646258503401356</v>
      </c>
      <c r="E4" s="28">
        <v>0.59353741496598644</v>
      </c>
      <c r="F4" s="28">
        <v>0.28231292517006801</v>
      </c>
      <c r="G4" s="28">
        <v>0.62074829931972786</v>
      </c>
      <c r="H4" s="28">
        <v>9.6938775510204078E-2</v>
      </c>
      <c r="I4" s="28">
        <v>0.43367346938775508</v>
      </c>
      <c r="J4" s="28">
        <v>0.28231292517006801</v>
      </c>
      <c r="K4" s="28"/>
      <c r="L4" s="28"/>
      <c r="M4" s="28"/>
    </row>
    <row r="5" spans="1:29" x14ac:dyDescent="0.3">
      <c r="A5" s="28" t="s">
        <v>173</v>
      </c>
      <c r="B5" s="28">
        <v>0.91836734693877553</v>
      </c>
      <c r="C5" s="28">
        <v>0.78911564625850339</v>
      </c>
      <c r="D5" s="28">
        <v>0.54931972789115646</v>
      </c>
      <c r="E5" s="28">
        <v>0.71088435374149661</v>
      </c>
      <c r="F5" s="28">
        <v>0.36734693877551022</v>
      </c>
      <c r="G5" s="28">
        <v>0.56122448979591832</v>
      </c>
      <c r="H5" s="28">
        <v>0.18537414965986396</v>
      </c>
      <c r="I5" s="28">
        <v>0.58163265306122447</v>
      </c>
      <c r="J5" s="28">
        <v>0.16156462585034015</v>
      </c>
      <c r="K5" s="28"/>
      <c r="L5" s="28"/>
      <c r="M5" s="28"/>
    </row>
    <row r="6" spans="1:29" x14ac:dyDescent="0.3">
      <c r="A6" s="28" t="s">
        <v>173</v>
      </c>
      <c r="B6" s="28">
        <v>0.97448979591836737</v>
      </c>
      <c r="C6" s="28">
        <v>0.8537414965986394</v>
      </c>
      <c r="D6" s="28">
        <v>0.66326530612244894</v>
      </c>
      <c r="E6" s="28">
        <v>0.88945578231292521</v>
      </c>
      <c r="F6" s="28">
        <v>0.29421768707482993</v>
      </c>
      <c r="G6" s="28">
        <v>0.6071428571428571</v>
      </c>
      <c r="H6" s="28">
        <v>0.13775510204081631</v>
      </c>
      <c r="I6" s="28">
        <v>0.44387755102040816</v>
      </c>
      <c r="J6" s="28">
        <v>0.18877551020408162</v>
      </c>
      <c r="K6" s="28"/>
      <c r="L6" s="28"/>
      <c r="M6" s="28"/>
    </row>
    <row r="7" spans="1:29" x14ac:dyDescent="0.3">
      <c r="A7" s="28" t="s">
        <v>174</v>
      </c>
      <c r="B7" s="28">
        <v>0.98414136837335753</v>
      </c>
      <c r="C7" s="28">
        <v>0.64159492523787942</v>
      </c>
      <c r="D7" s="28">
        <v>0.75396465790666067</v>
      </c>
      <c r="E7" s="28"/>
      <c r="F7" s="28">
        <v>0.59809696420480285</v>
      </c>
      <c r="G7" s="28">
        <v>0.59809696420480285</v>
      </c>
      <c r="H7" s="28">
        <v>8.155867693701857E-2</v>
      </c>
      <c r="I7" s="28">
        <v>0.46397825101948348</v>
      </c>
      <c r="J7" s="28">
        <v>0.11599456275487087</v>
      </c>
      <c r="K7" s="28">
        <v>0.50928862709560485</v>
      </c>
      <c r="L7" s="28"/>
      <c r="M7" s="28"/>
    </row>
    <row r="8" spans="1:29" x14ac:dyDescent="0.3">
      <c r="A8" s="28" t="s">
        <v>174</v>
      </c>
      <c r="B8" s="28">
        <v>0.97145446307204353</v>
      </c>
      <c r="C8" s="28"/>
      <c r="D8" s="28">
        <v>0.75758948799275039</v>
      </c>
      <c r="E8" s="28"/>
      <c r="F8" s="28">
        <v>0.50747621205255999</v>
      </c>
      <c r="G8" s="28">
        <v>0.48935206162211148</v>
      </c>
      <c r="H8" s="28">
        <v>9.2433167195287727E-2</v>
      </c>
      <c r="I8" s="28">
        <v>0.48391481649297691</v>
      </c>
      <c r="J8" s="28">
        <v>0.25192569098323514</v>
      </c>
      <c r="K8" s="28">
        <v>0.58903488898957856</v>
      </c>
      <c r="L8" s="28"/>
      <c r="M8" s="28"/>
    </row>
    <row r="9" spans="1:29" x14ac:dyDescent="0.3">
      <c r="A9" s="28" t="s">
        <v>174</v>
      </c>
      <c r="B9" s="28">
        <v>0.86633439057544182</v>
      </c>
      <c r="C9" s="28">
        <v>0.86995922066153153</v>
      </c>
      <c r="D9" s="28">
        <v>0.79565020389669239</v>
      </c>
      <c r="E9" s="28"/>
      <c r="F9" s="28">
        <v>0.63978251019483456</v>
      </c>
      <c r="G9" s="28">
        <v>0.45129134571816948</v>
      </c>
      <c r="H9" s="28">
        <v>9.4245582238332584E-2</v>
      </c>
      <c r="I9" s="28">
        <v>0.56184866334390571</v>
      </c>
      <c r="J9" s="28">
        <v>0.16311735387403714</v>
      </c>
      <c r="K9" s="28">
        <v>0.62709560489352056</v>
      </c>
      <c r="L9" s="28"/>
      <c r="M9" s="28"/>
    </row>
    <row r="10" spans="1:29" x14ac:dyDescent="0.3">
      <c r="A10" s="28" t="s">
        <v>174</v>
      </c>
      <c r="B10" s="28">
        <v>1.1780697779791571</v>
      </c>
      <c r="C10" s="28">
        <v>0.89533303126415953</v>
      </c>
      <c r="D10" s="28">
        <v>0.79383778885364753</v>
      </c>
      <c r="E10" s="28"/>
      <c r="F10" s="28">
        <v>0.68146805618486639</v>
      </c>
      <c r="G10" s="28">
        <v>0.51110104213864971</v>
      </c>
      <c r="H10" s="28">
        <v>8.3371091980063428E-2</v>
      </c>
      <c r="I10" s="28">
        <v>0.59990937924784771</v>
      </c>
      <c r="J10" s="28">
        <v>0.11418214771182601</v>
      </c>
      <c r="K10" s="28">
        <v>0.66878115088355239</v>
      </c>
      <c r="L10" s="28"/>
      <c r="M10" s="28"/>
    </row>
    <row r="11" spans="1:29" x14ac:dyDescent="0.3">
      <c r="A11" s="28" t="s">
        <v>131</v>
      </c>
      <c r="B11" s="28">
        <f t="shared" ref="B11:K11" si="0">AVERAGE(B3:B10)</f>
        <v>1</v>
      </c>
      <c r="C11" s="28">
        <f t="shared" si="0"/>
        <v>0.78747562200490262</v>
      </c>
      <c r="D11" s="28">
        <f t="shared" si="0"/>
        <v>0.7082084986237358</v>
      </c>
      <c r="E11" s="28">
        <f t="shared" si="0"/>
        <v>0.73852040816326525</v>
      </c>
      <c r="F11" s="28">
        <f t="shared" si="0"/>
        <v>0.49255364810174179</v>
      </c>
      <c r="G11" s="28">
        <f>AVERAGE(G3:G10)</f>
        <v>0.55023527875128309</v>
      </c>
      <c r="H11" s="28">
        <f>AVERAGE(H3:H10)</f>
        <v>0.1147418811203684</v>
      </c>
      <c r="I11" s="28">
        <f t="shared" si="0"/>
        <v>0.49882543638207433</v>
      </c>
      <c r="J11" s="28">
        <f t="shared" si="0"/>
        <v>0.17610314968760499</v>
      </c>
      <c r="K11" s="28">
        <f t="shared" si="0"/>
        <v>0.59855006796556409</v>
      </c>
      <c r="L11" s="28"/>
      <c r="M11" s="28"/>
    </row>
    <row r="12" spans="1:29" x14ac:dyDescent="0.3">
      <c r="A12" s="28" t="s">
        <v>186</v>
      </c>
      <c r="B12">
        <f>STDEV(B3:B10)</f>
        <v>0.10258008355091429</v>
      </c>
      <c r="C12">
        <f t="shared" ref="C12:K12" si="1">STDEV(C3:C10)</f>
        <v>0.12008797925316302</v>
      </c>
      <c r="D12">
        <f t="shared" si="1"/>
        <v>8.4187911104453686E-2</v>
      </c>
      <c r="E12">
        <f t="shared" si="1"/>
        <v>0.12252277160494209</v>
      </c>
      <c r="F12">
        <f t="shared" si="1"/>
        <v>0.15761524797982654</v>
      </c>
      <c r="G12">
        <f t="shared" si="1"/>
        <v>6.0723321091720253E-2</v>
      </c>
      <c r="H12">
        <f t="shared" si="1"/>
        <v>3.7477235340842636E-2</v>
      </c>
      <c r="I12">
        <f t="shared" si="1"/>
        <v>7.1399646924764804E-2</v>
      </c>
      <c r="J12">
        <f t="shared" si="1"/>
        <v>6.2170281246654524E-2</v>
      </c>
      <c r="K12">
        <f t="shared" si="1"/>
        <v>6.783655883436536E-2</v>
      </c>
    </row>
    <row r="13" spans="1:29" x14ac:dyDescent="0.3">
      <c r="A13" s="28"/>
    </row>
    <row r="14" spans="1:29" ht="86.4" x14ac:dyDescent="0.3">
      <c r="B14" s="28" t="s">
        <v>165</v>
      </c>
      <c r="C14" s="28" t="s">
        <v>167</v>
      </c>
      <c r="D14" t="s">
        <v>185</v>
      </c>
      <c r="E14" s="28" t="s">
        <v>166</v>
      </c>
      <c r="F14" s="28" t="s">
        <v>196</v>
      </c>
      <c r="H14" s="28" t="s">
        <v>14</v>
      </c>
      <c r="I14" s="28" t="s">
        <v>165</v>
      </c>
      <c r="J14" t="s">
        <v>185</v>
      </c>
      <c r="K14" s="28" t="s">
        <v>166</v>
      </c>
      <c r="L14" s="28" t="s">
        <v>197</v>
      </c>
      <c r="M14" s="28"/>
      <c r="P14" s="43" t="s">
        <v>191</v>
      </c>
      <c r="Q14" s="43"/>
      <c r="R14" s="43"/>
      <c r="S14" s="43"/>
      <c r="V14" s="29" t="s">
        <v>199</v>
      </c>
      <c r="W14" s="29" t="s">
        <v>210</v>
      </c>
      <c r="X14" s="29" t="s">
        <v>211</v>
      </c>
      <c r="Y14" s="29" t="s">
        <v>198</v>
      </c>
      <c r="Z14" s="29" t="s">
        <v>204</v>
      </c>
      <c r="AA14" s="29"/>
    </row>
    <row r="15" spans="1:29" ht="28.8" x14ac:dyDescent="0.3">
      <c r="B15" s="28">
        <v>0.69557823129251706</v>
      </c>
      <c r="C15" s="28">
        <v>0.56972789115646261</v>
      </c>
      <c r="D15">
        <f>$B$15*C15</f>
        <v>0.39629031884862792</v>
      </c>
      <c r="E15" s="28">
        <v>0.76020408163265307</v>
      </c>
      <c r="F15">
        <f>$E$15*C15</f>
        <v>0.43310946827710678</v>
      </c>
      <c r="H15" s="28">
        <v>0.59693877551020413</v>
      </c>
      <c r="I15" s="28">
        <v>0.69557823129251706</v>
      </c>
      <c r="J15">
        <f>$H$15*I15</f>
        <v>0.4152176176593087</v>
      </c>
      <c r="K15" s="28">
        <v>0.76020408163265307</v>
      </c>
      <c r="L15" s="28">
        <f>$K$15*H15</f>
        <v>0.45379529362765519</v>
      </c>
      <c r="M15" s="28"/>
      <c r="P15" s="29" t="s">
        <v>187</v>
      </c>
      <c r="Q15" s="29" t="s">
        <v>189</v>
      </c>
      <c r="R15" s="29" t="s">
        <v>188</v>
      </c>
      <c r="S15" s="29" t="s">
        <v>190</v>
      </c>
      <c r="T15" s="29" t="s">
        <v>192</v>
      </c>
      <c r="U15" s="29" t="s">
        <v>193</v>
      </c>
      <c r="V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C15" s="35" t="s">
        <v>209</v>
      </c>
    </row>
    <row r="16" spans="1:29" ht="15" x14ac:dyDescent="0.35">
      <c r="B16" s="28">
        <v>0.65646258503401356</v>
      </c>
      <c r="C16" s="28">
        <v>0.28231292517006801</v>
      </c>
      <c r="D16">
        <f t="shared" ref="D16:D22" si="2">$B$15*C16</f>
        <v>0.19637072516081264</v>
      </c>
      <c r="E16" s="28">
        <v>0.59353741496598644</v>
      </c>
      <c r="F16">
        <f t="shared" ref="F16:F22" si="3">$E$15*C16</f>
        <v>0.21461543801193947</v>
      </c>
      <c r="H16" s="28">
        <v>0.86564625850340138</v>
      </c>
      <c r="I16" s="28">
        <v>0.65646258503401356</v>
      </c>
      <c r="J16">
        <f t="shared" ref="J16:J22" si="4">$H$15*I16</f>
        <v>0.39186797167846732</v>
      </c>
      <c r="K16" s="28">
        <v>0.59353741496598644</v>
      </c>
      <c r="L16" s="28">
        <f t="shared" ref="L16:L21" si="5">$K$15*H16</f>
        <v>0.65806781896432043</v>
      </c>
      <c r="M16" s="28"/>
      <c r="O16" t="s">
        <v>180</v>
      </c>
      <c r="P16">
        <f>D11*F11</f>
        <v>0.34883067961377845</v>
      </c>
      <c r="R16">
        <f>D79</f>
        <v>0.3488306796137785</v>
      </c>
      <c r="S16">
        <f>D80</f>
        <v>0.11287594741369149</v>
      </c>
      <c r="T16">
        <f>H11</f>
        <v>0.1147418811203684</v>
      </c>
      <c r="U16">
        <f>H12</f>
        <v>3.7477235340842636E-2</v>
      </c>
      <c r="V16" s="32">
        <v>6.9430000000000004E-5</v>
      </c>
      <c r="W16" s="34">
        <v>1</v>
      </c>
      <c r="X16" s="32">
        <v>3.4709999999999998E-5</v>
      </c>
      <c r="Y16" s="31" t="s">
        <v>201</v>
      </c>
      <c r="Z16" s="31" t="s">
        <v>201</v>
      </c>
    </row>
    <row r="17" spans="2:26" ht="15" x14ac:dyDescent="0.35">
      <c r="B17" s="28">
        <v>0.54931972789115646</v>
      </c>
      <c r="C17" s="28">
        <v>0.36734693877551022</v>
      </c>
      <c r="D17">
        <f t="shared" si="2"/>
        <v>0.25551853394418994</v>
      </c>
      <c r="E17" s="28">
        <v>0.71088435374149661</v>
      </c>
      <c r="F17">
        <f t="shared" si="3"/>
        <v>0.27925864223240321</v>
      </c>
      <c r="H17" s="28">
        <v>0.78911564625850339</v>
      </c>
      <c r="I17" s="28">
        <v>0.54931972789115646</v>
      </c>
      <c r="J17">
        <f t="shared" si="4"/>
        <v>0.32791024573094546</v>
      </c>
      <c r="K17" s="28">
        <v>0.71088435374149661</v>
      </c>
      <c r="L17" s="28">
        <f t="shared" si="5"/>
        <v>0.59988893516590314</v>
      </c>
      <c r="M17" s="28"/>
      <c r="O17" t="s">
        <v>183</v>
      </c>
      <c r="P17">
        <f>P16</f>
        <v>0.34883067961377845</v>
      </c>
      <c r="T17">
        <f>J11</f>
        <v>0.17610314968760499</v>
      </c>
      <c r="U17">
        <f>J12</f>
        <v>6.2170281246654524E-2</v>
      </c>
      <c r="V17" s="32">
        <v>1.9849999999999998E-3</v>
      </c>
      <c r="W17" s="34">
        <v>0.999</v>
      </c>
      <c r="X17" s="32">
        <v>9.9259999999999995E-4</v>
      </c>
      <c r="Y17" s="31">
        <v>1.02E-4</v>
      </c>
      <c r="Z17" s="31">
        <v>5.1E-5</v>
      </c>
    </row>
    <row r="18" spans="2:26" ht="15" x14ac:dyDescent="0.35">
      <c r="B18" s="28">
        <v>0.66326530612244894</v>
      </c>
      <c r="C18" s="28">
        <v>0.29421768707482993</v>
      </c>
      <c r="D18">
        <f t="shared" si="2"/>
        <v>0.20465141839048545</v>
      </c>
      <c r="E18" s="28">
        <v>0.88945578231292521</v>
      </c>
      <c r="F18">
        <f t="shared" si="3"/>
        <v>0.22366548660280439</v>
      </c>
      <c r="H18" s="28">
        <v>0.8537414965986394</v>
      </c>
      <c r="I18" s="28">
        <v>0.66326530612244894</v>
      </c>
      <c r="J18">
        <f t="shared" si="4"/>
        <v>0.39592877967513534</v>
      </c>
      <c r="K18" s="28">
        <v>0.88945578231292521</v>
      </c>
      <c r="L18" s="28">
        <f t="shared" si="5"/>
        <v>0.64901777037345543</v>
      </c>
      <c r="M18" s="28"/>
      <c r="O18" t="s">
        <v>179</v>
      </c>
      <c r="P18">
        <f>C11*D11</f>
        <v>0.55769692796288461</v>
      </c>
      <c r="R18">
        <f>J71</f>
        <v>0.55769692796288473</v>
      </c>
      <c r="S18">
        <f>J72</f>
        <v>0.10151950300516893</v>
      </c>
      <c r="T18">
        <f>G11</f>
        <v>0.55023527875128309</v>
      </c>
      <c r="U18">
        <f>G12</f>
        <v>6.0723321091720253E-2</v>
      </c>
      <c r="V18" s="33" t="s">
        <v>195</v>
      </c>
      <c r="W18" s="34">
        <v>0.56950000000000001</v>
      </c>
      <c r="X18" s="34">
        <v>0.43049999999999999</v>
      </c>
      <c r="Y18" s="30" t="s">
        <v>202</v>
      </c>
      <c r="Z18" s="30">
        <v>0.369195</v>
      </c>
    </row>
    <row r="19" spans="2:26" ht="15" x14ac:dyDescent="0.35">
      <c r="B19" s="28">
        <v>0.75396465790666067</v>
      </c>
      <c r="C19" s="28">
        <v>0.59809696420480285</v>
      </c>
      <c r="D19">
        <f t="shared" si="2"/>
        <v>0.41602322850300066</v>
      </c>
      <c r="F19">
        <f t="shared" si="3"/>
        <v>0.45467575340058991</v>
      </c>
      <c r="H19" s="28">
        <v>0.64159492523787942</v>
      </c>
      <c r="I19" s="28">
        <v>0.75396465790666067</v>
      </c>
      <c r="J19">
        <f t="shared" si="4"/>
        <v>0.45007073966877198</v>
      </c>
      <c r="L19" s="28">
        <f t="shared" si="5"/>
        <v>0.48774308092063284</v>
      </c>
      <c r="O19" t="s">
        <v>181</v>
      </c>
      <c r="P19">
        <f>P18</f>
        <v>0.55769692796288461</v>
      </c>
      <c r="T19">
        <f>I11</f>
        <v>0.49882543638207433</v>
      </c>
      <c r="U19">
        <f>I12</f>
        <v>7.1399646924764804E-2</v>
      </c>
      <c r="V19" s="34">
        <v>0.2011</v>
      </c>
      <c r="W19" s="34">
        <v>0.89949999999999997</v>
      </c>
      <c r="X19" s="34">
        <v>0.10050000000000001</v>
      </c>
      <c r="Y19" s="30">
        <v>5.2449000000000003E-2</v>
      </c>
      <c r="Z19" s="31" t="s">
        <v>203</v>
      </c>
    </row>
    <row r="20" spans="2:26" x14ac:dyDescent="0.3">
      <c r="B20" s="28">
        <v>0.75758948799275039</v>
      </c>
      <c r="C20" s="28">
        <v>0.50747621205255999</v>
      </c>
      <c r="D20">
        <f t="shared" si="2"/>
        <v>0.35298940600254602</v>
      </c>
      <c r="F20">
        <f t="shared" si="3"/>
        <v>0.38578548773383387</v>
      </c>
      <c r="H20" s="28">
        <v>0.86995922066153153</v>
      </c>
      <c r="I20" s="28">
        <v>0.75758948799275039</v>
      </c>
      <c r="J20">
        <f t="shared" si="4"/>
        <v>0.45223454130179491</v>
      </c>
      <c r="L20" s="28">
        <f t="shared" si="5"/>
        <v>0.66134655040085821</v>
      </c>
    </row>
    <row r="21" spans="2:26" ht="15" x14ac:dyDescent="0.35">
      <c r="B21" s="28">
        <v>0.79565020389669239</v>
      </c>
      <c r="C21" s="28">
        <v>0.63978251019483456</v>
      </c>
      <c r="D21">
        <f t="shared" si="2"/>
        <v>0.44501878685320978</v>
      </c>
      <c r="F21">
        <f t="shared" si="3"/>
        <v>0.4863652756072977</v>
      </c>
      <c r="H21" s="28">
        <v>0.89533303126415953</v>
      </c>
      <c r="I21" s="28">
        <v>0.79565020389669239</v>
      </c>
      <c r="J21">
        <f t="shared" si="4"/>
        <v>0.47495445844853579</v>
      </c>
      <c r="L21" s="28">
        <f t="shared" si="5"/>
        <v>0.6806358247875498</v>
      </c>
      <c r="O21" t="s">
        <v>180</v>
      </c>
      <c r="P21">
        <f>((D11+E11)/2)*F11</f>
        <v>0.35629580042609105</v>
      </c>
      <c r="R21">
        <f>F47</f>
        <v>0.3538074268219869</v>
      </c>
      <c r="S21">
        <f>F48</f>
        <v>0.11616962739855012</v>
      </c>
      <c r="T21">
        <v>0.114741881120368</v>
      </c>
      <c r="U21">
        <v>3.7477235340842636E-2</v>
      </c>
      <c r="V21" s="32">
        <v>7.2910000000000005E-5</v>
      </c>
      <c r="W21" s="34">
        <v>1</v>
      </c>
      <c r="X21" s="32">
        <v>3.6449999999999998E-5</v>
      </c>
      <c r="Y21" s="31" t="s">
        <v>201</v>
      </c>
      <c r="Z21" s="31" t="s">
        <v>201</v>
      </c>
    </row>
    <row r="22" spans="2:26" ht="15" x14ac:dyDescent="0.35">
      <c r="B22" s="28">
        <v>0.79383778885364753</v>
      </c>
      <c r="C22" s="28">
        <v>0.68146805618486639</v>
      </c>
      <c r="D22">
        <f t="shared" si="2"/>
        <v>0.47401434520341901</v>
      </c>
      <c r="F22">
        <f t="shared" si="3"/>
        <v>0.51805479781400554</v>
      </c>
      <c r="I22" s="28">
        <v>0.79383778885364753</v>
      </c>
      <c r="J22">
        <f t="shared" si="4"/>
        <v>0.47387255763202435</v>
      </c>
      <c r="L22" s="28">
        <f>$K$16*H15</f>
        <v>0.35430549770928788</v>
      </c>
      <c r="O22" t="s">
        <v>183</v>
      </c>
      <c r="P22">
        <f>P21</f>
        <v>0.35629580042609105</v>
      </c>
      <c r="T22">
        <v>0.17610314968760499</v>
      </c>
      <c r="U22">
        <v>6.2170281246654524E-2</v>
      </c>
      <c r="V22" s="32">
        <v>1.895E-3</v>
      </c>
      <c r="W22" s="34">
        <v>0.99909999999999999</v>
      </c>
      <c r="X22" s="32">
        <v>9.4749999999999999E-4</v>
      </c>
      <c r="Y22" s="31">
        <v>8.5000000000000006E-5</v>
      </c>
      <c r="Z22" s="31">
        <v>4.3000000000000002E-5</v>
      </c>
    </row>
    <row r="23" spans="2:26" ht="15" x14ac:dyDescent="0.35">
      <c r="D23">
        <f>$B$16*C15</f>
        <v>0.37400504419454855</v>
      </c>
      <c r="F23">
        <f>$E$16*C15</f>
        <v>0.33815481975102968</v>
      </c>
      <c r="J23">
        <f>$H$16*I15</f>
        <v>0.60212469341478092</v>
      </c>
      <c r="L23" s="28">
        <f t="shared" ref="L23:L28" si="6">$K$16*H16</f>
        <v>0.51379344254708692</v>
      </c>
      <c r="O23" t="s">
        <v>179</v>
      </c>
      <c r="P23">
        <f>((D11+E11)/2)*C11</f>
        <v>0.56963187287228323</v>
      </c>
      <c r="R23">
        <f>L43</f>
        <v>0.56565355790248384</v>
      </c>
      <c r="S23">
        <f>L44</f>
        <v>0.10786181619368627</v>
      </c>
      <c r="T23">
        <v>0.55023527875128309</v>
      </c>
      <c r="U23">
        <v>6.0723321091720253E-2</v>
      </c>
      <c r="V23" s="34">
        <v>0.7298</v>
      </c>
      <c r="W23" s="34">
        <v>0.91700000000000004</v>
      </c>
      <c r="X23" s="34">
        <v>8.301E-2</v>
      </c>
      <c r="Y23" s="30">
        <v>0.495919</v>
      </c>
      <c r="Z23" s="30">
        <v>0.24795900000000001</v>
      </c>
    </row>
    <row r="24" spans="2:26" ht="15" x14ac:dyDescent="0.35">
      <c r="D24">
        <f t="shared" ref="D24:D29" si="7">$B$16*C16</f>
        <v>0.18532787264565687</v>
      </c>
      <c r="F24">
        <f t="shared" ref="F24:F30" si="8">$E$16*C16</f>
        <v>0.16756328381692814</v>
      </c>
      <c r="J24">
        <f t="shared" ref="J24:J30" si="9">$H$16*I16</f>
        <v>0.56826438058216477</v>
      </c>
      <c r="L24" s="28">
        <f t="shared" si="6"/>
        <v>0.46836966078948589</v>
      </c>
      <c r="O24" t="s">
        <v>181</v>
      </c>
      <c r="P24">
        <f>P23</f>
        <v>0.56963187287228323</v>
      </c>
      <c r="T24">
        <v>0.49882543638207433</v>
      </c>
      <c r="U24">
        <v>7.1399646924764804E-2</v>
      </c>
      <c r="V24" s="34">
        <v>0.16600000000000001</v>
      </c>
      <c r="W24" s="33" t="s">
        <v>206</v>
      </c>
      <c r="X24" s="34">
        <v>0.3649</v>
      </c>
      <c r="Y24" s="31" t="s">
        <v>200</v>
      </c>
      <c r="Z24" s="31" t="s">
        <v>205</v>
      </c>
    </row>
    <row r="25" spans="2:26" x14ac:dyDescent="0.3">
      <c r="D25">
        <f t="shared" si="7"/>
        <v>0.24114952103290296</v>
      </c>
      <c r="F25">
        <f t="shared" si="8"/>
        <v>0.21803415243648483</v>
      </c>
      <c r="J25">
        <f t="shared" si="9"/>
        <v>0.47551656717108615</v>
      </c>
      <c r="L25" s="28">
        <f t="shared" si="6"/>
        <v>0.5067275209403489</v>
      </c>
    </row>
    <row r="26" spans="2:26" ht="15" x14ac:dyDescent="0.35">
      <c r="D26">
        <f t="shared" si="7"/>
        <v>0.19314290341987134</v>
      </c>
      <c r="F26">
        <f t="shared" si="8"/>
        <v>0.17462920542366608</v>
      </c>
      <c r="J26">
        <f t="shared" si="9"/>
        <v>0.57415313064001106</v>
      </c>
      <c r="L26" s="28">
        <f t="shared" si="6"/>
        <v>0.38081059338098627</v>
      </c>
      <c r="O26" t="s">
        <v>207</v>
      </c>
      <c r="V26" s="32">
        <v>3.1419999999999997E-2</v>
      </c>
      <c r="W26" s="32">
        <v>1.5709999999999998E-2</v>
      </c>
      <c r="X26" s="34">
        <v>0.98429999999999995</v>
      </c>
    </row>
    <row r="27" spans="2:26" x14ac:dyDescent="0.3">
      <c r="D27">
        <f t="shared" si="7"/>
        <v>0.39262827922288074</v>
      </c>
      <c r="F27">
        <f t="shared" si="8"/>
        <v>0.35499292603312282</v>
      </c>
      <c r="J27">
        <f t="shared" si="9"/>
        <v>0.65266668516069781</v>
      </c>
      <c r="L27" s="28">
        <f t="shared" si="6"/>
        <v>0.51635334695726964</v>
      </c>
    </row>
    <row r="28" spans="2:26" ht="15" x14ac:dyDescent="0.35">
      <c r="D28">
        <f t="shared" si="7"/>
        <v>0.33313914600729277</v>
      </c>
      <c r="F28">
        <f t="shared" si="8"/>
        <v>0.30120611905840722</v>
      </c>
      <c r="J28">
        <f t="shared" si="9"/>
        <v>0.65580450576243188</v>
      </c>
      <c r="L28" s="28">
        <f t="shared" si="6"/>
        <v>0.53141365291018994</v>
      </c>
      <c r="O28" t="s">
        <v>208</v>
      </c>
      <c r="V28" s="34">
        <v>0.1431</v>
      </c>
      <c r="W28" s="34">
        <v>0.9284</v>
      </c>
      <c r="X28" s="34">
        <v>7.1559999999999999E-2</v>
      </c>
    </row>
    <row r="29" spans="2:26" ht="43.2" x14ac:dyDescent="0.3">
      <c r="D29">
        <f t="shared" si="7"/>
        <v>0.4199932805020512</v>
      </c>
      <c r="F29">
        <f t="shared" si="8"/>
        <v>0.37973485724149197</v>
      </c>
      <c r="J29">
        <f>$H$16*I21</f>
        <v>0.68875162208064022</v>
      </c>
      <c r="L29" s="28">
        <f>$K$17*H15</f>
        <v>0.4243544356518118</v>
      </c>
      <c r="R29" s="29" t="s">
        <v>213</v>
      </c>
      <c r="S29" s="29" t="s">
        <v>212</v>
      </c>
      <c r="T29" s="29"/>
      <c r="U29" s="29"/>
    </row>
    <row r="30" spans="2:26" x14ac:dyDescent="0.3">
      <c r="D30">
        <f>$B$16*C22</f>
        <v>0.44735828178122178</v>
      </c>
      <c r="F30">
        <f t="shared" si="8"/>
        <v>0.40447678844986118</v>
      </c>
      <c r="J30">
        <f t="shared" si="9"/>
        <v>0.68718271177977308</v>
      </c>
      <c r="L30" s="28">
        <f t="shared" ref="L30:L35" si="10">$K$17*H16</f>
        <v>0.61537438104493503</v>
      </c>
      <c r="O30" t="s">
        <v>180</v>
      </c>
      <c r="R30">
        <v>0.23910000000000001</v>
      </c>
      <c r="S30">
        <v>0.1208</v>
      </c>
    </row>
    <row r="31" spans="2:26" x14ac:dyDescent="0.3">
      <c r="D31">
        <f t="shared" ref="D31:D38" si="11">$B$17*C15</f>
        <v>0.31296277014207047</v>
      </c>
      <c r="F31">
        <f>$E$17*C15</f>
        <v>0.40501064371326762</v>
      </c>
      <c r="J31">
        <f>$H$17*I15</f>
        <v>0.54889166550974133</v>
      </c>
      <c r="L31" s="28">
        <f t="shared" si="10"/>
        <v>0.56096996621777961</v>
      </c>
      <c r="O31" t="s">
        <v>183</v>
      </c>
      <c r="R31">
        <v>0.1777</v>
      </c>
      <c r="S31">
        <v>0.1295</v>
      </c>
    </row>
    <row r="32" spans="2:26" x14ac:dyDescent="0.3">
      <c r="D32">
        <f t="shared" si="11"/>
        <v>0.15508005923457818</v>
      </c>
      <c r="F32">
        <f t="shared" ref="F32:F37" si="12">$E$17*C16</f>
        <v>0.20069184136239529</v>
      </c>
      <c r="J32">
        <f t="shared" ref="J32:J38" si="13">$H$17*I16</f>
        <v>0.51802489703364329</v>
      </c>
      <c r="L32" s="28">
        <f t="shared" si="10"/>
        <v>0.60691147207182194</v>
      </c>
      <c r="O32" t="s">
        <v>179</v>
      </c>
      <c r="R32">
        <v>1.54E-2</v>
      </c>
      <c r="S32">
        <v>0.12139999999999999</v>
      </c>
    </row>
    <row r="33" spans="4:19" x14ac:dyDescent="0.3">
      <c r="D33">
        <f t="shared" si="11"/>
        <v>0.20179092044981259</v>
      </c>
      <c r="F33">
        <f t="shared" si="12"/>
        <v>0.26114119117034573</v>
      </c>
      <c r="J33">
        <f t="shared" si="13"/>
        <v>0.43347679207737516</v>
      </c>
      <c r="L33" s="28">
        <f t="shared" si="10"/>
        <v>0.45609979379155374</v>
      </c>
      <c r="O33" t="s">
        <v>181</v>
      </c>
      <c r="R33">
        <v>6.6799999999999998E-2</v>
      </c>
      <c r="S33">
        <v>0.12640000000000001</v>
      </c>
    </row>
    <row r="34" spans="4:19" x14ac:dyDescent="0.3">
      <c r="D34">
        <f t="shared" si="11"/>
        <v>0.16161957980471101</v>
      </c>
      <c r="F34">
        <f t="shared" si="12"/>
        <v>0.20915475033550834</v>
      </c>
      <c r="J34">
        <f t="shared" si="13"/>
        <v>0.52339303068166043</v>
      </c>
      <c r="L34" s="28">
        <f t="shared" si="10"/>
        <v>0.61844039836142883</v>
      </c>
    </row>
    <row r="35" spans="4:19" x14ac:dyDescent="0.3">
      <c r="D35">
        <f t="shared" si="11"/>
        <v>0.32854646162950907</v>
      </c>
      <c r="F35">
        <f t="shared" si="12"/>
        <v>0.42517777387348232</v>
      </c>
      <c r="J35">
        <f t="shared" si="13"/>
        <v>0.59496530828008598</v>
      </c>
      <c r="L35" s="28">
        <f t="shared" si="10"/>
        <v>0.63647824331363723</v>
      </c>
    </row>
    <row r="36" spans="4:19" x14ac:dyDescent="0.3">
      <c r="D36">
        <f t="shared" si="11"/>
        <v>0.27876669471594706</v>
      </c>
      <c r="F36">
        <f t="shared" si="12"/>
        <v>0.3607568990441668</v>
      </c>
      <c r="J36">
        <f t="shared" si="13"/>
        <v>0.59782571841604792</v>
      </c>
      <c r="L36" s="28">
        <f>$K$18*H15</f>
        <v>0.53095064556434823</v>
      </c>
    </row>
    <row r="37" spans="4:19" x14ac:dyDescent="0.3">
      <c r="D37">
        <f t="shared" si="11"/>
        <v>0.35144515440974755</v>
      </c>
      <c r="F37">
        <f t="shared" si="12"/>
        <v>0.45481137629496743</v>
      </c>
      <c r="J37">
        <f t="shared" si="13"/>
        <v>0.62786002484364845</v>
      </c>
      <c r="L37" s="28">
        <f t="shared" ref="L37:L42" si="14">$K$18*H16</f>
        <v>0.76995407006339955</v>
      </c>
    </row>
    <row r="38" spans="4:19" x14ac:dyDescent="0.3">
      <c r="D38">
        <f t="shared" si="11"/>
        <v>0.37434384718998615</v>
      </c>
      <c r="F38">
        <f>$E$17*C22</f>
        <v>0.48444497871645265</v>
      </c>
      <c r="J38">
        <f t="shared" si="13"/>
        <v>0.62642981977566747</v>
      </c>
      <c r="L38" s="28">
        <f t="shared" si="14"/>
        <v>0.70188347447822674</v>
      </c>
    </row>
    <row r="39" spans="4:19" x14ac:dyDescent="0.3">
      <c r="D39">
        <f>$B$18*C15</f>
        <v>0.37788074413438844</v>
      </c>
      <c r="F39">
        <f>$E$18*C15</f>
        <v>0.50674776713406455</v>
      </c>
      <c r="J39">
        <f>$H$18*I15</f>
        <v>0.59384400018510808</v>
      </c>
      <c r="L39" s="28">
        <f t="shared" si="14"/>
        <v>0.75936531075015035</v>
      </c>
    </row>
    <row r="40" spans="4:19" x14ac:dyDescent="0.3">
      <c r="D40">
        <f t="shared" ref="D40:D46" si="15">$B$18*C16</f>
        <v>0.18724836873524917</v>
      </c>
      <c r="F40">
        <f t="shared" ref="F40:F46" si="16">$E$18*C16</f>
        <v>0.25110486371419316</v>
      </c>
      <c r="J40">
        <f t="shared" ref="J40:J46" si="17">$H$18*I16</f>
        <v>0.56044934980795036</v>
      </c>
      <c r="L40" s="28">
        <f t="shared" si="14"/>
        <v>0.57067031615546082</v>
      </c>
    </row>
    <row r="41" spans="4:19" x14ac:dyDescent="0.3">
      <c r="D41">
        <f t="shared" si="15"/>
        <v>0.24364847980008331</v>
      </c>
      <c r="F41">
        <f t="shared" si="16"/>
        <v>0.32673885880882969</v>
      </c>
      <c r="J41">
        <f t="shared" si="17"/>
        <v>0.4689770466009533</v>
      </c>
      <c r="L41" s="28">
        <f t="shared" si="14"/>
        <v>0.77379025919384525</v>
      </c>
    </row>
    <row r="42" spans="4:19" x14ac:dyDescent="0.3">
      <c r="D42">
        <f t="shared" si="15"/>
        <v>0.19514438428432596</v>
      </c>
      <c r="F42">
        <f t="shared" si="16"/>
        <v>0.26169362302744226</v>
      </c>
      <c r="J42">
        <f t="shared" si="17"/>
        <v>0.56625711509093424</v>
      </c>
      <c r="L42" s="28">
        <f t="shared" si="14"/>
        <v>0.79635914175366573</v>
      </c>
    </row>
    <row r="43" spans="4:19" x14ac:dyDescent="0.3">
      <c r="D43">
        <f t="shared" si="15"/>
        <v>0.39669696605420596</v>
      </c>
      <c r="F43">
        <f t="shared" si="16"/>
        <v>0.53198080319576857</v>
      </c>
      <c r="J43">
        <f t="shared" si="17"/>
        <v>0.64369091542371371</v>
      </c>
      <c r="K43" t="s">
        <v>131</v>
      </c>
      <c r="L43" s="28">
        <f>AVERAGE(L15:L42,J15:J70)</f>
        <v>0.56565355790248384</v>
      </c>
    </row>
    <row r="44" spans="4:19" x14ac:dyDescent="0.3">
      <c r="D44">
        <f t="shared" si="15"/>
        <v>0.33659136513690202</v>
      </c>
      <c r="F44">
        <f t="shared" si="16"/>
        <v>0.45137765119640966</v>
      </c>
      <c r="J44">
        <f t="shared" si="17"/>
        <v>0.64678558328632763</v>
      </c>
      <c r="K44" t="s">
        <v>186</v>
      </c>
      <c r="L44" s="28">
        <f>STDEV(L15:L42,J15:J70)</f>
        <v>0.10786181619368627</v>
      </c>
    </row>
    <row r="45" spans="4:19" x14ac:dyDescent="0.3">
      <c r="D45">
        <f t="shared" si="15"/>
        <v>0.42434554247616574</v>
      </c>
      <c r="F45">
        <f t="shared" si="16"/>
        <v>0.56905825311547364</v>
      </c>
      <c r="J45">
        <f t="shared" si="17"/>
        <v>0.67927959584377473</v>
      </c>
      <c r="L45" s="28"/>
    </row>
    <row r="46" spans="4:19" x14ac:dyDescent="0.3">
      <c r="D46">
        <f t="shared" si="15"/>
        <v>0.45199411889812563</v>
      </c>
      <c r="F46">
        <f t="shared" si="16"/>
        <v>0.60613570303517883</v>
      </c>
      <c r="J46">
        <f t="shared" si="17"/>
        <v>0.67773226191246771</v>
      </c>
    </row>
    <row r="47" spans="4:19" x14ac:dyDescent="0.3">
      <c r="D47">
        <f t="shared" ref="D47:D54" si="18">$B$19*C15</f>
        <v>0.42955469455566553</v>
      </c>
      <c r="E47" t="s">
        <v>131</v>
      </c>
      <c r="F47">
        <f>AVERAGE(F15:F46,D15:D78)</f>
        <v>0.3538074268219869</v>
      </c>
      <c r="J47">
        <f>$H$19*I15</f>
        <v>0.44627946330321888</v>
      </c>
    </row>
    <row r="48" spans="4:19" x14ac:dyDescent="0.3">
      <c r="D48">
        <f t="shared" si="18"/>
        <v>0.21285396804847903</v>
      </c>
      <c r="F48">
        <f>STDEV(F15:F46,D15:D78)</f>
        <v>0.11616962739855012</v>
      </c>
      <c r="J48">
        <f t="shared" ref="J48:J54" si="19">$H$19*I16</f>
        <v>0.421183063166363</v>
      </c>
    </row>
    <row r="49" spans="4:10" x14ac:dyDescent="0.3">
      <c r="D49">
        <f t="shared" si="18"/>
        <v>0.27696660902693659</v>
      </c>
      <c r="J49">
        <f t="shared" si="19"/>
        <v>0.35244074974801881</v>
      </c>
    </row>
    <row r="50" spans="4:10" x14ac:dyDescent="0.3">
      <c r="D50">
        <f t="shared" si="18"/>
        <v>0.22182973778546308</v>
      </c>
      <c r="J50">
        <f t="shared" si="19"/>
        <v>0.42554765449451182</v>
      </c>
    </row>
    <row r="51" spans="4:10" x14ac:dyDescent="0.3">
      <c r="D51">
        <f t="shared" si="18"/>
        <v>0.45094397301168643</v>
      </c>
      <c r="J51">
        <f t="shared" si="19"/>
        <v>0.48373989832162728</v>
      </c>
    </row>
    <row r="52" spans="4:10" x14ac:dyDescent="0.3">
      <c r="D52">
        <f t="shared" si="18"/>
        <v>0.38261912861597641</v>
      </c>
      <c r="J52">
        <f t="shared" si="19"/>
        <v>0.48606557090971203</v>
      </c>
    </row>
    <row r="53" spans="4:10" x14ac:dyDescent="0.3">
      <c r="D53">
        <f t="shared" si="18"/>
        <v>0.4823734014337131</v>
      </c>
      <c r="J53">
        <f t="shared" si="19"/>
        <v>0.51048513308460186</v>
      </c>
    </row>
    <row r="54" spans="4:10" x14ac:dyDescent="0.3">
      <c r="D54">
        <f t="shared" si="18"/>
        <v>0.51380282985573977</v>
      </c>
      <c r="J54">
        <f t="shared" si="19"/>
        <v>0.50932229679055951</v>
      </c>
    </row>
    <row r="55" spans="4:10" x14ac:dyDescent="0.3">
      <c r="D55">
        <f t="shared" ref="D55:D62" si="20">$B$20*C15</f>
        <v>0.43161986135641395</v>
      </c>
      <c r="J55">
        <f>$H$20*I15</f>
        <v>0.60512469600436469</v>
      </c>
    </row>
    <row r="56" spans="4:10" x14ac:dyDescent="0.3">
      <c r="D56">
        <f t="shared" si="20"/>
        <v>0.21387730443332748</v>
      </c>
      <c r="J56">
        <f t="shared" ref="J56:J62" si="21">$H$20*I16</f>
        <v>0.57109567886964485</v>
      </c>
    </row>
    <row r="57" spans="4:10" x14ac:dyDescent="0.3">
      <c r="D57">
        <f t="shared" si="20"/>
        <v>0.278298179262643</v>
      </c>
      <c r="J57">
        <f t="shared" si="21"/>
        <v>0.47788576237019503</v>
      </c>
    </row>
    <row r="58" spans="4:10" x14ac:dyDescent="0.3">
      <c r="D58">
        <f t="shared" si="20"/>
        <v>0.22289622690943164</v>
      </c>
      <c r="J58">
        <f t="shared" si="21"/>
        <v>0.57701376880611777</v>
      </c>
    </row>
    <row r="59" spans="4:10" x14ac:dyDescent="0.3">
      <c r="D59">
        <f t="shared" si="20"/>
        <v>0.45311197288193494</v>
      </c>
      <c r="J59">
        <f t="shared" si="21"/>
        <v>0.65591850619881675</v>
      </c>
    </row>
    <row r="60" spans="4:10" x14ac:dyDescent="0.3">
      <c r="D60">
        <f t="shared" si="20"/>
        <v>0.38445864365739935</v>
      </c>
      <c r="J60">
        <f t="shared" si="21"/>
        <v>0.65907196055554185</v>
      </c>
    </row>
    <row r="61" spans="4:10" x14ac:dyDescent="0.3">
      <c r="D61">
        <f t="shared" si="20"/>
        <v>0.48469250432522132</v>
      </c>
      <c r="J61">
        <f t="shared" si="21"/>
        <v>0.69218323130115511</v>
      </c>
    </row>
    <row r="62" spans="4:10" x14ac:dyDescent="0.3">
      <c r="D62">
        <f t="shared" si="20"/>
        <v>0.5162730357685078</v>
      </c>
      <c r="J62">
        <f t="shared" si="21"/>
        <v>0.69060650412279267</v>
      </c>
    </row>
    <row r="63" spans="4:10" x14ac:dyDescent="0.3">
      <c r="D63">
        <f t="shared" ref="D63:D70" si="22">$B$21*C15</f>
        <v>0.45330411276427202</v>
      </c>
      <c r="J63">
        <f>$H$21*I15</f>
        <v>0.62277416630449201</v>
      </c>
    </row>
    <row r="64" spans="4:10" x14ac:dyDescent="0.3">
      <c r="D64">
        <f t="shared" si="22"/>
        <v>0.22462233647423627</v>
      </c>
      <c r="J64">
        <f t="shared" ref="J64:J70" si="23">$H$21*I16</f>
        <v>0.58775263617000939</v>
      </c>
    </row>
    <row r="65" spans="3:10" x14ac:dyDescent="0.3">
      <c r="D65">
        <f t="shared" si="22"/>
        <v>0.29227966673756051</v>
      </c>
      <c r="J65">
        <f t="shared" si="23"/>
        <v>0.4918240971059924</v>
      </c>
    </row>
    <row r="66" spans="3:10" x14ac:dyDescent="0.3">
      <c r="D66">
        <f t="shared" si="22"/>
        <v>0.23409436271110168</v>
      </c>
      <c r="J66">
        <f t="shared" si="23"/>
        <v>0.59384333706296288</v>
      </c>
    </row>
    <row r="67" spans="3:10" x14ac:dyDescent="0.3">
      <c r="D67">
        <f t="shared" si="22"/>
        <v>0.47587597151954414</v>
      </c>
      <c r="J67">
        <f t="shared" si="23"/>
        <v>0.67504946262961552</v>
      </c>
    </row>
    <row r="68" spans="3:10" x14ac:dyDescent="0.3">
      <c r="D68">
        <f t="shared" si="22"/>
        <v>0.40377355159234046</v>
      </c>
      <c r="J68">
        <f t="shared" si="23"/>
        <v>0.67829489273841181</v>
      </c>
    </row>
    <row r="69" spans="3:10" x14ac:dyDescent="0.3">
      <c r="D69">
        <f t="shared" si="22"/>
        <v>0.50904308468605775</v>
      </c>
      <c r="J69">
        <f t="shared" si="23"/>
        <v>0.71237190888077218</v>
      </c>
    </row>
    <row r="70" spans="3:10" x14ac:dyDescent="0.3">
      <c r="D70">
        <f t="shared" si="22"/>
        <v>0.54221019785257152</v>
      </c>
      <c r="J70">
        <f t="shared" si="23"/>
        <v>0.71074919382637403</v>
      </c>
    </row>
    <row r="71" spans="3:10" x14ac:dyDescent="0.3">
      <c r="D71">
        <f t="shared" ref="D71:D78" si="24">$B$22*C15</f>
        <v>0.45227152936389786</v>
      </c>
      <c r="I71" t="s">
        <v>131</v>
      </c>
      <c r="J71">
        <f>AVERAGE(J15:J70)</f>
        <v>0.55769692796288473</v>
      </c>
    </row>
    <row r="72" spans="3:10" x14ac:dyDescent="0.3">
      <c r="D72">
        <f t="shared" si="24"/>
        <v>0.22411066828181203</v>
      </c>
      <c r="I72" t="s">
        <v>186</v>
      </c>
      <c r="J72">
        <f>STDEV(J15:J70)</f>
        <v>0.10151950300516893</v>
      </c>
    </row>
    <row r="73" spans="3:10" x14ac:dyDescent="0.3">
      <c r="D73">
        <f t="shared" si="24"/>
        <v>0.29161388161970725</v>
      </c>
    </row>
    <row r="74" spans="3:10" x14ac:dyDescent="0.3">
      <c r="D74">
        <f t="shared" si="24"/>
        <v>0.23356111814911737</v>
      </c>
    </row>
    <row r="75" spans="3:10" x14ac:dyDescent="0.3">
      <c r="D75">
        <f t="shared" si="24"/>
        <v>0.47479197158441988</v>
      </c>
    </row>
    <row r="76" spans="3:10" x14ac:dyDescent="0.3">
      <c r="D76">
        <f t="shared" si="24"/>
        <v>0.40285379407162897</v>
      </c>
    </row>
    <row r="77" spans="3:10" x14ac:dyDescent="0.3">
      <c r="D77">
        <f t="shared" si="24"/>
        <v>0.50788353324030366</v>
      </c>
    </row>
    <row r="78" spans="3:10" x14ac:dyDescent="0.3">
      <c r="D78">
        <f t="shared" si="24"/>
        <v>0.54097509489618756</v>
      </c>
    </row>
    <row r="79" spans="3:10" x14ac:dyDescent="0.3">
      <c r="C79" t="s">
        <v>11</v>
      </c>
      <c r="D79">
        <f>AVERAGE(D15:D78)</f>
        <v>0.3488306796137785</v>
      </c>
    </row>
    <row r="80" spans="3:10" x14ac:dyDescent="0.3">
      <c r="C80" t="s">
        <v>186</v>
      </c>
      <c r="D80">
        <f>STDEV(D15:D78)</f>
        <v>0.11287594741369149</v>
      </c>
    </row>
  </sheetData>
  <mergeCells count="2">
    <mergeCell ref="B1:C1"/>
    <mergeCell ref="P14:S14"/>
  </mergeCells>
  <hyperlinks>
    <hyperlink ref="AC15" r:id="rId1" xr:uid="{8E1092EF-C7F5-4ED1-90B7-3174A0D7094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PAL DU145</vt:lpstr>
      <vt:lpstr>PAL PNT1A</vt:lpstr>
      <vt:lpstr>PAL MM576</vt:lpstr>
      <vt:lpstr>Syn DU145</vt:lpstr>
      <vt:lpstr>Syn PNT1A</vt:lpstr>
      <vt:lpstr>Syn MM576</vt:lpstr>
      <vt:lpstr>MM575 Before V after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Harley</dc:creator>
  <cp:lastModifiedBy>Juliette Harley</cp:lastModifiedBy>
  <dcterms:created xsi:type="dcterms:W3CDTF">2023-04-21T04:41:17Z</dcterms:created>
  <dcterms:modified xsi:type="dcterms:W3CDTF">2023-06-07T09:42:26Z</dcterms:modified>
</cp:coreProperties>
</file>