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65fdc3603903a1/1. Data Analytics_Bootcamp/Challenges/Challenge 1_Excel/"/>
    </mc:Choice>
  </mc:AlternateContent>
  <xr:revisionPtr revIDLastSave="517" documentId="13_ncr:1_{D754642E-E684-4F4D-953B-1821B0424A6E}" xr6:coauthVersionLast="47" xr6:coauthVersionMax="47" xr10:uidLastSave="{64F0D8A4-88B2-462C-BD4A-FD403A96D2FB}"/>
  <bookViews>
    <workbookView xWindow="57360" yWindow="-240" windowWidth="29280" windowHeight="15960" activeTab="2" xr2:uid="{00000000-000D-0000-FFFF-FFFF00000000}"/>
  </bookViews>
  <sheets>
    <sheet name="data" sheetId="1" r:id="rId1"/>
    <sheet name="Theather Outcomes N Launch date" sheetId="2" r:id="rId2"/>
    <sheet name="Outcomes Based Goals" sheetId="3" r:id="rId3"/>
  </sheets>
  <definedNames>
    <definedName name="_xlnm._FilterDatabase" localSheetId="0" hidden="1">data!$A$1:$R$4115</definedName>
    <definedName name="_xlnm._FilterDatabase" localSheetId="2" hidden="1">'Outcomes Based Goals'!$A$1:$H$1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E11" i="3" s="1"/>
  <c r="B10" i="3"/>
  <c r="B9" i="3"/>
  <c r="B8" i="3"/>
  <c r="B7" i="3"/>
  <c r="B6" i="3"/>
  <c r="B5" i="3"/>
  <c r="B4" i="3"/>
  <c r="B3" i="3"/>
  <c r="E3" i="3" s="1"/>
  <c r="B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J2603" i="1" s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J2628" i="1" s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J2648" i="1" s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J2712" i="1" s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J2776" i="1" s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J2799" i="1" s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J2820" i="1" s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J2840" i="1" s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J2904" i="1" s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J2968" i="1" s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J2991" i="1" s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J3032" i="1" s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J3086" i="1" s="1"/>
  <c r="M3087" i="1"/>
  <c r="M3088" i="1"/>
  <c r="M3089" i="1"/>
  <c r="M3090" i="1"/>
  <c r="M3091" i="1"/>
  <c r="M3092" i="1"/>
  <c r="M3093" i="1"/>
  <c r="M3094" i="1"/>
  <c r="M3095" i="1"/>
  <c r="M3096" i="1"/>
  <c r="J3096" i="1" s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J3108" i="1" s="1"/>
  <c r="M3109" i="1"/>
  <c r="M3110" i="1"/>
  <c r="M3111" i="1"/>
  <c r="M3112" i="1"/>
  <c r="M3113" i="1"/>
  <c r="M3114" i="1"/>
  <c r="M3115" i="1"/>
  <c r="M3116" i="1"/>
  <c r="M3117" i="1"/>
  <c r="M3118" i="1"/>
  <c r="J3118" i="1" s="1"/>
  <c r="M3119" i="1"/>
  <c r="M3120" i="1"/>
  <c r="M3121" i="1"/>
  <c r="M3122" i="1"/>
  <c r="M3123" i="1"/>
  <c r="M3124" i="1"/>
  <c r="M3125" i="1"/>
  <c r="M3126" i="1"/>
  <c r="M3127" i="1"/>
  <c r="M3128" i="1"/>
  <c r="J3128" i="1" s="1"/>
  <c r="M3129" i="1"/>
  <c r="M3130" i="1"/>
  <c r="M3131" i="1"/>
  <c r="M3132" i="1"/>
  <c r="M3133" i="1"/>
  <c r="M3134" i="1"/>
  <c r="M3135" i="1"/>
  <c r="M3136" i="1"/>
  <c r="M3137" i="1"/>
  <c r="M3138" i="1"/>
  <c r="M3139" i="1"/>
  <c r="J3139" i="1" s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J3166" i="1" s="1"/>
  <c r="M3167" i="1"/>
  <c r="M3168" i="1"/>
  <c r="M3169" i="1"/>
  <c r="M3170" i="1"/>
  <c r="M3171" i="1"/>
  <c r="M3172" i="1"/>
  <c r="M3173" i="1"/>
  <c r="M3174" i="1"/>
  <c r="J3174" i="1" s="1"/>
  <c r="M3175" i="1"/>
  <c r="M3176" i="1"/>
  <c r="M3177" i="1"/>
  <c r="M3178" i="1"/>
  <c r="M3179" i="1"/>
  <c r="M3180" i="1"/>
  <c r="M3181" i="1"/>
  <c r="M3182" i="1"/>
  <c r="J3182" i="1" s="1"/>
  <c r="M3183" i="1"/>
  <c r="M3184" i="1"/>
  <c r="M3185" i="1"/>
  <c r="M3186" i="1"/>
  <c r="M3187" i="1"/>
  <c r="M3188" i="1"/>
  <c r="M3189" i="1"/>
  <c r="M3190" i="1"/>
  <c r="J3190" i="1" s="1"/>
  <c r="M3191" i="1"/>
  <c r="M3192" i="1"/>
  <c r="M3193" i="1"/>
  <c r="M3194" i="1"/>
  <c r="M3195" i="1"/>
  <c r="M3196" i="1"/>
  <c r="M3197" i="1"/>
  <c r="M3198" i="1"/>
  <c r="J3198" i="1" s="1"/>
  <c r="M3199" i="1"/>
  <c r="M3200" i="1"/>
  <c r="M3201" i="1"/>
  <c r="M3202" i="1"/>
  <c r="M3203" i="1"/>
  <c r="M3204" i="1"/>
  <c r="M3205" i="1"/>
  <c r="M3206" i="1"/>
  <c r="J3206" i="1" s="1"/>
  <c r="M3207" i="1"/>
  <c r="M3208" i="1"/>
  <c r="M3209" i="1"/>
  <c r="M3210" i="1"/>
  <c r="M3211" i="1"/>
  <c r="M3212" i="1"/>
  <c r="M3213" i="1"/>
  <c r="M3214" i="1"/>
  <c r="J3214" i="1" s="1"/>
  <c r="M3215" i="1"/>
  <c r="M3216" i="1"/>
  <c r="M3217" i="1"/>
  <c r="M3218" i="1"/>
  <c r="M3219" i="1"/>
  <c r="M3220" i="1"/>
  <c r="M3221" i="1"/>
  <c r="M3222" i="1"/>
  <c r="J3222" i="1" s="1"/>
  <c r="M3223" i="1"/>
  <c r="M3224" i="1"/>
  <c r="M3225" i="1"/>
  <c r="M3226" i="1"/>
  <c r="M3227" i="1"/>
  <c r="M3228" i="1"/>
  <c r="M3229" i="1"/>
  <c r="M3230" i="1"/>
  <c r="J3230" i="1" s="1"/>
  <c r="M3231" i="1"/>
  <c r="M3232" i="1"/>
  <c r="M3233" i="1"/>
  <c r="M3234" i="1"/>
  <c r="M3235" i="1"/>
  <c r="M3236" i="1"/>
  <c r="M3237" i="1"/>
  <c r="M3238" i="1"/>
  <c r="J3238" i="1" s="1"/>
  <c r="M3239" i="1"/>
  <c r="M3240" i="1"/>
  <c r="M3241" i="1"/>
  <c r="M3242" i="1"/>
  <c r="M3243" i="1"/>
  <c r="M3244" i="1"/>
  <c r="M3245" i="1"/>
  <c r="M3246" i="1"/>
  <c r="J3246" i="1" s="1"/>
  <c r="M3247" i="1"/>
  <c r="M3248" i="1"/>
  <c r="M3249" i="1"/>
  <c r="M3250" i="1"/>
  <c r="M3251" i="1"/>
  <c r="M3252" i="1"/>
  <c r="M3253" i="1"/>
  <c r="M3254" i="1"/>
  <c r="J3254" i="1" s="1"/>
  <c r="M3255" i="1"/>
  <c r="M3256" i="1"/>
  <c r="M3257" i="1"/>
  <c r="M3258" i="1"/>
  <c r="M3259" i="1"/>
  <c r="M3260" i="1"/>
  <c r="M3261" i="1"/>
  <c r="M3262" i="1"/>
  <c r="J3262" i="1" s="1"/>
  <c r="M3263" i="1"/>
  <c r="M3264" i="1"/>
  <c r="M3265" i="1"/>
  <c r="M3266" i="1"/>
  <c r="M3267" i="1"/>
  <c r="M3268" i="1"/>
  <c r="M3269" i="1"/>
  <c r="M3270" i="1"/>
  <c r="J3270" i="1" s="1"/>
  <c r="M3271" i="1"/>
  <c r="M3272" i="1"/>
  <c r="M3273" i="1"/>
  <c r="M3274" i="1"/>
  <c r="M3275" i="1"/>
  <c r="M3276" i="1"/>
  <c r="M3277" i="1"/>
  <c r="M3278" i="1"/>
  <c r="J3278" i="1" s="1"/>
  <c r="M3279" i="1"/>
  <c r="M3280" i="1"/>
  <c r="M3281" i="1"/>
  <c r="M3282" i="1"/>
  <c r="M3283" i="1"/>
  <c r="M3284" i="1"/>
  <c r="M3285" i="1"/>
  <c r="M3286" i="1"/>
  <c r="J3286" i="1" s="1"/>
  <c r="M3287" i="1"/>
  <c r="M3288" i="1"/>
  <c r="M3289" i="1"/>
  <c r="M3290" i="1"/>
  <c r="M3291" i="1"/>
  <c r="M3292" i="1"/>
  <c r="M3293" i="1"/>
  <c r="M3294" i="1"/>
  <c r="J3294" i="1" s="1"/>
  <c r="M3295" i="1"/>
  <c r="M3296" i="1"/>
  <c r="M3297" i="1"/>
  <c r="M3298" i="1"/>
  <c r="M3299" i="1"/>
  <c r="M3300" i="1"/>
  <c r="M3301" i="1"/>
  <c r="M3302" i="1"/>
  <c r="J3302" i="1" s="1"/>
  <c r="M3303" i="1"/>
  <c r="M3304" i="1"/>
  <c r="M3305" i="1"/>
  <c r="M3306" i="1"/>
  <c r="M3307" i="1"/>
  <c r="M3308" i="1"/>
  <c r="M3309" i="1"/>
  <c r="M3310" i="1"/>
  <c r="J3310" i="1" s="1"/>
  <c r="M3311" i="1"/>
  <c r="M3312" i="1"/>
  <c r="M3313" i="1"/>
  <c r="M3314" i="1"/>
  <c r="M3315" i="1"/>
  <c r="M3316" i="1"/>
  <c r="M3317" i="1"/>
  <c r="M3318" i="1"/>
  <c r="J3318" i="1" s="1"/>
  <c r="M3319" i="1"/>
  <c r="M3320" i="1"/>
  <c r="M3321" i="1"/>
  <c r="M3322" i="1"/>
  <c r="M3323" i="1"/>
  <c r="M3324" i="1"/>
  <c r="M3325" i="1"/>
  <c r="M3326" i="1"/>
  <c r="J3326" i="1" s="1"/>
  <c r="M3327" i="1"/>
  <c r="M3328" i="1"/>
  <c r="M3329" i="1"/>
  <c r="M3330" i="1"/>
  <c r="M3331" i="1"/>
  <c r="M3332" i="1"/>
  <c r="M3333" i="1"/>
  <c r="M3334" i="1"/>
  <c r="J3334" i="1" s="1"/>
  <c r="M3335" i="1"/>
  <c r="M3336" i="1"/>
  <c r="M3337" i="1"/>
  <c r="M3338" i="1"/>
  <c r="M3339" i="1"/>
  <c r="M3340" i="1"/>
  <c r="M3341" i="1"/>
  <c r="M3342" i="1"/>
  <c r="J3342" i="1" s="1"/>
  <c r="M3343" i="1"/>
  <c r="M3344" i="1"/>
  <c r="M3345" i="1"/>
  <c r="M3346" i="1"/>
  <c r="M3347" i="1"/>
  <c r="M3348" i="1"/>
  <c r="M3349" i="1"/>
  <c r="M3350" i="1"/>
  <c r="J3350" i="1" s="1"/>
  <c r="M3351" i="1"/>
  <c r="M3352" i="1"/>
  <c r="M3353" i="1"/>
  <c r="M3354" i="1"/>
  <c r="M3355" i="1"/>
  <c r="M3356" i="1"/>
  <c r="M3357" i="1"/>
  <c r="M3358" i="1"/>
  <c r="J3358" i="1" s="1"/>
  <c r="M3359" i="1"/>
  <c r="M3360" i="1"/>
  <c r="M3361" i="1"/>
  <c r="M3362" i="1"/>
  <c r="M3363" i="1"/>
  <c r="M3364" i="1"/>
  <c r="M3365" i="1"/>
  <c r="M3366" i="1"/>
  <c r="J3366" i="1" s="1"/>
  <c r="M3367" i="1"/>
  <c r="M3368" i="1"/>
  <c r="M3369" i="1"/>
  <c r="M3370" i="1"/>
  <c r="M3371" i="1"/>
  <c r="M3372" i="1"/>
  <c r="M3373" i="1"/>
  <c r="M3374" i="1"/>
  <c r="J3374" i="1" s="1"/>
  <c r="M3375" i="1"/>
  <c r="M3376" i="1"/>
  <c r="M3377" i="1"/>
  <c r="M3378" i="1"/>
  <c r="M3379" i="1"/>
  <c r="M3380" i="1"/>
  <c r="M3381" i="1"/>
  <c r="M3382" i="1"/>
  <c r="J3382" i="1" s="1"/>
  <c r="M3383" i="1"/>
  <c r="M3384" i="1"/>
  <c r="M3385" i="1"/>
  <c r="M3386" i="1"/>
  <c r="M3387" i="1"/>
  <c r="M3388" i="1"/>
  <c r="M3389" i="1"/>
  <c r="M3390" i="1"/>
  <c r="J3390" i="1" s="1"/>
  <c r="M3391" i="1"/>
  <c r="M3392" i="1"/>
  <c r="M3393" i="1"/>
  <c r="M3394" i="1"/>
  <c r="M3395" i="1"/>
  <c r="M3396" i="1"/>
  <c r="M3397" i="1"/>
  <c r="M3398" i="1"/>
  <c r="J3398" i="1" s="1"/>
  <c r="M3399" i="1"/>
  <c r="M3400" i="1"/>
  <c r="M3401" i="1"/>
  <c r="M3402" i="1"/>
  <c r="M3403" i="1"/>
  <c r="M3404" i="1"/>
  <c r="M3405" i="1"/>
  <c r="M3406" i="1"/>
  <c r="J3406" i="1" s="1"/>
  <c r="M3407" i="1"/>
  <c r="M3408" i="1"/>
  <c r="M3409" i="1"/>
  <c r="M3410" i="1"/>
  <c r="M3411" i="1"/>
  <c r="M3412" i="1"/>
  <c r="M3413" i="1"/>
  <c r="M3414" i="1"/>
  <c r="J3414" i="1" s="1"/>
  <c r="M3415" i="1"/>
  <c r="M3416" i="1"/>
  <c r="M3417" i="1"/>
  <c r="M3418" i="1"/>
  <c r="M3419" i="1"/>
  <c r="M3420" i="1"/>
  <c r="M3421" i="1"/>
  <c r="M3422" i="1"/>
  <c r="J3422" i="1" s="1"/>
  <c r="M3423" i="1"/>
  <c r="M3424" i="1"/>
  <c r="M3425" i="1"/>
  <c r="M3426" i="1"/>
  <c r="M3427" i="1"/>
  <c r="M3428" i="1"/>
  <c r="M3429" i="1"/>
  <c r="M3430" i="1"/>
  <c r="J3430" i="1" s="1"/>
  <c r="M3431" i="1"/>
  <c r="M3432" i="1"/>
  <c r="M3433" i="1"/>
  <c r="M3434" i="1"/>
  <c r="M3435" i="1"/>
  <c r="M3436" i="1"/>
  <c r="M3437" i="1"/>
  <c r="M3438" i="1"/>
  <c r="J3438" i="1" s="1"/>
  <c r="M3439" i="1"/>
  <c r="M3440" i="1"/>
  <c r="M3441" i="1"/>
  <c r="M3442" i="1"/>
  <c r="M3443" i="1"/>
  <c r="M3444" i="1"/>
  <c r="M3445" i="1"/>
  <c r="M3446" i="1"/>
  <c r="J3446" i="1" s="1"/>
  <c r="M3447" i="1"/>
  <c r="M3448" i="1"/>
  <c r="M3449" i="1"/>
  <c r="M3450" i="1"/>
  <c r="M3451" i="1"/>
  <c r="M3452" i="1"/>
  <c r="M3453" i="1"/>
  <c r="M3454" i="1"/>
  <c r="J3454" i="1" s="1"/>
  <c r="M3455" i="1"/>
  <c r="M3456" i="1"/>
  <c r="M3457" i="1"/>
  <c r="M3458" i="1"/>
  <c r="M3459" i="1"/>
  <c r="M3460" i="1"/>
  <c r="M3461" i="1"/>
  <c r="M3462" i="1"/>
  <c r="J3462" i="1" s="1"/>
  <c r="M3463" i="1"/>
  <c r="M3464" i="1"/>
  <c r="M3465" i="1"/>
  <c r="M3466" i="1"/>
  <c r="M3467" i="1"/>
  <c r="M3468" i="1"/>
  <c r="M3469" i="1"/>
  <c r="M3470" i="1"/>
  <c r="J3470" i="1" s="1"/>
  <c r="M3471" i="1"/>
  <c r="M3472" i="1"/>
  <c r="M3473" i="1"/>
  <c r="M3474" i="1"/>
  <c r="M3475" i="1"/>
  <c r="M3476" i="1"/>
  <c r="M3477" i="1"/>
  <c r="M3478" i="1"/>
  <c r="J3478" i="1" s="1"/>
  <c r="M3479" i="1"/>
  <c r="M3480" i="1"/>
  <c r="M3481" i="1"/>
  <c r="M3482" i="1"/>
  <c r="M3483" i="1"/>
  <c r="M3484" i="1"/>
  <c r="M3485" i="1"/>
  <c r="M3486" i="1"/>
  <c r="J3486" i="1" s="1"/>
  <c r="M3487" i="1"/>
  <c r="M3488" i="1"/>
  <c r="M3489" i="1"/>
  <c r="M3490" i="1"/>
  <c r="M3491" i="1"/>
  <c r="M3492" i="1"/>
  <c r="M3493" i="1"/>
  <c r="M3494" i="1"/>
  <c r="J3494" i="1" s="1"/>
  <c r="M3495" i="1"/>
  <c r="M3496" i="1"/>
  <c r="M3497" i="1"/>
  <c r="M3498" i="1"/>
  <c r="M3499" i="1"/>
  <c r="M3500" i="1"/>
  <c r="M3501" i="1"/>
  <c r="M3502" i="1"/>
  <c r="J3502" i="1" s="1"/>
  <c r="M3503" i="1"/>
  <c r="M3504" i="1"/>
  <c r="M3505" i="1"/>
  <c r="M3506" i="1"/>
  <c r="M3507" i="1"/>
  <c r="M3508" i="1"/>
  <c r="M3509" i="1"/>
  <c r="M3510" i="1"/>
  <c r="J3510" i="1" s="1"/>
  <c r="M3511" i="1"/>
  <c r="M3512" i="1"/>
  <c r="M3513" i="1"/>
  <c r="M3514" i="1"/>
  <c r="M3515" i="1"/>
  <c r="M3516" i="1"/>
  <c r="M3517" i="1"/>
  <c r="M3518" i="1"/>
  <c r="J3518" i="1" s="1"/>
  <c r="M3519" i="1"/>
  <c r="M3520" i="1"/>
  <c r="M3521" i="1"/>
  <c r="M3522" i="1"/>
  <c r="M3523" i="1"/>
  <c r="M3524" i="1"/>
  <c r="M3525" i="1"/>
  <c r="M3526" i="1"/>
  <c r="J3526" i="1" s="1"/>
  <c r="M3527" i="1"/>
  <c r="M3528" i="1"/>
  <c r="M3529" i="1"/>
  <c r="M3530" i="1"/>
  <c r="M3531" i="1"/>
  <c r="M3532" i="1"/>
  <c r="M3533" i="1"/>
  <c r="M3534" i="1"/>
  <c r="J3534" i="1" s="1"/>
  <c r="M3535" i="1"/>
  <c r="M3536" i="1"/>
  <c r="M3537" i="1"/>
  <c r="M3538" i="1"/>
  <c r="M3539" i="1"/>
  <c r="M3540" i="1"/>
  <c r="M3541" i="1"/>
  <c r="M3542" i="1"/>
  <c r="J3542" i="1" s="1"/>
  <c r="M3543" i="1"/>
  <c r="M3544" i="1"/>
  <c r="M3545" i="1"/>
  <c r="M3546" i="1"/>
  <c r="M3547" i="1"/>
  <c r="M3548" i="1"/>
  <c r="M3549" i="1"/>
  <c r="M3550" i="1"/>
  <c r="J3550" i="1" s="1"/>
  <c r="M3551" i="1"/>
  <c r="M3552" i="1"/>
  <c r="M3553" i="1"/>
  <c r="M3554" i="1"/>
  <c r="M3555" i="1"/>
  <c r="M3556" i="1"/>
  <c r="M3557" i="1"/>
  <c r="M3558" i="1"/>
  <c r="J3558" i="1" s="1"/>
  <c r="M3559" i="1"/>
  <c r="M3560" i="1"/>
  <c r="M3561" i="1"/>
  <c r="M3562" i="1"/>
  <c r="M3563" i="1"/>
  <c r="M3564" i="1"/>
  <c r="M3565" i="1"/>
  <c r="M3566" i="1"/>
  <c r="J3566" i="1" s="1"/>
  <c r="M3567" i="1"/>
  <c r="M3568" i="1"/>
  <c r="M3569" i="1"/>
  <c r="M3570" i="1"/>
  <c r="M3571" i="1"/>
  <c r="M3572" i="1"/>
  <c r="M3573" i="1"/>
  <c r="M3574" i="1"/>
  <c r="J3574" i="1" s="1"/>
  <c r="M3575" i="1"/>
  <c r="M3576" i="1"/>
  <c r="M3577" i="1"/>
  <c r="M3578" i="1"/>
  <c r="M3579" i="1"/>
  <c r="M3580" i="1"/>
  <c r="M3581" i="1"/>
  <c r="M3582" i="1"/>
  <c r="J3582" i="1" s="1"/>
  <c r="M3583" i="1"/>
  <c r="M3584" i="1"/>
  <c r="M3585" i="1"/>
  <c r="M3586" i="1"/>
  <c r="M3587" i="1"/>
  <c r="M3588" i="1"/>
  <c r="M3589" i="1"/>
  <c r="M3590" i="1"/>
  <c r="J3590" i="1" s="1"/>
  <c r="M3591" i="1"/>
  <c r="M3592" i="1"/>
  <c r="M3593" i="1"/>
  <c r="M3594" i="1"/>
  <c r="M3595" i="1"/>
  <c r="M3596" i="1"/>
  <c r="M3597" i="1"/>
  <c r="M3598" i="1"/>
  <c r="J3598" i="1" s="1"/>
  <c r="M3599" i="1"/>
  <c r="M3600" i="1"/>
  <c r="M3601" i="1"/>
  <c r="M3602" i="1"/>
  <c r="M3603" i="1"/>
  <c r="M3604" i="1"/>
  <c r="M3605" i="1"/>
  <c r="M3606" i="1"/>
  <c r="J3606" i="1" s="1"/>
  <c r="M3607" i="1"/>
  <c r="M3608" i="1"/>
  <c r="M3609" i="1"/>
  <c r="M3610" i="1"/>
  <c r="M3611" i="1"/>
  <c r="M3612" i="1"/>
  <c r="M3613" i="1"/>
  <c r="M3614" i="1"/>
  <c r="J3614" i="1" s="1"/>
  <c r="M3615" i="1"/>
  <c r="M3616" i="1"/>
  <c r="M3617" i="1"/>
  <c r="M3618" i="1"/>
  <c r="M3619" i="1"/>
  <c r="M3620" i="1"/>
  <c r="M3621" i="1"/>
  <c r="M3622" i="1"/>
  <c r="J3622" i="1" s="1"/>
  <c r="M3623" i="1"/>
  <c r="M3624" i="1"/>
  <c r="M3625" i="1"/>
  <c r="M3626" i="1"/>
  <c r="M3627" i="1"/>
  <c r="M3628" i="1"/>
  <c r="M3629" i="1"/>
  <c r="M3630" i="1"/>
  <c r="J3630" i="1" s="1"/>
  <c r="M3631" i="1"/>
  <c r="M3632" i="1"/>
  <c r="M3633" i="1"/>
  <c r="M3634" i="1"/>
  <c r="M3635" i="1"/>
  <c r="M3636" i="1"/>
  <c r="M3637" i="1"/>
  <c r="M3638" i="1"/>
  <c r="J3638" i="1" s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J3694" i="1" s="1"/>
  <c r="M3695" i="1"/>
  <c r="M3696" i="1"/>
  <c r="M3697" i="1"/>
  <c r="M3698" i="1"/>
  <c r="M3699" i="1"/>
  <c r="M3700" i="1"/>
  <c r="M3701" i="1"/>
  <c r="M3702" i="1"/>
  <c r="J3702" i="1" s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I3751" i="1" s="1"/>
  <c r="M3752" i="1"/>
  <c r="M3753" i="1"/>
  <c r="M3754" i="1"/>
  <c r="M3755" i="1"/>
  <c r="M3756" i="1"/>
  <c r="M3757" i="1"/>
  <c r="M3758" i="1"/>
  <c r="J3758" i="1" s="1"/>
  <c r="M3759" i="1"/>
  <c r="M3760" i="1"/>
  <c r="M3761" i="1"/>
  <c r="M3762" i="1"/>
  <c r="M3763" i="1"/>
  <c r="M3764" i="1"/>
  <c r="M3765" i="1"/>
  <c r="M3766" i="1"/>
  <c r="J3766" i="1" s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J3822" i="1" s="1"/>
  <c r="M3823" i="1"/>
  <c r="M3824" i="1"/>
  <c r="M3825" i="1"/>
  <c r="M3826" i="1"/>
  <c r="M3827" i="1"/>
  <c r="M3828" i="1"/>
  <c r="M3829" i="1"/>
  <c r="M3830" i="1"/>
  <c r="J3830" i="1" s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J3886" i="1" s="1"/>
  <c r="M3887" i="1"/>
  <c r="M3888" i="1"/>
  <c r="M3889" i="1"/>
  <c r="M3890" i="1"/>
  <c r="M3891" i="1"/>
  <c r="M3892" i="1"/>
  <c r="M3893" i="1"/>
  <c r="M3894" i="1"/>
  <c r="J3894" i="1" s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J3950" i="1" s="1"/>
  <c r="M3951" i="1"/>
  <c r="M3952" i="1"/>
  <c r="M3953" i="1"/>
  <c r="M3954" i="1"/>
  <c r="M3955" i="1"/>
  <c r="M3956" i="1"/>
  <c r="M3957" i="1"/>
  <c r="M3958" i="1"/>
  <c r="J3958" i="1" s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J4014" i="1" s="1"/>
  <c r="M4015" i="1"/>
  <c r="M4016" i="1"/>
  <c r="M4017" i="1"/>
  <c r="M4018" i="1"/>
  <c r="M4019" i="1"/>
  <c r="M4020" i="1"/>
  <c r="M4021" i="1"/>
  <c r="M4022" i="1"/>
  <c r="J4022" i="1" s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J4078" i="1" s="1"/>
  <c r="M4079" i="1"/>
  <c r="M4080" i="1"/>
  <c r="M4081" i="1"/>
  <c r="M4082" i="1"/>
  <c r="M4083" i="1"/>
  <c r="M4084" i="1"/>
  <c r="M4085" i="1"/>
  <c r="M4086" i="1"/>
  <c r="J4086" i="1" s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G3" i="3" l="1"/>
  <c r="G11" i="3"/>
  <c r="E8" i="3"/>
  <c r="E10" i="3"/>
  <c r="H10" i="3" s="1"/>
  <c r="E9" i="3"/>
  <c r="H9" i="3" s="1"/>
  <c r="G6" i="3"/>
  <c r="H3" i="3"/>
  <c r="H11" i="3"/>
  <c r="G8" i="3"/>
  <c r="H8" i="3"/>
  <c r="G10" i="3"/>
  <c r="H6" i="3"/>
  <c r="E7" i="3"/>
  <c r="G7" i="3" s="1"/>
  <c r="F3" i="3"/>
  <c r="E6" i="3"/>
  <c r="F6" i="3" s="1"/>
  <c r="F8" i="3"/>
  <c r="E2" i="3"/>
  <c r="G2" i="3" s="1"/>
  <c r="E5" i="3"/>
  <c r="G5" i="3" s="1"/>
  <c r="F11" i="3"/>
  <c r="F10" i="3"/>
  <c r="E12" i="3"/>
  <c r="G12" i="3" s="1"/>
  <c r="E4" i="3"/>
  <c r="F4" i="3" s="1"/>
  <c r="I4086" i="1"/>
  <c r="I3510" i="1"/>
  <c r="I3254" i="1"/>
  <c r="J3751" i="1"/>
  <c r="I3566" i="1"/>
  <c r="I3310" i="1"/>
  <c r="I3894" i="1"/>
  <c r="I3502" i="1"/>
  <c r="I3246" i="1"/>
  <c r="I3886" i="1"/>
  <c r="I3446" i="1"/>
  <c r="I3190" i="1"/>
  <c r="I3830" i="1"/>
  <c r="I3438" i="1"/>
  <c r="I3182" i="1"/>
  <c r="I3638" i="1"/>
  <c r="I3382" i="1"/>
  <c r="I3118" i="1"/>
  <c r="I3630" i="1"/>
  <c r="I3374" i="1"/>
  <c r="I2968" i="1"/>
  <c r="I3574" i="1"/>
  <c r="I3318" i="1"/>
  <c r="I2648" i="1"/>
  <c r="J4114" i="1"/>
  <c r="I4114" i="1"/>
  <c r="J4066" i="1"/>
  <c r="I4066" i="1"/>
  <c r="J4018" i="1"/>
  <c r="I4018" i="1"/>
  <c r="J3978" i="1"/>
  <c r="I3978" i="1"/>
  <c r="J3938" i="1"/>
  <c r="I3938" i="1"/>
  <c r="J3914" i="1"/>
  <c r="I3914" i="1"/>
  <c r="J3866" i="1"/>
  <c r="I3866" i="1"/>
  <c r="J3850" i="1"/>
  <c r="I3850" i="1"/>
  <c r="J3834" i="1"/>
  <c r="I3834" i="1"/>
  <c r="J3818" i="1"/>
  <c r="I3818" i="1"/>
  <c r="J3802" i="1"/>
  <c r="I3802" i="1"/>
  <c r="J3786" i="1"/>
  <c r="I3786" i="1"/>
  <c r="J3770" i="1"/>
  <c r="I3770" i="1"/>
  <c r="J3754" i="1"/>
  <c r="I3754" i="1"/>
  <c r="J3738" i="1"/>
  <c r="I3738" i="1"/>
  <c r="J3722" i="1"/>
  <c r="I3722" i="1"/>
  <c r="J3706" i="1"/>
  <c r="I3706" i="1"/>
  <c r="J3690" i="1"/>
  <c r="I3690" i="1"/>
  <c r="J3674" i="1"/>
  <c r="I3674" i="1"/>
  <c r="J3658" i="1"/>
  <c r="I3658" i="1"/>
  <c r="J3602" i="1"/>
  <c r="I3602" i="1"/>
  <c r="J3538" i="1"/>
  <c r="I3538" i="1"/>
  <c r="I3498" i="1"/>
  <c r="J3498" i="1"/>
  <c r="J3482" i="1"/>
  <c r="I3482" i="1"/>
  <c r="I3466" i="1"/>
  <c r="J3466" i="1"/>
  <c r="J3450" i="1"/>
  <c r="I3450" i="1"/>
  <c r="J3426" i="1"/>
  <c r="I3426" i="1"/>
  <c r="J3410" i="1"/>
  <c r="I3410" i="1"/>
  <c r="J3394" i="1"/>
  <c r="I3394" i="1"/>
  <c r="I3370" i="1"/>
  <c r="J3370" i="1"/>
  <c r="J3354" i="1"/>
  <c r="I3354" i="1"/>
  <c r="J3338" i="1"/>
  <c r="I3338" i="1"/>
  <c r="J3314" i="1"/>
  <c r="I3314" i="1"/>
  <c r="J3298" i="1"/>
  <c r="I3298" i="1"/>
  <c r="J3282" i="1"/>
  <c r="I3282" i="1"/>
  <c r="J3258" i="1"/>
  <c r="I3258" i="1"/>
  <c r="J3242" i="1"/>
  <c r="I3242" i="1"/>
  <c r="J3226" i="1"/>
  <c r="I3226" i="1"/>
  <c r="J3210" i="1"/>
  <c r="I3210" i="1"/>
  <c r="J3194" i="1"/>
  <c r="I3194" i="1"/>
  <c r="J3178" i="1"/>
  <c r="I3178" i="1"/>
  <c r="J3162" i="1"/>
  <c r="I3162" i="1"/>
  <c r="J3146" i="1"/>
  <c r="I3146" i="1"/>
  <c r="I3130" i="1"/>
  <c r="J3130" i="1"/>
  <c r="J3098" i="1"/>
  <c r="I3098" i="1"/>
  <c r="J3082" i="1"/>
  <c r="I3082" i="1"/>
  <c r="J3058" i="1"/>
  <c r="I3058" i="1"/>
  <c r="I3034" i="1"/>
  <c r="J3034" i="1"/>
  <c r="J3018" i="1"/>
  <c r="I3018" i="1"/>
  <c r="J3002" i="1"/>
  <c r="I3002" i="1"/>
  <c r="J2978" i="1"/>
  <c r="I2978" i="1"/>
  <c r="J2962" i="1"/>
  <c r="I2962" i="1"/>
  <c r="J2946" i="1"/>
  <c r="I2946" i="1"/>
  <c r="J2930" i="1"/>
  <c r="I2930" i="1"/>
  <c r="J2914" i="1"/>
  <c r="I2914" i="1"/>
  <c r="J2890" i="1"/>
  <c r="I2890" i="1"/>
  <c r="J2874" i="1"/>
  <c r="I2874" i="1"/>
  <c r="J2858" i="1"/>
  <c r="I2858" i="1"/>
  <c r="J2834" i="1"/>
  <c r="I2834" i="1"/>
  <c r="J2818" i="1"/>
  <c r="I2818" i="1"/>
  <c r="J2762" i="1"/>
  <c r="I2762" i="1"/>
  <c r="J2746" i="1"/>
  <c r="I2746" i="1"/>
  <c r="I2730" i="1"/>
  <c r="J2730" i="1"/>
  <c r="J2706" i="1"/>
  <c r="I2706" i="1"/>
  <c r="J2690" i="1"/>
  <c r="I2690" i="1"/>
  <c r="J2674" i="1"/>
  <c r="I2674" i="1"/>
  <c r="J2658" i="1"/>
  <c r="I2658" i="1"/>
  <c r="J2642" i="1"/>
  <c r="I2642" i="1"/>
  <c r="J2626" i="1"/>
  <c r="I2626" i="1"/>
  <c r="J2602" i="1"/>
  <c r="I2602" i="1"/>
  <c r="J2586" i="1"/>
  <c r="I2586" i="1"/>
  <c r="J2546" i="1"/>
  <c r="I2546" i="1"/>
  <c r="J2522" i="1"/>
  <c r="I2522" i="1"/>
  <c r="J2506" i="1"/>
  <c r="I2506" i="1"/>
  <c r="J2490" i="1"/>
  <c r="I2490" i="1"/>
  <c r="J2474" i="1"/>
  <c r="I2474" i="1"/>
  <c r="J2458" i="1"/>
  <c r="I2458" i="1"/>
  <c r="J2434" i="1"/>
  <c r="I2434" i="1"/>
  <c r="J2418" i="1"/>
  <c r="I2418" i="1"/>
  <c r="J2402" i="1"/>
  <c r="I2402" i="1"/>
  <c r="J2386" i="1"/>
  <c r="I2386" i="1"/>
  <c r="J2370" i="1"/>
  <c r="I2370" i="1"/>
  <c r="J2354" i="1"/>
  <c r="I2354" i="1"/>
  <c r="J2330" i="1"/>
  <c r="I2330" i="1"/>
  <c r="J2314" i="1"/>
  <c r="I2314" i="1"/>
  <c r="J2298" i="1"/>
  <c r="I2298" i="1"/>
  <c r="J2282" i="1"/>
  <c r="I2282" i="1"/>
  <c r="J2266" i="1"/>
  <c r="I2266" i="1"/>
  <c r="J2250" i="1"/>
  <c r="I2250" i="1"/>
  <c r="J2226" i="1"/>
  <c r="I2226" i="1"/>
  <c r="J2210" i="1"/>
  <c r="I2210" i="1"/>
  <c r="J2194" i="1"/>
  <c r="I2194" i="1"/>
  <c r="J2178" i="1"/>
  <c r="I2178" i="1"/>
  <c r="J2162" i="1"/>
  <c r="I2162" i="1"/>
  <c r="J2146" i="1"/>
  <c r="I2146" i="1"/>
  <c r="J2130" i="1"/>
  <c r="I2130" i="1"/>
  <c r="J2106" i="1"/>
  <c r="I2106" i="1"/>
  <c r="J2090" i="1"/>
  <c r="I2090" i="1"/>
  <c r="J2074" i="1"/>
  <c r="I2074" i="1"/>
  <c r="J2058" i="1"/>
  <c r="I2058" i="1"/>
  <c r="J2042" i="1"/>
  <c r="I2042" i="1"/>
  <c r="J2018" i="1"/>
  <c r="I2018" i="1"/>
  <c r="J4098" i="1"/>
  <c r="I4098" i="1"/>
  <c r="J4042" i="1"/>
  <c r="I4042" i="1"/>
  <c r="J4002" i="1"/>
  <c r="I4002" i="1"/>
  <c r="J3970" i="1"/>
  <c r="I3970" i="1"/>
  <c r="J3922" i="1"/>
  <c r="I3922" i="1"/>
  <c r="J3906" i="1"/>
  <c r="I3906" i="1"/>
  <c r="J3874" i="1"/>
  <c r="I3874" i="1"/>
  <c r="J3858" i="1"/>
  <c r="I3858" i="1"/>
  <c r="J3842" i="1"/>
  <c r="I3842" i="1"/>
  <c r="J3826" i="1"/>
  <c r="I3826" i="1"/>
  <c r="J3810" i="1"/>
  <c r="I3810" i="1"/>
  <c r="J3794" i="1"/>
  <c r="I3794" i="1"/>
  <c r="J3778" i="1"/>
  <c r="I3778" i="1"/>
  <c r="J3762" i="1"/>
  <c r="I3762" i="1"/>
  <c r="J3746" i="1"/>
  <c r="I3746" i="1"/>
  <c r="J3730" i="1"/>
  <c r="I3730" i="1"/>
  <c r="J3714" i="1"/>
  <c r="I3714" i="1"/>
  <c r="J3698" i="1"/>
  <c r="I3698" i="1"/>
  <c r="J3682" i="1"/>
  <c r="I3682" i="1"/>
  <c r="J3666" i="1"/>
  <c r="I3666" i="1"/>
  <c r="J3650" i="1"/>
  <c r="I3650" i="1"/>
  <c r="J3642" i="1"/>
  <c r="I3642" i="1"/>
  <c r="J3634" i="1"/>
  <c r="I3634" i="1"/>
  <c r="J3626" i="1"/>
  <c r="I3626" i="1"/>
  <c r="J3618" i="1"/>
  <c r="I3618" i="1"/>
  <c r="J3610" i="1"/>
  <c r="I3610" i="1"/>
  <c r="J3570" i="1"/>
  <c r="I3570" i="1"/>
  <c r="J3554" i="1"/>
  <c r="I3554" i="1"/>
  <c r="J3546" i="1"/>
  <c r="I3546" i="1"/>
  <c r="J3530" i="1"/>
  <c r="I3530" i="1"/>
  <c r="J3522" i="1"/>
  <c r="I3522" i="1"/>
  <c r="J3514" i="1"/>
  <c r="I3514" i="1"/>
  <c r="J3506" i="1"/>
  <c r="I3506" i="1"/>
  <c r="J3490" i="1"/>
  <c r="I3490" i="1"/>
  <c r="J3474" i="1"/>
  <c r="I3474" i="1"/>
  <c r="J3458" i="1"/>
  <c r="I3458" i="1"/>
  <c r="J3442" i="1"/>
  <c r="I3442" i="1"/>
  <c r="I3434" i="1"/>
  <c r="J3434" i="1"/>
  <c r="J3418" i="1"/>
  <c r="I3418" i="1"/>
  <c r="I3402" i="1"/>
  <c r="J3402" i="1"/>
  <c r="J3386" i="1"/>
  <c r="I3386" i="1"/>
  <c r="J3378" i="1"/>
  <c r="I3378" i="1"/>
  <c r="J3362" i="1"/>
  <c r="I3362" i="1"/>
  <c r="J3346" i="1"/>
  <c r="I3346" i="1"/>
  <c r="I3330" i="1"/>
  <c r="J3330" i="1"/>
  <c r="J3322" i="1"/>
  <c r="I3322" i="1"/>
  <c r="J3306" i="1"/>
  <c r="I3306" i="1"/>
  <c r="J3290" i="1"/>
  <c r="I3290" i="1"/>
  <c r="J3274" i="1"/>
  <c r="I3274" i="1"/>
  <c r="J3266" i="1"/>
  <c r="I3266" i="1"/>
  <c r="J3250" i="1"/>
  <c r="I3250" i="1"/>
  <c r="J3234" i="1"/>
  <c r="I3234" i="1"/>
  <c r="J3218" i="1"/>
  <c r="I3218" i="1"/>
  <c r="J3202" i="1"/>
  <c r="I3202" i="1"/>
  <c r="J3186" i="1"/>
  <c r="I3186" i="1"/>
  <c r="J3170" i="1"/>
  <c r="I3170" i="1"/>
  <c r="J3154" i="1"/>
  <c r="I3154" i="1"/>
  <c r="J3138" i="1"/>
  <c r="I3138" i="1"/>
  <c r="J3122" i="1"/>
  <c r="I3122" i="1"/>
  <c r="J3114" i="1"/>
  <c r="I3114" i="1"/>
  <c r="J3106" i="1"/>
  <c r="I3106" i="1"/>
  <c r="J3090" i="1"/>
  <c r="I3090" i="1"/>
  <c r="J3074" i="1"/>
  <c r="I3074" i="1"/>
  <c r="J3066" i="1"/>
  <c r="I3066" i="1"/>
  <c r="J3050" i="1"/>
  <c r="I3050" i="1"/>
  <c r="J3042" i="1"/>
  <c r="I3042" i="1"/>
  <c r="J3026" i="1"/>
  <c r="I3026" i="1"/>
  <c r="J3010" i="1"/>
  <c r="I3010" i="1"/>
  <c r="J2994" i="1"/>
  <c r="I2994" i="1"/>
  <c r="J2986" i="1"/>
  <c r="I2986" i="1"/>
  <c r="J2970" i="1"/>
  <c r="I2970" i="1"/>
  <c r="J2954" i="1"/>
  <c r="I2954" i="1"/>
  <c r="J2938" i="1"/>
  <c r="I2938" i="1"/>
  <c r="J2922" i="1"/>
  <c r="I2922" i="1"/>
  <c r="J2906" i="1"/>
  <c r="I2906" i="1"/>
  <c r="J2898" i="1"/>
  <c r="I2898" i="1"/>
  <c r="J2882" i="1"/>
  <c r="I2882" i="1"/>
  <c r="J2866" i="1"/>
  <c r="I2866" i="1"/>
  <c r="J2850" i="1"/>
  <c r="I2850" i="1"/>
  <c r="J2842" i="1"/>
  <c r="I2842" i="1"/>
  <c r="J2826" i="1"/>
  <c r="I2826" i="1"/>
  <c r="J2810" i="1"/>
  <c r="I2810" i="1"/>
  <c r="J2802" i="1"/>
  <c r="I2802" i="1"/>
  <c r="J2794" i="1"/>
  <c r="I2794" i="1"/>
  <c r="J2786" i="1"/>
  <c r="I2786" i="1"/>
  <c r="J2778" i="1"/>
  <c r="I2778" i="1"/>
  <c r="J2770" i="1"/>
  <c r="I2770" i="1"/>
  <c r="J2754" i="1"/>
  <c r="I2754" i="1"/>
  <c r="J2738" i="1"/>
  <c r="I2738" i="1"/>
  <c r="J2722" i="1"/>
  <c r="I2722" i="1"/>
  <c r="J2714" i="1"/>
  <c r="I2714" i="1"/>
  <c r="J2698" i="1"/>
  <c r="I2698" i="1"/>
  <c r="J2682" i="1"/>
  <c r="I2682" i="1"/>
  <c r="J2666" i="1"/>
  <c r="I2666" i="1"/>
  <c r="J2650" i="1"/>
  <c r="I2650" i="1"/>
  <c r="J2634" i="1"/>
  <c r="I2634" i="1"/>
  <c r="J2618" i="1"/>
  <c r="I2618" i="1"/>
  <c r="J2610" i="1"/>
  <c r="I2610" i="1"/>
  <c r="J2594" i="1"/>
  <c r="I2594" i="1"/>
  <c r="J2578" i="1"/>
  <c r="I2578" i="1"/>
  <c r="J2570" i="1"/>
  <c r="I2570" i="1"/>
  <c r="J2562" i="1"/>
  <c r="I2562" i="1"/>
  <c r="J2554" i="1"/>
  <c r="I2554" i="1"/>
  <c r="J2538" i="1"/>
  <c r="I2538" i="1"/>
  <c r="J2530" i="1"/>
  <c r="I2530" i="1"/>
  <c r="J2514" i="1"/>
  <c r="I2514" i="1"/>
  <c r="J2498" i="1"/>
  <c r="I2498" i="1"/>
  <c r="J2482" i="1"/>
  <c r="I2482" i="1"/>
  <c r="J2466" i="1"/>
  <c r="I2466" i="1"/>
  <c r="J2450" i="1"/>
  <c r="I2450" i="1"/>
  <c r="J2442" i="1"/>
  <c r="I2442" i="1"/>
  <c r="J2426" i="1"/>
  <c r="I2426" i="1"/>
  <c r="J2410" i="1"/>
  <c r="I2410" i="1"/>
  <c r="J2394" i="1"/>
  <c r="I2394" i="1"/>
  <c r="J2378" i="1"/>
  <c r="I2378" i="1"/>
  <c r="J2362" i="1"/>
  <c r="I2362" i="1"/>
  <c r="J2346" i="1"/>
  <c r="I2346" i="1"/>
  <c r="J2338" i="1"/>
  <c r="I2338" i="1"/>
  <c r="J2322" i="1"/>
  <c r="I2322" i="1"/>
  <c r="J2306" i="1"/>
  <c r="I2306" i="1"/>
  <c r="J2290" i="1"/>
  <c r="I2290" i="1"/>
  <c r="J2274" i="1"/>
  <c r="I2274" i="1"/>
  <c r="J2258" i="1"/>
  <c r="I2258" i="1"/>
  <c r="J2242" i="1"/>
  <c r="I2242" i="1"/>
  <c r="J2234" i="1"/>
  <c r="I2234" i="1"/>
  <c r="J2218" i="1"/>
  <c r="I2218" i="1"/>
  <c r="J2202" i="1"/>
  <c r="I2202" i="1"/>
  <c r="J2186" i="1"/>
  <c r="I2186" i="1"/>
  <c r="J2170" i="1"/>
  <c r="I2170" i="1"/>
  <c r="J2154" i="1"/>
  <c r="I2154" i="1"/>
  <c r="J2138" i="1"/>
  <c r="I2138" i="1"/>
  <c r="J2122" i="1"/>
  <c r="I2122" i="1"/>
  <c r="J2114" i="1"/>
  <c r="I2114" i="1"/>
  <c r="J2098" i="1"/>
  <c r="I2098" i="1"/>
  <c r="J2082" i="1"/>
  <c r="I2082" i="1"/>
  <c r="J2066" i="1"/>
  <c r="I2066" i="1"/>
  <c r="J2050" i="1"/>
  <c r="I2050" i="1"/>
  <c r="J2034" i="1"/>
  <c r="I2034" i="1"/>
  <c r="J2026" i="1"/>
  <c r="I2026" i="1"/>
  <c r="J4106" i="1"/>
  <c r="I4106" i="1"/>
  <c r="J4026" i="1"/>
  <c r="I4026" i="1"/>
  <c r="J3930" i="1"/>
  <c r="I3930" i="1"/>
  <c r="J3578" i="1"/>
  <c r="I3578" i="1"/>
  <c r="J4095" i="1"/>
  <c r="I4095" i="1"/>
  <c r="J4087" i="1"/>
  <c r="I4087" i="1"/>
  <c r="I4079" i="1"/>
  <c r="J4079" i="1"/>
  <c r="I4071" i="1"/>
  <c r="J4071" i="1"/>
  <c r="J4063" i="1"/>
  <c r="I4063" i="1"/>
  <c r="J4055" i="1"/>
  <c r="I4055" i="1"/>
  <c r="J4047" i="1"/>
  <c r="I4047" i="1"/>
  <c r="J4039" i="1"/>
  <c r="I4039" i="1"/>
  <c r="J4031" i="1"/>
  <c r="I4031" i="1"/>
  <c r="J4023" i="1"/>
  <c r="I4023" i="1"/>
  <c r="I4015" i="1"/>
  <c r="J4015" i="1"/>
  <c r="I4007" i="1"/>
  <c r="J4007" i="1"/>
  <c r="J3999" i="1"/>
  <c r="I3999" i="1"/>
  <c r="J3991" i="1"/>
  <c r="I3991" i="1"/>
  <c r="J3983" i="1"/>
  <c r="I3983" i="1"/>
  <c r="J3975" i="1"/>
  <c r="I3975" i="1"/>
  <c r="J3967" i="1"/>
  <c r="I3967" i="1"/>
  <c r="J3959" i="1"/>
  <c r="I3959" i="1"/>
  <c r="I3951" i="1"/>
  <c r="J3951" i="1"/>
  <c r="I3943" i="1"/>
  <c r="J3943" i="1"/>
  <c r="J3935" i="1"/>
  <c r="I3935" i="1"/>
  <c r="J3927" i="1"/>
  <c r="I3927" i="1"/>
  <c r="J3919" i="1"/>
  <c r="I3919" i="1"/>
  <c r="J3911" i="1"/>
  <c r="I3911" i="1"/>
  <c r="J3903" i="1"/>
  <c r="I3903" i="1"/>
  <c r="J3895" i="1"/>
  <c r="I3895" i="1"/>
  <c r="I3887" i="1"/>
  <c r="J3887" i="1"/>
  <c r="I3879" i="1"/>
  <c r="J3879" i="1"/>
  <c r="J3871" i="1"/>
  <c r="I3871" i="1"/>
  <c r="J3863" i="1"/>
  <c r="I3863" i="1"/>
  <c r="J3855" i="1"/>
  <c r="I3855" i="1"/>
  <c r="J3847" i="1"/>
  <c r="I3847" i="1"/>
  <c r="J3839" i="1"/>
  <c r="I3839" i="1"/>
  <c r="J3831" i="1"/>
  <c r="I3831" i="1"/>
  <c r="I3823" i="1"/>
  <c r="J3823" i="1"/>
  <c r="I3815" i="1"/>
  <c r="J3815" i="1"/>
  <c r="J3807" i="1"/>
  <c r="I3807" i="1"/>
  <c r="J3799" i="1"/>
  <c r="I3799" i="1"/>
  <c r="J3791" i="1"/>
  <c r="I3791" i="1"/>
  <c r="J3783" i="1"/>
  <c r="I3783" i="1"/>
  <c r="J3775" i="1"/>
  <c r="I3775" i="1"/>
  <c r="J3767" i="1"/>
  <c r="I3767" i="1"/>
  <c r="I3759" i="1"/>
  <c r="J3759" i="1"/>
  <c r="J3743" i="1"/>
  <c r="I3743" i="1"/>
  <c r="J3735" i="1"/>
  <c r="I3735" i="1"/>
  <c r="J3727" i="1"/>
  <c r="I3727" i="1"/>
  <c r="J3719" i="1"/>
  <c r="I3719" i="1"/>
  <c r="J3711" i="1"/>
  <c r="I3711" i="1"/>
  <c r="J3703" i="1"/>
  <c r="I3703" i="1"/>
  <c r="I3695" i="1"/>
  <c r="J3695" i="1"/>
  <c r="I3687" i="1"/>
  <c r="J3687" i="1"/>
  <c r="J3679" i="1"/>
  <c r="I3679" i="1"/>
  <c r="J3671" i="1"/>
  <c r="I3671" i="1"/>
  <c r="J3663" i="1"/>
  <c r="I3663" i="1"/>
  <c r="J3655" i="1"/>
  <c r="I3655" i="1"/>
  <c r="J3647" i="1"/>
  <c r="I3647" i="1"/>
  <c r="J3639" i="1"/>
  <c r="I3639" i="1"/>
  <c r="I3631" i="1"/>
  <c r="J3631" i="1"/>
  <c r="I3623" i="1"/>
  <c r="J3623" i="1"/>
  <c r="J3615" i="1"/>
  <c r="I3615" i="1"/>
  <c r="J3607" i="1"/>
  <c r="I3607" i="1"/>
  <c r="J3599" i="1"/>
  <c r="I3599" i="1"/>
  <c r="J3591" i="1"/>
  <c r="I3591" i="1"/>
  <c r="J3583" i="1"/>
  <c r="I3583" i="1"/>
  <c r="J3575" i="1"/>
  <c r="I3575" i="1"/>
  <c r="J3567" i="1"/>
  <c r="I3567" i="1"/>
  <c r="J3559" i="1"/>
  <c r="I3559" i="1"/>
  <c r="J3551" i="1"/>
  <c r="I3551" i="1"/>
  <c r="J3543" i="1"/>
  <c r="I3543" i="1"/>
  <c r="J3535" i="1"/>
  <c r="I3535" i="1"/>
  <c r="J3527" i="1"/>
  <c r="I3527" i="1"/>
  <c r="J3519" i="1"/>
  <c r="I3519" i="1"/>
  <c r="J3511" i="1"/>
  <c r="I3511" i="1"/>
  <c r="J3503" i="1"/>
  <c r="I3503" i="1"/>
  <c r="J3495" i="1"/>
  <c r="I3495" i="1"/>
  <c r="J3487" i="1"/>
  <c r="I3487" i="1"/>
  <c r="J3479" i="1"/>
  <c r="I3479" i="1"/>
  <c r="J3471" i="1"/>
  <c r="I3471" i="1"/>
  <c r="J3463" i="1"/>
  <c r="I3463" i="1"/>
  <c r="J3455" i="1"/>
  <c r="I3455" i="1"/>
  <c r="J3447" i="1"/>
  <c r="I3447" i="1"/>
  <c r="J3439" i="1"/>
  <c r="I3439" i="1"/>
  <c r="J3431" i="1"/>
  <c r="I3431" i="1"/>
  <c r="J3423" i="1"/>
  <c r="I3423" i="1"/>
  <c r="J3415" i="1"/>
  <c r="I3415" i="1"/>
  <c r="J3407" i="1"/>
  <c r="I3407" i="1"/>
  <c r="J3399" i="1"/>
  <c r="I3399" i="1"/>
  <c r="J3391" i="1"/>
  <c r="I3391" i="1"/>
  <c r="J3383" i="1"/>
  <c r="I3383" i="1"/>
  <c r="J3375" i="1"/>
  <c r="I3375" i="1"/>
  <c r="J4090" i="1"/>
  <c r="I4090" i="1"/>
  <c r="J4058" i="1"/>
  <c r="I4058" i="1"/>
  <c r="J4010" i="1"/>
  <c r="I4010" i="1"/>
  <c r="J3962" i="1"/>
  <c r="I3962" i="1"/>
  <c r="J3890" i="1"/>
  <c r="I3890" i="1"/>
  <c r="J3562" i="1"/>
  <c r="I3562" i="1"/>
  <c r="J4103" i="1"/>
  <c r="I4103" i="1"/>
  <c r="J4109" i="1"/>
  <c r="I4109" i="1"/>
  <c r="J4101" i="1"/>
  <c r="I4101" i="1"/>
  <c r="J4093" i="1"/>
  <c r="I4093" i="1"/>
  <c r="J4085" i="1"/>
  <c r="I4085" i="1"/>
  <c r="J4077" i="1"/>
  <c r="I4077" i="1"/>
  <c r="J4069" i="1"/>
  <c r="I4069" i="1"/>
  <c r="J4061" i="1"/>
  <c r="I4061" i="1"/>
  <c r="J4053" i="1"/>
  <c r="I4053" i="1"/>
  <c r="J4045" i="1"/>
  <c r="I4045" i="1"/>
  <c r="J4037" i="1"/>
  <c r="I4037" i="1"/>
  <c r="J4029" i="1"/>
  <c r="I4029" i="1"/>
  <c r="J4021" i="1"/>
  <c r="I4021" i="1"/>
  <c r="J4013" i="1"/>
  <c r="I4013" i="1"/>
  <c r="J4082" i="1"/>
  <c r="I4082" i="1"/>
  <c r="J4050" i="1"/>
  <c r="I4050" i="1"/>
  <c r="J3994" i="1"/>
  <c r="I3994" i="1"/>
  <c r="J3954" i="1"/>
  <c r="I3954" i="1"/>
  <c r="J3898" i="1"/>
  <c r="I3898" i="1"/>
  <c r="J3594" i="1"/>
  <c r="I3594" i="1"/>
  <c r="J4111" i="1"/>
  <c r="I4111" i="1"/>
  <c r="J2" i="1"/>
  <c r="I2" i="1"/>
  <c r="J4108" i="1"/>
  <c r="I4108" i="1"/>
  <c r="J4100" i="1"/>
  <c r="I4100" i="1"/>
  <c r="J4092" i="1"/>
  <c r="I4092" i="1"/>
  <c r="J4084" i="1"/>
  <c r="I4084" i="1"/>
  <c r="J4076" i="1"/>
  <c r="I4076" i="1"/>
  <c r="J4068" i="1"/>
  <c r="I4068" i="1"/>
  <c r="J4060" i="1"/>
  <c r="I4060" i="1"/>
  <c r="J4052" i="1"/>
  <c r="I4052" i="1"/>
  <c r="J4044" i="1"/>
  <c r="I4044" i="1"/>
  <c r="J4036" i="1"/>
  <c r="I4036" i="1"/>
  <c r="J4028" i="1"/>
  <c r="I4028" i="1"/>
  <c r="J4020" i="1"/>
  <c r="I4020" i="1"/>
  <c r="J4074" i="1"/>
  <c r="I4074" i="1"/>
  <c r="J4034" i="1"/>
  <c r="I4034" i="1"/>
  <c r="J3986" i="1"/>
  <c r="I3986" i="1"/>
  <c r="J3946" i="1"/>
  <c r="I3946" i="1"/>
  <c r="J3882" i="1"/>
  <c r="I3882" i="1"/>
  <c r="J3586" i="1"/>
  <c r="I3586" i="1"/>
  <c r="J4113" i="1"/>
  <c r="I4113" i="1"/>
  <c r="J4105" i="1"/>
  <c r="I4105" i="1"/>
  <c r="J4097" i="1"/>
  <c r="I4097" i="1"/>
  <c r="J4089" i="1"/>
  <c r="I4089" i="1"/>
  <c r="J4081" i="1"/>
  <c r="I4081" i="1"/>
  <c r="J4073" i="1"/>
  <c r="I4073" i="1"/>
  <c r="J4065" i="1"/>
  <c r="I4065" i="1"/>
  <c r="J4057" i="1"/>
  <c r="I4057" i="1"/>
  <c r="J4049" i="1"/>
  <c r="I4049" i="1"/>
  <c r="J4041" i="1"/>
  <c r="I4041" i="1"/>
  <c r="J4033" i="1"/>
  <c r="I4033" i="1"/>
  <c r="J4025" i="1"/>
  <c r="I4025" i="1"/>
  <c r="J4017" i="1"/>
  <c r="I4017" i="1"/>
  <c r="J4009" i="1"/>
  <c r="I4009" i="1"/>
  <c r="J4001" i="1"/>
  <c r="I4001" i="1"/>
  <c r="J3993" i="1"/>
  <c r="I3993" i="1"/>
  <c r="J3985" i="1"/>
  <c r="I3985" i="1"/>
  <c r="J3977" i="1"/>
  <c r="I3977" i="1"/>
  <c r="J3969" i="1"/>
  <c r="I3969" i="1"/>
  <c r="J3961" i="1"/>
  <c r="I3961" i="1"/>
  <c r="J3953" i="1"/>
  <c r="I3953" i="1"/>
  <c r="J3945" i="1"/>
  <c r="I3945" i="1"/>
  <c r="J3937" i="1"/>
  <c r="I3937" i="1"/>
  <c r="J3929" i="1"/>
  <c r="I3929" i="1"/>
  <c r="J3921" i="1"/>
  <c r="I3921" i="1"/>
  <c r="J3913" i="1"/>
  <c r="I3913" i="1"/>
  <c r="J3905" i="1"/>
  <c r="I3905" i="1"/>
  <c r="J3897" i="1"/>
  <c r="I3897" i="1"/>
  <c r="J3889" i="1"/>
  <c r="I3889" i="1"/>
  <c r="J3881" i="1"/>
  <c r="I3881" i="1"/>
  <c r="J3873" i="1"/>
  <c r="I3873" i="1"/>
  <c r="J3865" i="1"/>
  <c r="I3865" i="1"/>
  <c r="J3857" i="1"/>
  <c r="I3857" i="1"/>
  <c r="J3849" i="1"/>
  <c r="I3849" i="1"/>
  <c r="J3841" i="1"/>
  <c r="I3841" i="1"/>
  <c r="J3833" i="1"/>
  <c r="I3833" i="1"/>
  <c r="J3825" i="1"/>
  <c r="I3825" i="1"/>
  <c r="J3817" i="1"/>
  <c r="I3817" i="1"/>
  <c r="J3809" i="1"/>
  <c r="I3809" i="1"/>
  <c r="J3801" i="1"/>
  <c r="I3801" i="1"/>
  <c r="J3793" i="1"/>
  <c r="I3793" i="1"/>
  <c r="J3785" i="1"/>
  <c r="I3785" i="1"/>
  <c r="J3777" i="1"/>
  <c r="I3777" i="1"/>
  <c r="J3769" i="1"/>
  <c r="I3769" i="1"/>
  <c r="J3761" i="1"/>
  <c r="I3761" i="1"/>
  <c r="J3753" i="1"/>
  <c r="I3753" i="1"/>
  <c r="J3745" i="1"/>
  <c r="I3745" i="1"/>
  <c r="J3737" i="1"/>
  <c r="I3737" i="1"/>
  <c r="J3729" i="1"/>
  <c r="I3729" i="1"/>
  <c r="J3721" i="1"/>
  <c r="I3721" i="1"/>
  <c r="J3713" i="1"/>
  <c r="I3713" i="1"/>
  <c r="J3705" i="1"/>
  <c r="I3705" i="1"/>
  <c r="J3697" i="1"/>
  <c r="I3697" i="1"/>
  <c r="J3689" i="1"/>
  <c r="I3689" i="1"/>
  <c r="J3681" i="1"/>
  <c r="I3681" i="1"/>
  <c r="J3673" i="1"/>
  <c r="I3673" i="1"/>
  <c r="J3665" i="1"/>
  <c r="I3665" i="1"/>
  <c r="J3657" i="1"/>
  <c r="I3657" i="1"/>
  <c r="J3649" i="1"/>
  <c r="I3649" i="1"/>
  <c r="J3641" i="1"/>
  <c r="I3641" i="1"/>
  <c r="J3633" i="1"/>
  <c r="I3633" i="1"/>
  <c r="J3625" i="1"/>
  <c r="I3625" i="1"/>
  <c r="J3617" i="1"/>
  <c r="I3617" i="1"/>
  <c r="J3609" i="1"/>
  <c r="I3609" i="1"/>
  <c r="I3108" i="1"/>
  <c r="J4112" i="1"/>
  <c r="I4112" i="1"/>
  <c r="J4104" i="1"/>
  <c r="I4104" i="1"/>
  <c r="J4096" i="1"/>
  <c r="I4096" i="1"/>
  <c r="J4088" i="1"/>
  <c r="I4088" i="1"/>
  <c r="J4080" i="1"/>
  <c r="I4080" i="1"/>
  <c r="J4072" i="1"/>
  <c r="I4072" i="1"/>
  <c r="J4064" i="1"/>
  <c r="I4064" i="1"/>
  <c r="J4056" i="1"/>
  <c r="I4056" i="1"/>
  <c r="J4048" i="1"/>
  <c r="I4048" i="1"/>
  <c r="J4040" i="1"/>
  <c r="I4040" i="1"/>
  <c r="J4032" i="1"/>
  <c r="I4032" i="1"/>
  <c r="J4024" i="1"/>
  <c r="I4024" i="1"/>
  <c r="J4016" i="1"/>
  <c r="I4016" i="1"/>
  <c r="J4008" i="1"/>
  <c r="I4008" i="1"/>
  <c r="J4000" i="1"/>
  <c r="I4000" i="1"/>
  <c r="J3992" i="1"/>
  <c r="I3992" i="1"/>
  <c r="J3984" i="1"/>
  <c r="I3984" i="1"/>
  <c r="J3976" i="1"/>
  <c r="I3976" i="1"/>
  <c r="J3968" i="1"/>
  <c r="I3968" i="1"/>
  <c r="J3960" i="1"/>
  <c r="I3960" i="1"/>
  <c r="J3952" i="1"/>
  <c r="I3952" i="1"/>
  <c r="J3944" i="1"/>
  <c r="I3944" i="1"/>
  <c r="J3936" i="1"/>
  <c r="I3936" i="1"/>
  <c r="J3928" i="1"/>
  <c r="I3928" i="1"/>
  <c r="J3920" i="1"/>
  <c r="I3920" i="1"/>
  <c r="J3912" i="1"/>
  <c r="I3912" i="1"/>
  <c r="J3904" i="1"/>
  <c r="I3904" i="1"/>
  <c r="J3896" i="1"/>
  <c r="I3896" i="1"/>
  <c r="J3888" i="1"/>
  <c r="I3888" i="1"/>
  <c r="J3880" i="1"/>
  <c r="I3880" i="1"/>
  <c r="J3872" i="1"/>
  <c r="I3872" i="1"/>
  <c r="J3864" i="1"/>
  <c r="I3864" i="1"/>
  <c r="J3856" i="1"/>
  <c r="I3856" i="1"/>
  <c r="J3848" i="1"/>
  <c r="I3848" i="1"/>
  <c r="J3840" i="1"/>
  <c r="I3840" i="1"/>
  <c r="J3832" i="1"/>
  <c r="I3832" i="1"/>
  <c r="J3824" i="1"/>
  <c r="I3824" i="1"/>
  <c r="J3816" i="1"/>
  <c r="I3816" i="1"/>
  <c r="J3808" i="1"/>
  <c r="I3808" i="1"/>
  <c r="J3800" i="1"/>
  <c r="I3800" i="1"/>
  <c r="J3792" i="1"/>
  <c r="I3792" i="1"/>
  <c r="J3784" i="1"/>
  <c r="I3784" i="1"/>
  <c r="J3776" i="1"/>
  <c r="I3776" i="1"/>
  <c r="J3768" i="1"/>
  <c r="I3768" i="1"/>
  <c r="J3760" i="1"/>
  <c r="I3760" i="1"/>
  <c r="J3752" i="1"/>
  <c r="I3752" i="1"/>
  <c r="J3744" i="1"/>
  <c r="I3744" i="1"/>
  <c r="J3736" i="1"/>
  <c r="I3736" i="1"/>
  <c r="J3728" i="1"/>
  <c r="I3728" i="1"/>
  <c r="J3720" i="1"/>
  <c r="I3720" i="1"/>
  <c r="J3712" i="1"/>
  <c r="I3712" i="1"/>
  <c r="J3704" i="1"/>
  <c r="I3704" i="1"/>
  <c r="J3696" i="1"/>
  <c r="I3696" i="1"/>
  <c r="J3688" i="1"/>
  <c r="I3688" i="1"/>
  <c r="J3680" i="1"/>
  <c r="I3680" i="1"/>
  <c r="J3672" i="1"/>
  <c r="I3672" i="1"/>
  <c r="J3664" i="1"/>
  <c r="I3664" i="1"/>
  <c r="J3656" i="1"/>
  <c r="I3656" i="1"/>
  <c r="J3648" i="1"/>
  <c r="I3648" i="1"/>
  <c r="J3640" i="1"/>
  <c r="I3640" i="1"/>
  <c r="J3632" i="1"/>
  <c r="I3632" i="1"/>
  <c r="J3624" i="1"/>
  <c r="I3624" i="1"/>
  <c r="J3616" i="1"/>
  <c r="I3616" i="1"/>
  <c r="J3608" i="1"/>
  <c r="I3608" i="1"/>
  <c r="J3600" i="1"/>
  <c r="I3600" i="1"/>
  <c r="J3592" i="1"/>
  <c r="I3592" i="1"/>
  <c r="J3584" i="1"/>
  <c r="I3584" i="1"/>
  <c r="J3576" i="1"/>
  <c r="I3576" i="1"/>
  <c r="J3568" i="1"/>
  <c r="I3568" i="1"/>
  <c r="I2991" i="1"/>
  <c r="J3367" i="1"/>
  <c r="I3367" i="1"/>
  <c r="J3359" i="1"/>
  <c r="I3359" i="1"/>
  <c r="J3351" i="1"/>
  <c r="I3351" i="1"/>
  <c r="J3343" i="1"/>
  <c r="I3343" i="1"/>
  <c r="J3335" i="1"/>
  <c r="I3335" i="1"/>
  <c r="J3327" i="1"/>
  <c r="I3327" i="1"/>
  <c r="J3319" i="1"/>
  <c r="I3319" i="1"/>
  <c r="J3311" i="1"/>
  <c r="I3311" i="1"/>
  <c r="J3303" i="1"/>
  <c r="I3303" i="1"/>
  <c r="J3295" i="1"/>
  <c r="I3295" i="1"/>
  <c r="J3287" i="1"/>
  <c r="I3287" i="1"/>
  <c r="J3279" i="1"/>
  <c r="I3279" i="1"/>
  <c r="J3271" i="1"/>
  <c r="I3271" i="1"/>
  <c r="J3263" i="1"/>
  <c r="I3263" i="1"/>
  <c r="J3255" i="1"/>
  <c r="I3255" i="1"/>
  <c r="J3247" i="1"/>
  <c r="I3247" i="1"/>
  <c r="J3239" i="1"/>
  <c r="I3239" i="1"/>
  <c r="J3231" i="1"/>
  <c r="I3231" i="1"/>
  <c r="J3223" i="1"/>
  <c r="I3223" i="1"/>
  <c r="J3215" i="1"/>
  <c r="I3215" i="1"/>
  <c r="J3207" i="1"/>
  <c r="I3207" i="1"/>
  <c r="J3199" i="1"/>
  <c r="I3199" i="1"/>
  <c r="J3191" i="1"/>
  <c r="I3191" i="1"/>
  <c r="J3183" i="1"/>
  <c r="I3183" i="1"/>
  <c r="J3175" i="1"/>
  <c r="I3175" i="1"/>
  <c r="J3167" i="1"/>
  <c r="I3167" i="1"/>
  <c r="J3159" i="1"/>
  <c r="I3159" i="1"/>
  <c r="J3151" i="1"/>
  <c r="I3151" i="1"/>
  <c r="J3143" i="1"/>
  <c r="I3143" i="1"/>
  <c r="J3135" i="1"/>
  <c r="I3135" i="1"/>
  <c r="J3127" i="1"/>
  <c r="I3127" i="1"/>
  <c r="J3119" i="1"/>
  <c r="I3119" i="1"/>
  <c r="J3111" i="1"/>
  <c r="I3111" i="1"/>
  <c r="J3103" i="1"/>
  <c r="I3103" i="1"/>
  <c r="J3095" i="1"/>
  <c r="I3095" i="1"/>
  <c r="J3087" i="1"/>
  <c r="I3087" i="1"/>
  <c r="J3079" i="1"/>
  <c r="I3079" i="1"/>
  <c r="J3071" i="1"/>
  <c r="I3071" i="1"/>
  <c r="J3063" i="1"/>
  <c r="I3063" i="1"/>
  <c r="J3055" i="1"/>
  <c r="I3055" i="1"/>
  <c r="J3047" i="1"/>
  <c r="I3047" i="1"/>
  <c r="J3039" i="1"/>
  <c r="I3039" i="1"/>
  <c r="J3031" i="1"/>
  <c r="I3031" i="1"/>
  <c r="J3023" i="1"/>
  <c r="I3023" i="1"/>
  <c r="J3015" i="1"/>
  <c r="I3015" i="1"/>
  <c r="J3007" i="1"/>
  <c r="I3007" i="1"/>
  <c r="J2999" i="1"/>
  <c r="I2999" i="1"/>
  <c r="J2983" i="1"/>
  <c r="I2983" i="1"/>
  <c r="J2975" i="1"/>
  <c r="I2975" i="1"/>
  <c r="J2967" i="1"/>
  <c r="I2967" i="1"/>
  <c r="J2959" i="1"/>
  <c r="I2959" i="1"/>
  <c r="J2951" i="1"/>
  <c r="I2951" i="1"/>
  <c r="J2943" i="1"/>
  <c r="I2943" i="1"/>
  <c r="J2935" i="1"/>
  <c r="I2935" i="1"/>
  <c r="J2927" i="1"/>
  <c r="I2927" i="1"/>
  <c r="J2919" i="1"/>
  <c r="I2919" i="1"/>
  <c r="J2911" i="1"/>
  <c r="I2911" i="1"/>
  <c r="J2903" i="1"/>
  <c r="I2903" i="1"/>
  <c r="J2895" i="1"/>
  <c r="I2895" i="1"/>
  <c r="J2887" i="1"/>
  <c r="I2887" i="1"/>
  <c r="J2879" i="1"/>
  <c r="I2879" i="1"/>
  <c r="J2871" i="1"/>
  <c r="I2871" i="1"/>
  <c r="J2863" i="1"/>
  <c r="I2863" i="1"/>
  <c r="J2855" i="1"/>
  <c r="I2855" i="1"/>
  <c r="J2847" i="1"/>
  <c r="I2847" i="1"/>
  <c r="J2839" i="1"/>
  <c r="I2839" i="1"/>
  <c r="J2831" i="1"/>
  <c r="I2831" i="1"/>
  <c r="J2823" i="1"/>
  <c r="I2823" i="1"/>
  <c r="J2815" i="1"/>
  <c r="I2815" i="1"/>
  <c r="J2807" i="1"/>
  <c r="I2807" i="1"/>
  <c r="J2791" i="1"/>
  <c r="I2791" i="1"/>
  <c r="J2783" i="1"/>
  <c r="I2783" i="1"/>
  <c r="J2775" i="1"/>
  <c r="I2775" i="1"/>
  <c r="J2767" i="1"/>
  <c r="I2767" i="1"/>
  <c r="J2759" i="1"/>
  <c r="I2759" i="1"/>
  <c r="J2751" i="1"/>
  <c r="I2751" i="1"/>
  <c r="J2743" i="1"/>
  <c r="I2743" i="1"/>
  <c r="J2735" i="1"/>
  <c r="I2735" i="1"/>
  <c r="J2727" i="1"/>
  <c r="I2727" i="1"/>
  <c r="J2719" i="1"/>
  <c r="I2719" i="1"/>
  <c r="J2711" i="1"/>
  <c r="I2711" i="1"/>
  <c r="J2703" i="1"/>
  <c r="I2703" i="1"/>
  <c r="J2695" i="1"/>
  <c r="I2695" i="1"/>
  <c r="J2687" i="1"/>
  <c r="I2687" i="1"/>
  <c r="J2679" i="1"/>
  <c r="I2679" i="1"/>
  <c r="J2671" i="1"/>
  <c r="I2671" i="1"/>
  <c r="J2663" i="1"/>
  <c r="I2663" i="1"/>
  <c r="J2655" i="1"/>
  <c r="I2655" i="1"/>
  <c r="J2647" i="1"/>
  <c r="I2647" i="1"/>
  <c r="J2639" i="1"/>
  <c r="I2639" i="1"/>
  <c r="J2631" i="1"/>
  <c r="I2631" i="1"/>
  <c r="J2623" i="1"/>
  <c r="I2623" i="1"/>
  <c r="J2615" i="1"/>
  <c r="I2615" i="1"/>
  <c r="J2607" i="1"/>
  <c r="I2607" i="1"/>
  <c r="J2599" i="1"/>
  <c r="I2599" i="1"/>
  <c r="J2591" i="1"/>
  <c r="I2591" i="1"/>
  <c r="J2583" i="1"/>
  <c r="I2583" i="1"/>
  <c r="J2575" i="1"/>
  <c r="I2575" i="1"/>
  <c r="J2567" i="1"/>
  <c r="I2567" i="1"/>
  <c r="J2559" i="1"/>
  <c r="I2559" i="1"/>
  <c r="J2551" i="1"/>
  <c r="I2551" i="1"/>
  <c r="J2543" i="1"/>
  <c r="I2543" i="1"/>
  <c r="J2535" i="1"/>
  <c r="I2535" i="1"/>
  <c r="J2527" i="1"/>
  <c r="I2527" i="1"/>
  <c r="J2519" i="1"/>
  <c r="I2519" i="1"/>
  <c r="J2511" i="1"/>
  <c r="I2511" i="1"/>
  <c r="J2503" i="1"/>
  <c r="I2503" i="1"/>
  <c r="J2495" i="1"/>
  <c r="I2495" i="1"/>
  <c r="J2487" i="1"/>
  <c r="I2487" i="1"/>
  <c r="J2479" i="1"/>
  <c r="I2479" i="1"/>
  <c r="J2471" i="1"/>
  <c r="I2471" i="1"/>
  <c r="J2463" i="1"/>
  <c r="I2463" i="1"/>
  <c r="J2455" i="1"/>
  <c r="I2455" i="1"/>
  <c r="J2447" i="1"/>
  <c r="I2447" i="1"/>
  <c r="J2439" i="1"/>
  <c r="I2439" i="1"/>
  <c r="J2431" i="1"/>
  <c r="I2431" i="1"/>
  <c r="J2423" i="1"/>
  <c r="I2423" i="1"/>
  <c r="J2415" i="1"/>
  <c r="I2415" i="1"/>
  <c r="J2407" i="1"/>
  <c r="I2407" i="1"/>
  <c r="J2399" i="1"/>
  <c r="I2399" i="1"/>
  <c r="J2391" i="1"/>
  <c r="I2391" i="1"/>
  <c r="J2383" i="1"/>
  <c r="I2383" i="1"/>
  <c r="J2375" i="1"/>
  <c r="I2375" i="1"/>
  <c r="J2367" i="1"/>
  <c r="I2367" i="1"/>
  <c r="J2359" i="1"/>
  <c r="I2359" i="1"/>
  <c r="J2351" i="1"/>
  <c r="I2351" i="1"/>
  <c r="J2343" i="1"/>
  <c r="I2343" i="1"/>
  <c r="J2335" i="1"/>
  <c r="I2335" i="1"/>
  <c r="J2327" i="1"/>
  <c r="I2327" i="1"/>
  <c r="J2319" i="1"/>
  <c r="I2319" i="1"/>
  <c r="J2311" i="1"/>
  <c r="I2311" i="1"/>
  <c r="J2303" i="1"/>
  <c r="I2303" i="1"/>
  <c r="J2295" i="1"/>
  <c r="I2295" i="1"/>
  <c r="J2287" i="1"/>
  <c r="I2287" i="1"/>
  <c r="J2279" i="1"/>
  <c r="I2279" i="1"/>
  <c r="J2271" i="1"/>
  <c r="I2271" i="1"/>
  <c r="J2263" i="1"/>
  <c r="I2263" i="1"/>
  <c r="J2255" i="1"/>
  <c r="I2255" i="1"/>
  <c r="J2247" i="1"/>
  <c r="I2247" i="1"/>
  <c r="J2239" i="1"/>
  <c r="I2239" i="1"/>
  <c r="J2231" i="1"/>
  <c r="I2231" i="1"/>
  <c r="J2223" i="1"/>
  <c r="I2223" i="1"/>
  <c r="J2215" i="1"/>
  <c r="I2215" i="1"/>
  <c r="J2207" i="1"/>
  <c r="I2207" i="1"/>
  <c r="J2199" i="1"/>
  <c r="I2199" i="1"/>
  <c r="J2191" i="1"/>
  <c r="I2191" i="1"/>
  <c r="J2183" i="1"/>
  <c r="I2183" i="1"/>
  <c r="J2175" i="1"/>
  <c r="I2175" i="1"/>
  <c r="J2167" i="1"/>
  <c r="I2167" i="1"/>
  <c r="J2159" i="1"/>
  <c r="I2159" i="1"/>
  <c r="J2151" i="1"/>
  <c r="I2151" i="1"/>
  <c r="J2143" i="1"/>
  <c r="I2143" i="1"/>
  <c r="J2135" i="1"/>
  <c r="I2135" i="1"/>
  <c r="J2127" i="1"/>
  <c r="I2127" i="1"/>
  <c r="J2119" i="1"/>
  <c r="I2119" i="1"/>
  <c r="J2111" i="1"/>
  <c r="I2111" i="1"/>
  <c r="J2103" i="1"/>
  <c r="I2103" i="1"/>
  <c r="J2095" i="1"/>
  <c r="I2095" i="1"/>
  <c r="J2087" i="1"/>
  <c r="I2087" i="1"/>
  <c r="J2079" i="1"/>
  <c r="I2079" i="1"/>
  <c r="J2071" i="1"/>
  <c r="I2071" i="1"/>
  <c r="J2063" i="1"/>
  <c r="I2063" i="1"/>
  <c r="J2055" i="1"/>
  <c r="I2055" i="1"/>
  <c r="J2047" i="1"/>
  <c r="I2047" i="1"/>
  <c r="J2039" i="1"/>
  <c r="I2039" i="1"/>
  <c r="J2031" i="1"/>
  <c r="I2031" i="1"/>
  <c r="J2023" i="1"/>
  <c r="I2023" i="1"/>
  <c r="J2015" i="1"/>
  <c r="I2015" i="1"/>
  <c r="J2007" i="1"/>
  <c r="I2007" i="1"/>
  <c r="J1999" i="1"/>
  <c r="I1999" i="1"/>
  <c r="J1991" i="1"/>
  <c r="I1991" i="1"/>
  <c r="J1983" i="1"/>
  <c r="I1983" i="1"/>
  <c r="J1975" i="1"/>
  <c r="I1975" i="1"/>
  <c r="J1967" i="1"/>
  <c r="I1967" i="1"/>
  <c r="J1959" i="1"/>
  <c r="I1959" i="1"/>
  <c r="J1951" i="1"/>
  <c r="I1951" i="1"/>
  <c r="J1943" i="1"/>
  <c r="I1943" i="1"/>
  <c r="J1935" i="1"/>
  <c r="I1935" i="1"/>
  <c r="J1927" i="1"/>
  <c r="I1927" i="1"/>
  <c r="J1919" i="1"/>
  <c r="I1919" i="1"/>
  <c r="J1911" i="1"/>
  <c r="I1911" i="1"/>
  <c r="J1903" i="1"/>
  <c r="I1903" i="1"/>
  <c r="J1895" i="1"/>
  <c r="I1895" i="1"/>
  <c r="J1887" i="1"/>
  <c r="I1887" i="1"/>
  <c r="J1879" i="1"/>
  <c r="I1879" i="1"/>
  <c r="J1871" i="1"/>
  <c r="I1871" i="1"/>
  <c r="J1863" i="1"/>
  <c r="I1863" i="1"/>
  <c r="J1855" i="1"/>
  <c r="I1855" i="1"/>
  <c r="J1847" i="1"/>
  <c r="I1847" i="1"/>
  <c r="J1839" i="1"/>
  <c r="I1839" i="1"/>
  <c r="J1831" i="1"/>
  <c r="I1831" i="1"/>
  <c r="J1823" i="1"/>
  <c r="I1823" i="1"/>
  <c r="J1815" i="1"/>
  <c r="I1815" i="1"/>
  <c r="J1807" i="1"/>
  <c r="I1807" i="1"/>
  <c r="J1799" i="1"/>
  <c r="I1799" i="1"/>
  <c r="J1791" i="1"/>
  <c r="I1791" i="1"/>
  <c r="J1783" i="1"/>
  <c r="I1783" i="1"/>
  <c r="J1775" i="1"/>
  <c r="I1775" i="1"/>
  <c r="J1767" i="1"/>
  <c r="I1767" i="1"/>
  <c r="J1759" i="1"/>
  <c r="I1759" i="1"/>
  <c r="J1751" i="1"/>
  <c r="I1751" i="1"/>
  <c r="J1743" i="1"/>
  <c r="I1743" i="1"/>
  <c r="J1735" i="1"/>
  <c r="I1735" i="1"/>
  <c r="J1727" i="1"/>
  <c r="I1727" i="1"/>
  <c r="J1719" i="1"/>
  <c r="I1719" i="1"/>
  <c r="J1711" i="1"/>
  <c r="I1711" i="1"/>
  <c r="J1703" i="1"/>
  <c r="I1703" i="1"/>
  <c r="J1695" i="1"/>
  <c r="I1695" i="1"/>
  <c r="J1687" i="1"/>
  <c r="I1687" i="1"/>
  <c r="J1679" i="1"/>
  <c r="I1679" i="1"/>
  <c r="J1671" i="1"/>
  <c r="I1671" i="1"/>
  <c r="J1663" i="1"/>
  <c r="I1663" i="1"/>
  <c r="J1655" i="1"/>
  <c r="I1655" i="1"/>
  <c r="J1647" i="1"/>
  <c r="I1647" i="1"/>
  <c r="J1639" i="1"/>
  <c r="I1639" i="1"/>
  <c r="J1631" i="1"/>
  <c r="I1631" i="1"/>
  <c r="J1623" i="1"/>
  <c r="I1623" i="1"/>
  <c r="J1615" i="1"/>
  <c r="I1615" i="1"/>
  <c r="J1607" i="1"/>
  <c r="I1607" i="1"/>
  <c r="J1599" i="1"/>
  <c r="I1599" i="1"/>
  <c r="J1591" i="1"/>
  <c r="I1591" i="1"/>
  <c r="J1583" i="1"/>
  <c r="I1583" i="1"/>
  <c r="J1575" i="1"/>
  <c r="I1575" i="1"/>
  <c r="J1567" i="1"/>
  <c r="I1567" i="1"/>
  <c r="J1559" i="1"/>
  <c r="I1559" i="1"/>
  <c r="J1551" i="1"/>
  <c r="I1551" i="1"/>
  <c r="J1543" i="1"/>
  <c r="I1543" i="1"/>
  <c r="J1535" i="1"/>
  <c r="I1535" i="1"/>
  <c r="J1527" i="1"/>
  <c r="I1527" i="1"/>
  <c r="J1519" i="1"/>
  <c r="I1519" i="1"/>
  <c r="J1511" i="1"/>
  <c r="I1511" i="1"/>
  <c r="J1503" i="1"/>
  <c r="I1503" i="1"/>
  <c r="J1495" i="1"/>
  <c r="I1495" i="1"/>
  <c r="J1487" i="1"/>
  <c r="I1487" i="1"/>
  <c r="J1479" i="1"/>
  <c r="I1479" i="1"/>
  <c r="J1471" i="1"/>
  <c r="I1471" i="1"/>
  <c r="J1463" i="1"/>
  <c r="I1463" i="1"/>
  <c r="J1455" i="1"/>
  <c r="I1455" i="1"/>
  <c r="J1447" i="1"/>
  <c r="I1447" i="1"/>
  <c r="J1439" i="1"/>
  <c r="I1439" i="1"/>
  <c r="J1431" i="1"/>
  <c r="I1431" i="1"/>
  <c r="J1423" i="1"/>
  <c r="I1423" i="1"/>
  <c r="J1415" i="1"/>
  <c r="I1415" i="1"/>
  <c r="J1407" i="1"/>
  <c r="I1407" i="1"/>
  <c r="J1399" i="1"/>
  <c r="I1399" i="1"/>
  <c r="J1391" i="1"/>
  <c r="I1391" i="1"/>
  <c r="J1383" i="1"/>
  <c r="I1383" i="1"/>
  <c r="J1375" i="1"/>
  <c r="I1375" i="1"/>
  <c r="J1367" i="1"/>
  <c r="I1367" i="1"/>
  <c r="J1359" i="1"/>
  <c r="I1359" i="1"/>
  <c r="J1351" i="1"/>
  <c r="I1351" i="1"/>
  <c r="J1343" i="1"/>
  <c r="I1343" i="1"/>
  <c r="J1335" i="1"/>
  <c r="I1335" i="1"/>
  <c r="J1327" i="1"/>
  <c r="I1327" i="1"/>
  <c r="J1319" i="1"/>
  <c r="I1319" i="1"/>
  <c r="J1311" i="1"/>
  <c r="I1311" i="1"/>
  <c r="J1303" i="1"/>
  <c r="I1303" i="1"/>
  <c r="J1295" i="1"/>
  <c r="I1295" i="1"/>
  <c r="J1287" i="1"/>
  <c r="I1287" i="1"/>
  <c r="J1279" i="1"/>
  <c r="I1279" i="1"/>
  <c r="J1271" i="1"/>
  <c r="I1271" i="1"/>
  <c r="J1263" i="1"/>
  <c r="I1263" i="1"/>
  <c r="J1255" i="1"/>
  <c r="I1255" i="1"/>
  <c r="J1247" i="1"/>
  <c r="I1247" i="1"/>
  <c r="J1239" i="1"/>
  <c r="I1239" i="1"/>
  <c r="J1231" i="1"/>
  <c r="I1231" i="1"/>
  <c r="J1223" i="1"/>
  <c r="I1223" i="1"/>
  <c r="J1215" i="1"/>
  <c r="I1215" i="1"/>
  <c r="J1207" i="1"/>
  <c r="I1207" i="1"/>
  <c r="J1199" i="1"/>
  <c r="I1199" i="1"/>
  <c r="J1191" i="1"/>
  <c r="I1191" i="1"/>
  <c r="J1183" i="1"/>
  <c r="I1183" i="1"/>
  <c r="J1175" i="1"/>
  <c r="I1175" i="1"/>
  <c r="J1167" i="1"/>
  <c r="I1167" i="1"/>
  <c r="J1159" i="1"/>
  <c r="I1159" i="1"/>
  <c r="J1151" i="1"/>
  <c r="I1151" i="1"/>
  <c r="J1143" i="1"/>
  <c r="I1143" i="1"/>
  <c r="J1135" i="1"/>
  <c r="I1135" i="1"/>
  <c r="J1127" i="1"/>
  <c r="I1127" i="1"/>
  <c r="J1119" i="1"/>
  <c r="I1119" i="1"/>
  <c r="J1111" i="1"/>
  <c r="I1111" i="1"/>
  <c r="J1103" i="1"/>
  <c r="I1103" i="1"/>
  <c r="J1095" i="1"/>
  <c r="I1095" i="1"/>
  <c r="J1087" i="1"/>
  <c r="I1087" i="1"/>
  <c r="J1079" i="1"/>
  <c r="I1079" i="1"/>
  <c r="J1071" i="1"/>
  <c r="I1071" i="1"/>
  <c r="J1063" i="1"/>
  <c r="I1063" i="1"/>
  <c r="J1055" i="1"/>
  <c r="I1055" i="1"/>
  <c r="J1047" i="1"/>
  <c r="I1047" i="1"/>
  <c r="J1039" i="1"/>
  <c r="I1039" i="1"/>
  <c r="J1031" i="1"/>
  <c r="I1031" i="1"/>
  <c r="J1023" i="1"/>
  <c r="I1023" i="1"/>
  <c r="J1015" i="1"/>
  <c r="I1015" i="1"/>
  <c r="J1007" i="1"/>
  <c r="I1007" i="1"/>
  <c r="J999" i="1"/>
  <c r="I999" i="1"/>
  <c r="J991" i="1"/>
  <c r="I991" i="1"/>
  <c r="J983" i="1"/>
  <c r="I983" i="1"/>
  <c r="J975" i="1"/>
  <c r="I975" i="1"/>
  <c r="J967" i="1"/>
  <c r="I967" i="1"/>
  <c r="J959" i="1"/>
  <c r="I959" i="1"/>
  <c r="J951" i="1"/>
  <c r="I951" i="1"/>
  <c r="J943" i="1"/>
  <c r="I943" i="1"/>
  <c r="J935" i="1"/>
  <c r="I935" i="1"/>
  <c r="J927" i="1"/>
  <c r="I927" i="1"/>
  <c r="J919" i="1"/>
  <c r="I919" i="1"/>
  <c r="J911" i="1"/>
  <c r="I911" i="1"/>
  <c r="J903" i="1"/>
  <c r="I903" i="1"/>
  <c r="J895" i="1"/>
  <c r="I895" i="1"/>
  <c r="J887" i="1"/>
  <c r="I887" i="1"/>
  <c r="J879" i="1"/>
  <c r="I879" i="1"/>
  <c r="J871" i="1"/>
  <c r="I871" i="1"/>
  <c r="J863" i="1"/>
  <c r="I863" i="1"/>
  <c r="J855" i="1"/>
  <c r="I855" i="1"/>
  <c r="J847" i="1"/>
  <c r="I847" i="1"/>
  <c r="J839" i="1"/>
  <c r="I839" i="1"/>
  <c r="J831" i="1"/>
  <c r="I831" i="1"/>
  <c r="J823" i="1"/>
  <c r="I823" i="1"/>
  <c r="J815" i="1"/>
  <c r="I815" i="1"/>
  <c r="J807" i="1"/>
  <c r="I807" i="1"/>
  <c r="J799" i="1"/>
  <c r="I799" i="1"/>
  <c r="J791" i="1"/>
  <c r="I791" i="1"/>
  <c r="J783" i="1"/>
  <c r="I783" i="1"/>
  <c r="J775" i="1"/>
  <c r="I775" i="1"/>
  <c r="J767" i="1"/>
  <c r="I767" i="1"/>
  <c r="J759" i="1"/>
  <c r="I759" i="1"/>
  <c r="I4078" i="1"/>
  <c r="I3822" i="1"/>
  <c r="J4110" i="1"/>
  <c r="I4110" i="1"/>
  <c r="J4102" i="1"/>
  <c r="I4102" i="1"/>
  <c r="J4094" i="1"/>
  <c r="I4094" i="1"/>
  <c r="J4070" i="1"/>
  <c r="I4070" i="1"/>
  <c r="J4062" i="1"/>
  <c r="I4062" i="1"/>
  <c r="J4054" i="1"/>
  <c r="I4054" i="1"/>
  <c r="J4046" i="1"/>
  <c r="I4046" i="1"/>
  <c r="J4038" i="1"/>
  <c r="I4038" i="1"/>
  <c r="J4030" i="1"/>
  <c r="I4030" i="1"/>
  <c r="J4006" i="1"/>
  <c r="I4006" i="1"/>
  <c r="J3998" i="1"/>
  <c r="I3998" i="1"/>
  <c r="J3990" i="1"/>
  <c r="I3990" i="1"/>
  <c r="J3982" i="1"/>
  <c r="I3982" i="1"/>
  <c r="J3974" i="1"/>
  <c r="I3974" i="1"/>
  <c r="J3966" i="1"/>
  <c r="I3966" i="1"/>
  <c r="J3942" i="1"/>
  <c r="I3942" i="1"/>
  <c r="J3934" i="1"/>
  <c r="I3934" i="1"/>
  <c r="J3926" i="1"/>
  <c r="I3926" i="1"/>
  <c r="J3918" i="1"/>
  <c r="I3918" i="1"/>
  <c r="J3910" i="1"/>
  <c r="I3910" i="1"/>
  <c r="J3902" i="1"/>
  <c r="I3902" i="1"/>
  <c r="J3878" i="1"/>
  <c r="I3878" i="1"/>
  <c r="J3870" i="1"/>
  <c r="I3870" i="1"/>
  <c r="J3862" i="1"/>
  <c r="I3862" i="1"/>
  <c r="J3854" i="1"/>
  <c r="I3854" i="1"/>
  <c r="J3846" i="1"/>
  <c r="I3846" i="1"/>
  <c r="J3838" i="1"/>
  <c r="I3838" i="1"/>
  <c r="J3814" i="1"/>
  <c r="I3814" i="1"/>
  <c r="J3806" i="1"/>
  <c r="I3806" i="1"/>
  <c r="J3798" i="1"/>
  <c r="I3798" i="1"/>
  <c r="J3790" i="1"/>
  <c r="I3790" i="1"/>
  <c r="J3782" i="1"/>
  <c r="I3782" i="1"/>
  <c r="J3774" i="1"/>
  <c r="I3774" i="1"/>
  <c r="J3750" i="1"/>
  <c r="I3750" i="1"/>
  <c r="J3742" i="1"/>
  <c r="I3742" i="1"/>
  <c r="J3734" i="1"/>
  <c r="I3734" i="1"/>
  <c r="J3726" i="1"/>
  <c r="I3726" i="1"/>
  <c r="J3718" i="1"/>
  <c r="I3718" i="1"/>
  <c r="J3710" i="1"/>
  <c r="I3710" i="1"/>
  <c r="J3686" i="1"/>
  <c r="I3686" i="1"/>
  <c r="J3678" i="1"/>
  <c r="I3678" i="1"/>
  <c r="J3670" i="1"/>
  <c r="I3670" i="1"/>
  <c r="J3662" i="1"/>
  <c r="I3662" i="1"/>
  <c r="J3654" i="1"/>
  <c r="I3654" i="1"/>
  <c r="J3646" i="1"/>
  <c r="I3646" i="1"/>
  <c r="I4022" i="1"/>
  <c r="I3766" i="1"/>
  <c r="I2820" i="1"/>
  <c r="J4005" i="1"/>
  <c r="I4005" i="1"/>
  <c r="J3997" i="1"/>
  <c r="I3997" i="1"/>
  <c r="J3989" i="1"/>
  <c r="I3989" i="1"/>
  <c r="J3981" i="1"/>
  <c r="I3981" i="1"/>
  <c r="J3973" i="1"/>
  <c r="I3973" i="1"/>
  <c r="J3965" i="1"/>
  <c r="I3965" i="1"/>
  <c r="J3957" i="1"/>
  <c r="I3957" i="1"/>
  <c r="J3949" i="1"/>
  <c r="I3949" i="1"/>
  <c r="J3941" i="1"/>
  <c r="I3941" i="1"/>
  <c r="J3933" i="1"/>
  <c r="I3933" i="1"/>
  <c r="J3925" i="1"/>
  <c r="I3925" i="1"/>
  <c r="J3917" i="1"/>
  <c r="I3917" i="1"/>
  <c r="J3909" i="1"/>
  <c r="I3909" i="1"/>
  <c r="J3901" i="1"/>
  <c r="I3901" i="1"/>
  <c r="J3893" i="1"/>
  <c r="I3893" i="1"/>
  <c r="J3885" i="1"/>
  <c r="I3885" i="1"/>
  <c r="J3877" i="1"/>
  <c r="I3877" i="1"/>
  <c r="J3869" i="1"/>
  <c r="I3869" i="1"/>
  <c r="J3861" i="1"/>
  <c r="I3861" i="1"/>
  <c r="J3853" i="1"/>
  <c r="I3853" i="1"/>
  <c r="J3845" i="1"/>
  <c r="I3845" i="1"/>
  <c r="J3837" i="1"/>
  <c r="I3837" i="1"/>
  <c r="J3829" i="1"/>
  <c r="I3829" i="1"/>
  <c r="J3821" i="1"/>
  <c r="I3821" i="1"/>
  <c r="J3813" i="1"/>
  <c r="I3813" i="1"/>
  <c r="J3805" i="1"/>
  <c r="I3805" i="1"/>
  <c r="J3797" i="1"/>
  <c r="I3797" i="1"/>
  <c r="J3789" i="1"/>
  <c r="I3789" i="1"/>
  <c r="J3781" i="1"/>
  <c r="I3781" i="1"/>
  <c r="J3773" i="1"/>
  <c r="I3773" i="1"/>
  <c r="J3765" i="1"/>
  <c r="I3765" i="1"/>
  <c r="J3757" i="1"/>
  <c r="I3757" i="1"/>
  <c r="J3749" i="1"/>
  <c r="I3749" i="1"/>
  <c r="J3741" i="1"/>
  <c r="I3741" i="1"/>
  <c r="J3733" i="1"/>
  <c r="I3733" i="1"/>
  <c r="J3725" i="1"/>
  <c r="I3725" i="1"/>
  <c r="J3717" i="1"/>
  <c r="I3717" i="1"/>
  <c r="J3709" i="1"/>
  <c r="I3709" i="1"/>
  <c r="J3701" i="1"/>
  <c r="I3701" i="1"/>
  <c r="J3693" i="1"/>
  <c r="I3693" i="1"/>
  <c r="J3685" i="1"/>
  <c r="I3685" i="1"/>
  <c r="J3677" i="1"/>
  <c r="I3677" i="1"/>
  <c r="J3669" i="1"/>
  <c r="I3669" i="1"/>
  <c r="J3661" i="1"/>
  <c r="I3661" i="1"/>
  <c r="J3653" i="1"/>
  <c r="I3653" i="1"/>
  <c r="J3645" i="1"/>
  <c r="I3645" i="1"/>
  <c r="J3637" i="1"/>
  <c r="I3637" i="1"/>
  <c r="J3629" i="1"/>
  <c r="I3629" i="1"/>
  <c r="J3621" i="1"/>
  <c r="I3621" i="1"/>
  <c r="J3613" i="1"/>
  <c r="I3613" i="1"/>
  <c r="J3605" i="1"/>
  <c r="I3605" i="1"/>
  <c r="J3597" i="1"/>
  <c r="I3597" i="1"/>
  <c r="J3589" i="1"/>
  <c r="I3589" i="1"/>
  <c r="J3581" i="1"/>
  <c r="I3581" i="1"/>
  <c r="J3573" i="1"/>
  <c r="I3573" i="1"/>
  <c r="J3565" i="1"/>
  <c r="I3565" i="1"/>
  <c r="J3557" i="1"/>
  <c r="I3557" i="1"/>
  <c r="J3549" i="1"/>
  <c r="I3549" i="1"/>
  <c r="J3541" i="1"/>
  <c r="I3541" i="1"/>
  <c r="J3533" i="1"/>
  <c r="I3533" i="1"/>
  <c r="J3525" i="1"/>
  <c r="I3525" i="1"/>
  <c r="J3517" i="1"/>
  <c r="I3517" i="1"/>
  <c r="J3509" i="1"/>
  <c r="I3509" i="1"/>
  <c r="J3501" i="1"/>
  <c r="I3501" i="1"/>
  <c r="J3493" i="1"/>
  <c r="I3493" i="1"/>
  <c r="J3485" i="1"/>
  <c r="I3485" i="1"/>
  <c r="J3477" i="1"/>
  <c r="I3477" i="1"/>
  <c r="J3469" i="1"/>
  <c r="I3469" i="1"/>
  <c r="J3461" i="1"/>
  <c r="I3461" i="1"/>
  <c r="J3453" i="1"/>
  <c r="I3453" i="1"/>
  <c r="J3445" i="1"/>
  <c r="I3445" i="1"/>
  <c r="J3437" i="1"/>
  <c r="I3437" i="1"/>
  <c r="J3429" i="1"/>
  <c r="I3429" i="1"/>
  <c r="J3421" i="1"/>
  <c r="I3421" i="1"/>
  <c r="J3413" i="1"/>
  <c r="I3413" i="1"/>
  <c r="J3405" i="1"/>
  <c r="I3405" i="1"/>
  <c r="J3397" i="1"/>
  <c r="I3397" i="1"/>
  <c r="J3389" i="1"/>
  <c r="I3389" i="1"/>
  <c r="J3381" i="1"/>
  <c r="I3381" i="1"/>
  <c r="J3373" i="1"/>
  <c r="I3373" i="1"/>
  <c r="J3365" i="1"/>
  <c r="I3365" i="1"/>
  <c r="J3357" i="1"/>
  <c r="I3357" i="1"/>
  <c r="J3349" i="1"/>
  <c r="I3349" i="1"/>
  <c r="J3341" i="1"/>
  <c r="I3341" i="1"/>
  <c r="J3333" i="1"/>
  <c r="I3333" i="1"/>
  <c r="J3325" i="1"/>
  <c r="I3325" i="1"/>
  <c r="J3317" i="1"/>
  <c r="I3317" i="1"/>
  <c r="J3309" i="1"/>
  <c r="I3309" i="1"/>
  <c r="J3301" i="1"/>
  <c r="I3301" i="1"/>
  <c r="J3293" i="1"/>
  <c r="I3293" i="1"/>
  <c r="J3285" i="1"/>
  <c r="I3285" i="1"/>
  <c r="J3277" i="1"/>
  <c r="I3277" i="1"/>
  <c r="J3269" i="1"/>
  <c r="I3269" i="1"/>
  <c r="J3261" i="1"/>
  <c r="I3261" i="1"/>
  <c r="J3253" i="1"/>
  <c r="I3253" i="1"/>
  <c r="J3245" i="1"/>
  <c r="I3245" i="1"/>
  <c r="J3237" i="1"/>
  <c r="I3237" i="1"/>
  <c r="J3229" i="1"/>
  <c r="I3229" i="1"/>
  <c r="J3221" i="1"/>
  <c r="I3221" i="1"/>
  <c r="J3213" i="1"/>
  <c r="I3213" i="1"/>
  <c r="J3205" i="1"/>
  <c r="I3205" i="1"/>
  <c r="J3197" i="1"/>
  <c r="I3197" i="1"/>
  <c r="J3189" i="1"/>
  <c r="I3189" i="1"/>
  <c r="J3181" i="1"/>
  <c r="I3181" i="1"/>
  <c r="J3173" i="1"/>
  <c r="I3173" i="1"/>
  <c r="J3165" i="1"/>
  <c r="I3165" i="1"/>
  <c r="J3157" i="1"/>
  <c r="I3157" i="1"/>
  <c r="J3149" i="1"/>
  <c r="I3149" i="1"/>
  <c r="J3141" i="1"/>
  <c r="I3141" i="1"/>
  <c r="J3133" i="1"/>
  <c r="I3133" i="1"/>
  <c r="J3125" i="1"/>
  <c r="I3125" i="1"/>
  <c r="J3117" i="1"/>
  <c r="I3117" i="1"/>
  <c r="J3109" i="1"/>
  <c r="I3109" i="1"/>
  <c r="J3101" i="1"/>
  <c r="I3101" i="1"/>
  <c r="J3093" i="1"/>
  <c r="I3093" i="1"/>
  <c r="J3085" i="1"/>
  <c r="I3085" i="1"/>
  <c r="J3077" i="1"/>
  <c r="I3077" i="1"/>
  <c r="J3069" i="1"/>
  <c r="I3069" i="1"/>
  <c r="J3061" i="1"/>
  <c r="I3061" i="1"/>
  <c r="J3053" i="1"/>
  <c r="I3053" i="1"/>
  <c r="J3045" i="1"/>
  <c r="I3045" i="1"/>
  <c r="J3037" i="1"/>
  <c r="I3037" i="1"/>
  <c r="J3029" i="1"/>
  <c r="I3029" i="1"/>
  <c r="J3021" i="1"/>
  <c r="I3021" i="1"/>
  <c r="J3013" i="1"/>
  <c r="I3013" i="1"/>
  <c r="J3005" i="1"/>
  <c r="I3005" i="1"/>
  <c r="J2997" i="1"/>
  <c r="I2997" i="1"/>
  <c r="J2989" i="1"/>
  <c r="I2989" i="1"/>
  <c r="J2981" i="1"/>
  <c r="I2981" i="1"/>
  <c r="J2973" i="1"/>
  <c r="I2973" i="1"/>
  <c r="J2965" i="1"/>
  <c r="I2965" i="1"/>
  <c r="J2957" i="1"/>
  <c r="I2957" i="1"/>
  <c r="J2949" i="1"/>
  <c r="I2949" i="1"/>
  <c r="J2941" i="1"/>
  <c r="I2941" i="1"/>
  <c r="J2933" i="1"/>
  <c r="I2933" i="1"/>
  <c r="J2925" i="1"/>
  <c r="I2925" i="1"/>
  <c r="J2917" i="1"/>
  <c r="I2917" i="1"/>
  <c r="J2909" i="1"/>
  <c r="I2909" i="1"/>
  <c r="J2901" i="1"/>
  <c r="I2901" i="1"/>
  <c r="J2893" i="1"/>
  <c r="I2893" i="1"/>
  <c r="J2885" i="1"/>
  <c r="I2885" i="1"/>
  <c r="J2877" i="1"/>
  <c r="I2877" i="1"/>
  <c r="J2869" i="1"/>
  <c r="I2869" i="1"/>
  <c r="J2861" i="1"/>
  <c r="I2861" i="1"/>
  <c r="J2853" i="1"/>
  <c r="I2853" i="1"/>
  <c r="J2845" i="1"/>
  <c r="I2845" i="1"/>
  <c r="J2837" i="1"/>
  <c r="I2837" i="1"/>
  <c r="J2829" i="1"/>
  <c r="I2829" i="1"/>
  <c r="J2821" i="1"/>
  <c r="I2821" i="1"/>
  <c r="J2813" i="1"/>
  <c r="I2813" i="1"/>
  <c r="J2805" i="1"/>
  <c r="I2805" i="1"/>
  <c r="J2797" i="1"/>
  <c r="I2797" i="1"/>
  <c r="J2789" i="1"/>
  <c r="I2789" i="1"/>
  <c r="J2781" i="1"/>
  <c r="I2781" i="1"/>
  <c r="J2773" i="1"/>
  <c r="I2773" i="1"/>
  <c r="J2765" i="1"/>
  <c r="I2765" i="1"/>
  <c r="J2757" i="1"/>
  <c r="I2757" i="1"/>
  <c r="J2749" i="1"/>
  <c r="I2749" i="1"/>
  <c r="J2741" i="1"/>
  <c r="I2741" i="1"/>
  <c r="J2733" i="1"/>
  <c r="I2733" i="1"/>
  <c r="J2725" i="1"/>
  <c r="I2725" i="1"/>
  <c r="J2717" i="1"/>
  <c r="I2717" i="1"/>
  <c r="J2709" i="1"/>
  <c r="I2709" i="1"/>
  <c r="J2701" i="1"/>
  <c r="I2701" i="1"/>
  <c r="J2693" i="1"/>
  <c r="I2693" i="1"/>
  <c r="J2685" i="1"/>
  <c r="I2685" i="1"/>
  <c r="J2677" i="1"/>
  <c r="I2677" i="1"/>
  <c r="J2669" i="1"/>
  <c r="I2669" i="1"/>
  <c r="J2661" i="1"/>
  <c r="I2661" i="1"/>
  <c r="J2653" i="1"/>
  <c r="I2653" i="1"/>
  <c r="J2645" i="1"/>
  <c r="I2645" i="1"/>
  <c r="J2637" i="1"/>
  <c r="I2637" i="1"/>
  <c r="J2629" i="1"/>
  <c r="I2629" i="1"/>
  <c r="J2621" i="1"/>
  <c r="I2621" i="1"/>
  <c r="J2613" i="1"/>
  <c r="I2613" i="1"/>
  <c r="J2605" i="1"/>
  <c r="I2605" i="1"/>
  <c r="J2597" i="1"/>
  <c r="I2597" i="1"/>
  <c r="J2589" i="1"/>
  <c r="I2589" i="1"/>
  <c r="J2581" i="1"/>
  <c r="I2581" i="1"/>
  <c r="J2573" i="1"/>
  <c r="I2573" i="1"/>
  <c r="J2565" i="1"/>
  <c r="I2565" i="1"/>
  <c r="J2557" i="1"/>
  <c r="I2557" i="1"/>
  <c r="J2549" i="1"/>
  <c r="I2549" i="1"/>
  <c r="J2541" i="1"/>
  <c r="I2541" i="1"/>
  <c r="J2533" i="1"/>
  <c r="I2533" i="1"/>
  <c r="J2525" i="1"/>
  <c r="I2525" i="1"/>
  <c r="J2517" i="1"/>
  <c r="I2517" i="1"/>
  <c r="J2509" i="1"/>
  <c r="I2509" i="1"/>
  <c r="J2501" i="1"/>
  <c r="I2501" i="1"/>
  <c r="J2493" i="1"/>
  <c r="I2493" i="1"/>
  <c r="J2485" i="1"/>
  <c r="I2485" i="1"/>
  <c r="J2477" i="1"/>
  <c r="I2477" i="1"/>
  <c r="J2469" i="1"/>
  <c r="I2469" i="1"/>
  <c r="J2461" i="1"/>
  <c r="I2461" i="1"/>
  <c r="J2453" i="1"/>
  <c r="I2453" i="1"/>
  <c r="J2445" i="1"/>
  <c r="I2445" i="1"/>
  <c r="J2437" i="1"/>
  <c r="I2437" i="1"/>
  <c r="J2429" i="1"/>
  <c r="I2429" i="1"/>
  <c r="J2421" i="1"/>
  <c r="I2421" i="1"/>
  <c r="J2413" i="1"/>
  <c r="I2413" i="1"/>
  <c r="J2405" i="1"/>
  <c r="I2405" i="1"/>
  <c r="J2397" i="1"/>
  <c r="I2397" i="1"/>
  <c r="J2389" i="1"/>
  <c r="I2389" i="1"/>
  <c r="J2381" i="1"/>
  <c r="I2381" i="1"/>
  <c r="J2373" i="1"/>
  <c r="I2373" i="1"/>
  <c r="J2365" i="1"/>
  <c r="I2365" i="1"/>
  <c r="J2357" i="1"/>
  <c r="I2357" i="1"/>
  <c r="J2349" i="1"/>
  <c r="I2349" i="1"/>
  <c r="J2341" i="1"/>
  <c r="I2341" i="1"/>
  <c r="J2333" i="1"/>
  <c r="I2333" i="1"/>
  <c r="J2325" i="1"/>
  <c r="I2325" i="1"/>
  <c r="J2317" i="1"/>
  <c r="I2317" i="1"/>
  <c r="J2309" i="1"/>
  <c r="I2309" i="1"/>
  <c r="J2301" i="1"/>
  <c r="I2301" i="1"/>
  <c r="J2293" i="1"/>
  <c r="I2293" i="1"/>
  <c r="J2285" i="1"/>
  <c r="I2285" i="1"/>
  <c r="J2277" i="1"/>
  <c r="I2277" i="1"/>
  <c r="J2269" i="1"/>
  <c r="I2269" i="1"/>
  <c r="J2261" i="1"/>
  <c r="I2261" i="1"/>
  <c r="J2253" i="1"/>
  <c r="I2253" i="1"/>
  <c r="J2245" i="1"/>
  <c r="I2245" i="1"/>
  <c r="J2237" i="1"/>
  <c r="I2237" i="1"/>
  <c r="J2229" i="1"/>
  <c r="I2229" i="1"/>
  <c r="J2221" i="1"/>
  <c r="I2221" i="1"/>
  <c r="J2213" i="1"/>
  <c r="I2213" i="1"/>
  <c r="J2205" i="1"/>
  <c r="I2205" i="1"/>
  <c r="J2197" i="1"/>
  <c r="I2197" i="1"/>
  <c r="J2189" i="1"/>
  <c r="I2189" i="1"/>
  <c r="J2181" i="1"/>
  <c r="I2181" i="1"/>
  <c r="J2173" i="1"/>
  <c r="I2173" i="1"/>
  <c r="J2165" i="1"/>
  <c r="I2165" i="1"/>
  <c r="J2157" i="1"/>
  <c r="I2157" i="1"/>
  <c r="J2149" i="1"/>
  <c r="I2149" i="1"/>
  <c r="J2141" i="1"/>
  <c r="I2141" i="1"/>
  <c r="J2133" i="1"/>
  <c r="I2133" i="1"/>
  <c r="J2125" i="1"/>
  <c r="I2125" i="1"/>
  <c r="J2117" i="1"/>
  <c r="I2117" i="1"/>
  <c r="J2109" i="1"/>
  <c r="I2109" i="1"/>
  <c r="J2101" i="1"/>
  <c r="I2101" i="1"/>
  <c r="J2093" i="1"/>
  <c r="I2093" i="1"/>
  <c r="J2085" i="1"/>
  <c r="I2085" i="1"/>
  <c r="J2077" i="1"/>
  <c r="I2077" i="1"/>
  <c r="J2069" i="1"/>
  <c r="I2069" i="1"/>
  <c r="J2061" i="1"/>
  <c r="I2061" i="1"/>
  <c r="J2053" i="1"/>
  <c r="I2053" i="1"/>
  <c r="J2045" i="1"/>
  <c r="I2045" i="1"/>
  <c r="J2037" i="1"/>
  <c r="I2037" i="1"/>
  <c r="J2029" i="1"/>
  <c r="I2029" i="1"/>
  <c r="J2021" i="1"/>
  <c r="I2021" i="1"/>
  <c r="J2013" i="1"/>
  <c r="I2013" i="1"/>
  <c r="J2005" i="1"/>
  <c r="I2005" i="1"/>
  <c r="J1997" i="1"/>
  <c r="I1997" i="1"/>
  <c r="J1989" i="1"/>
  <c r="I1989" i="1"/>
  <c r="J1981" i="1"/>
  <c r="I1981" i="1"/>
  <c r="J1973" i="1"/>
  <c r="I1973" i="1"/>
  <c r="J1965" i="1"/>
  <c r="I1965" i="1"/>
  <c r="J1957" i="1"/>
  <c r="I1957" i="1"/>
  <c r="J1949" i="1"/>
  <c r="I1949" i="1"/>
  <c r="J1941" i="1"/>
  <c r="I1941" i="1"/>
  <c r="J1933" i="1"/>
  <c r="I1933" i="1"/>
  <c r="J1925" i="1"/>
  <c r="I1925" i="1"/>
  <c r="J1917" i="1"/>
  <c r="I1917" i="1"/>
  <c r="J1909" i="1"/>
  <c r="I1909" i="1"/>
  <c r="J1901" i="1"/>
  <c r="I1901" i="1"/>
  <c r="J1893" i="1"/>
  <c r="I1893" i="1"/>
  <c r="J1885" i="1"/>
  <c r="I1885" i="1"/>
  <c r="J1877" i="1"/>
  <c r="I1877" i="1"/>
  <c r="J1869" i="1"/>
  <c r="I1869" i="1"/>
  <c r="J1861" i="1"/>
  <c r="I1861" i="1"/>
  <c r="J1853" i="1"/>
  <c r="I1853" i="1"/>
  <c r="J1845" i="1"/>
  <c r="I1845" i="1"/>
  <c r="J1837" i="1"/>
  <c r="I1837" i="1"/>
  <c r="J1829" i="1"/>
  <c r="I1829" i="1"/>
  <c r="J1821" i="1"/>
  <c r="I1821" i="1"/>
  <c r="J1813" i="1"/>
  <c r="I1813" i="1"/>
  <c r="J1805" i="1"/>
  <c r="I1805" i="1"/>
  <c r="J1797" i="1"/>
  <c r="I1797" i="1"/>
  <c r="J1789" i="1"/>
  <c r="I1789" i="1"/>
  <c r="J1781" i="1"/>
  <c r="I1781" i="1"/>
  <c r="J1773" i="1"/>
  <c r="I1773" i="1"/>
  <c r="J1765" i="1"/>
  <c r="I1765" i="1"/>
  <c r="J1757" i="1"/>
  <c r="I1757" i="1"/>
  <c r="J1749" i="1"/>
  <c r="I1749" i="1"/>
  <c r="J1741" i="1"/>
  <c r="I1741" i="1"/>
  <c r="J1733" i="1"/>
  <c r="I1733" i="1"/>
  <c r="J1725" i="1"/>
  <c r="I1725" i="1"/>
  <c r="J1717" i="1"/>
  <c r="I1717" i="1"/>
  <c r="J1709" i="1"/>
  <c r="I1709" i="1"/>
  <c r="J1701" i="1"/>
  <c r="I1701" i="1"/>
  <c r="J1693" i="1"/>
  <c r="I1693" i="1"/>
  <c r="J1685" i="1"/>
  <c r="I1685" i="1"/>
  <c r="J1677" i="1"/>
  <c r="I1677" i="1"/>
  <c r="J1669" i="1"/>
  <c r="I1669" i="1"/>
  <c r="J1661" i="1"/>
  <c r="I1661" i="1"/>
  <c r="J1653" i="1"/>
  <c r="I1653" i="1"/>
  <c r="J1645" i="1"/>
  <c r="I1645" i="1"/>
  <c r="J1637" i="1"/>
  <c r="I1637" i="1"/>
  <c r="J1629" i="1"/>
  <c r="I1629" i="1"/>
  <c r="J1621" i="1"/>
  <c r="I1621" i="1"/>
  <c r="J1613" i="1"/>
  <c r="I1613" i="1"/>
  <c r="J1605" i="1"/>
  <c r="I1605" i="1"/>
  <c r="J1597" i="1"/>
  <c r="I1597" i="1"/>
  <c r="J1589" i="1"/>
  <c r="I1589" i="1"/>
  <c r="J1581" i="1"/>
  <c r="I1581" i="1"/>
  <c r="J1573" i="1"/>
  <c r="I1573" i="1"/>
  <c r="J1565" i="1"/>
  <c r="I1565" i="1"/>
  <c r="J1557" i="1"/>
  <c r="I1557" i="1"/>
  <c r="J1549" i="1"/>
  <c r="I1549" i="1"/>
  <c r="J1541" i="1"/>
  <c r="I1541" i="1"/>
  <c r="J1533" i="1"/>
  <c r="I1533" i="1"/>
  <c r="J1525" i="1"/>
  <c r="I1525" i="1"/>
  <c r="J1517" i="1"/>
  <c r="I1517" i="1"/>
  <c r="J1509" i="1"/>
  <c r="I1509" i="1"/>
  <c r="J1501" i="1"/>
  <c r="I1501" i="1"/>
  <c r="J1493" i="1"/>
  <c r="I1493" i="1"/>
  <c r="J1485" i="1"/>
  <c r="I1485" i="1"/>
  <c r="J1477" i="1"/>
  <c r="I1477" i="1"/>
  <c r="J1469" i="1"/>
  <c r="I1469" i="1"/>
  <c r="J1461" i="1"/>
  <c r="I1461" i="1"/>
  <c r="J1453" i="1"/>
  <c r="I1453" i="1"/>
  <c r="J1445" i="1"/>
  <c r="I1445" i="1"/>
  <c r="J1437" i="1"/>
  <c r="I1437" i="1"/>
  <c r="J1429" i="1"/>
  <c r="I1429" i="1"/>
  <c r="J1421" i="1"/>
  <c r="I1421" i="1"/>
  <c r="J1413" i="1"/>
  <c r="I1413" i="1"/>
  <c r="J1405" i="1"/>
  <c r="I1405" i="1"/>
  <c r="J1397" i="1"/>
  <c r="I1397" i="1"/>
  <c r="J1389" i="1"/>
  <c r="I1389" i="1"/>
  <c r="J1381" i="1"/>
  <c r="I1381" i="1"/>
  <c r="J1373" i="1"/>
  <c r="I1373" i="1"/>
  <c r="J1365" i="1"/>
  <c r="I1365" i="1"/>
  <c r="J1357" i="1"/>
  <c r="I1357" i="1"/>
  <c r="J1349" i="1"/>
  <c r="I1349" i="1"/>
  <c r="J1341" i="1"/>
  <c r="I1341" i="1"/>
  <c r="J1333" i="1"/>
  <c r="I1333" i="1"/>
  <c r="J1325" i="1"/>
  <c r="I1325" i="1"/>
  <c r="J1317" i="1"/>
  <c r="I1317" i="1"/>
  <c r="J1309" i="1"/>
  <c r="I1309" i="1"/>
  <c r="J1301" i="1"/>
  <c r="I1301" i="1"/>
  <c r="J1293" i="1"/>
  <c r="I1293" i="1"/>
  <c r="J1285" i="1"/>
  <c r="I1285" i="1"/>
  <c r="J1277" i="1"/>
  <c r="I1277" i="1"/>
  <c r="J1269" i="1"/>
  <c r="I1269" i="1"/>
  <c r="J1261" i="1"/>
  <c r="I1261" i="1"/>
  <c r="J1253" i="1"/>
  <c r="I1253" i="1"/>
  <c r="J1245" i="1"/>
  <c r="I1245" i="1"/>
  <c r="J1237" i="1"/>
  <c r="I1237" i="1"/>
  <c r="J1229" i="1"/>
  <c r="I1229" i="1"/>
  <c r="J1221" i="1"/>
  <c r="I1221" i="1"/>
  <c r="J1213" i="1"/>
  <c r="I1213" i="1"/>
  <c r="J1205" i="1"/>
  <c r="I1205" i="1"/>
  <c r="J1197" i="1"/>
  <c r="I1197" i="1"/>
  <c r="J1189" i="1"/>
  <c r="I1189" i="1"/>
  <c r="J1181" i="1"/>
  <c r="I1181" i="1"/>
  <c r="J1173" i="1"/>
  <c r="I1173" i="1"/>
  <c r="J1165" i="1"/>
  <c r="I1165" i="1"/>
  <c r="J1157" i="1"/>
  <c r="I1157" i="1"/>
  <c r="J1149" i="1"/>
  <c r="I1149" i="1"/>
  <c r="J1141" i="1"/>
  <c r="I1141" i="1"/>
  <c r="J1133" i="1"/>
  <c r="I1133" i="1"/>
  <c r="J1125" i="1"/>
  <c r="I1125" i="1"/>
  <c r="J1117" i="1"/>
  <c r="I1117" i="1"/>
  <c r="J1109" i="1"/>
  <c r="I1109" i="1"/>
  <c r="J1101" i="1"/>
  <c r="I1101" i="1"/>
  <c r="J1093" i="1"/>
  <c r="I1093" i="1"/>
  <c r="J1085" i="1"/>
  <c r="I1085" i="1"/>
  <c r="J1077" i="1"/>
  <c r="I1077" i="1"/>
  <c r="J1069" i="1"/>
  <c r="I1069" i="1"/>
  <c r="J1061" i="1"/>
  <c r="I1061" i="1"/>
  <c r="J1053" i="1"/>
  <c r="I1053" i="1"/>
  <c r="J1045" i="1"/>
  <c r="I1045" i="1"/>
  <c r="J1037" i="1"/>
  <c r="I1037" i="1"/>
  <c r="J1029" i="1"/>
  <c r="I1029" i="1"/>
  <c r="J1021" i="1"/>
  <c r="I1021" i="1"/>
  <c r="J1013" i="1"/>
  <c r="I1013" i="1"/>
  <c r="J1005" i="1"/>
  <c r="I1005" i="1"/>
  <c r="J997" i="1"/>
  <c r="I997" i="1"/>
  <c r="J989" i="1"/>
  <c r="I989" i="1"/>
  <c r="J981" i="1"/>
  <c r="I981" i="1"/>
  <c r="J973" i="1"/>
  <c r="I973" i="1"/>
  <c r="J965" i="1"/>
  <c r="I965" i="1"/>
  <c r="J957" i="1"/>
  <c r="I957" i="1"/>
  <c r="J949" i="1"/>
  <c r="I949" i="1"/>
  <c r="J941" i="1"/>
  <c r="I941" i="1"/>
  <c r="J933" i="1"/>
  <c r="I933" i="1"/>
  <c r="J925" i="1"/>
  <c r="I925" i="1"/>
  <c r="J917" i="1"/>
  <c r="I917" i="1"/>
  <c r="J909" i="1"/>
  <c r="I909" i="1"/>
  <c r="J901" i="1"/>
  <c r="I901" i="1"/>
  <c r="J893" i="1"/>
  <c r="I893" i="1"/>
  <c r="J885" i="1"/>
  <c r="I885" i="1"/>
  <c r="J877" i="1"/>
  <c r="I877" i="1"/>
  <c r="J869" i="1"/>
  <c r="I869" i="1"/>
  <c r="J861" i="1"/>
  <c r="I861" i="1"/>
  <c r="J853" i="1"/>
  <c r="I853" i="1"/>
  <c r="J845" i="1"/>
  <c r="I845" i="1"/>
  <c r="J837" i="1"/>
  <c r="I837" i="1"/>
  <c r="J829" i="1"/>
  <c r="I829" i="1"/>
  <c r="J821" i="1"/>
  <c r="I821" i="1"/>
  <c r="J813" i="1"/>
  <c r="I813" i="1"/>
  <c r="J805" i="1"/>
  <c r="I805" i="1"/>
  <c r="J797" i="1"/>
  <c r="I797" i="1"/>
  <c r="J789" i="1"/>
  <c r="I789" i="1"/>
  <c r="J781" i="1"/>
  <c r="I781" i="1"/>
  <c r="J773" i="1"/>
  <c r="I773" i="1"/>
  <c r="J765" i="1"/>
  <c r="I765" i="1"/>
  <c r="J757" i="1"/>
  <c r="I757" i="1"/>
  <c r="J749" i="1"/>
  <c r="I749" i="1"/>
  <c r="J741" i="1"/>
  <c r="I741" i="1"/>
  <c r="J733" i="1"/>
  <c r="I733" i="1"/>
  <c r="J725" i="1"/>
  <c r="I725" i="1"/>
  <c r="J717" i="1"/>
  <c r="I717" i="1"/>
  <c r="J709" i="1"/>
  <c r="I709" i="1"/>
  <c r="J701" i="1"/>
  <c r="I701" i="1"/>
  <c r="J693" i="1"/>
  <c r="I693" i="1"/>
  <c r="J685" i="1"/>
  <c r="I685" i="1"/>
  <c r="J677" i="1"/>
  <c r="I677" i="1"/>
  <c r="J669" i="1"/>
  <c r="I669" i="1"/>
  <c r="J661" i="1"/>
  <c r="I661" i="1"/>
  <c r="J653" i="1"/>
  <c r="I653" i="1"/>
  <c r="J645" i="1"/>
  <c r="I645" i="1"/>
  <c r="J637" i="1"/>
  <c r="I637" i="1"/>
  <c r="J629" i="1"/>
  <c r="I629" i="1"/>
  <c r="J621" i="1"/>
  <c r="I621" i="1"/>
  <c r="J613" i="1"/>
  <c r="I613" i="1"/>
  <c r="J605" i="1"/>
  <c r="I605" i="1"/>
  <c r="J597" i="1"/>
  <c r="I597" i="1"/>
  <c r="J589" i="1"/>
  <c r="I589" i="1"/>
  <c r="J581" i="1"/>
  <c r="I581" i="1"/>
  <c r="J573" i="1"/>
  <c r="I573" i="1"/>
  <c r="J565" i="1"/>
  <c r="I565" i="1"/>
  <c r="J557" i="1"/>
  <c r="I557" i="1"/>
  <c r="J549" i="1"/>
  <c r="I549" i="1"/>
  <c r="J541" i="1"/>
  <c r="I541" i="1"/>
  <c r="J533" i="1"/>
  <c r="I533" i="1"/>
  <c r="J525" i="1"/>
  <c r="I525" i="1"/>
  <c r="J517" i="1"/>
  <c r="I517" i="1"/>
  <c r="J509" i="1"/>
  <c r="I509" i="1"/>
  <c r="J501" i="1"/>
  <c r="I501" i="1"/>
  <c r="J493" i="1"/>
  <c r="I493" i="1"/>
  <c r="J485" i="1"/>
  <c r="I485" i="1"/>
  <c r="J477" i="1"/>
  <c r="I477" i="1"/>
  <c r="J469" i="1"/>
  <c r="I469" i="1"/>
  <c r="J461" i="1"/>
  <c r="I461" i="1"/>
  <c r="J453" i="1"/>
  <c r="I453" i="1"/>
  <c r="J445" i="1"/>
  <c r="I445" i="1"/>
  <c r="J437" i="1"/>
  <c r="I437" i="1"/>
  <c r="J429" i="1"/>
  <c r="I429" i="1"/>
  <c r="J421" i="1"/>
  <c r="I421" i="1"/>
  <c r="J413" i="1"/>
  <c r="I413" i="1"/>
  <c r="J405" i="1"/>
  <c r="I405" i="1"/>
  <c r="J397" i="1"/>
  <c r="I397" i="1"/>
  <c r="J389" i="1"/>
  <c r="I389" i="1"/>
  <c r="J381" i="1"/>
  <c r="I381" i="1"/>
  <c r="J373" i="1"/>
  <c r="I373" i="1"/>
  <c r="J365" i="1"/>
  <c r="I365" i="1"/>
  <c r="J357" i="1"/>
  <c r="I357" i="1"/>
  <c r="J349" i="1"/>
  <c r="I349" i="1"/>
  <c r="J341" i="1"/>
  <c r="I341" i="1"/>
  <c r="J333" i="1"/>
  <c r="I333" i="1"/>
  <c r="J325" i="1"/>
  <c r="I325" i="1"/>
  <c r="J317" i="1"/>
  <c r="I317" i="1"/>
  <c r="J309" i="1"/>
  <c r="I309" i="1"/>
  <c r="J301" i="1"/>
  <c r="I301" i="1"/>
  <c r="J293" i="1"/>
  <c r="I293" i="1"/>
  <c r="J285" i="1"/>
  <c r="I285" i="1"/>
  <c r="J277" i="1"/>
  <c r="I277" i="1"/>
  <c r="J269" i="1"/>
  <c r="I269" i="1"/>
  <c r="J261" i="1"/>
  <c r="I261" i="1"/>
  <c r="J253" i="1"/>
  <c r="I253" i="1"/>
  <c r="J245" i="1"/>
  <c r="I245" i="1"/>
  <c r="J237" i="1"/>
  <c r="I237" i="1"/>
  <c r="J229" i="1"/>
  <c r="I229" i="1"/>
  <c r="J221" i="1"/>
  <c r="I221" i="1"/>
  <c r="J213" i="1"/>
  <c r="I213" i="1"/>
  <c r="J205" i="1"/>
  <c r="I205" i="1"/>
  <c r="J197" i="1"/>
  <c r="I197" i="1"/>
  <c r="J189" i="1"/>
  <c r="I189" i="1"/>
  <c r="J181" i="1"/>
  <c r="I181" i="1"/>
  <c r="J173" i="1"/>
  <c r="I173" i="1"/>
  <c r="J165" i="1"/>
  <c r="I165" i="1"/>
  <c r="J157" i="1"/>
  <c r="I157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I4014" i="1"/>
  <c r="I3758" i="1"/>
  <c r="I2799" i="1"/>
  <c r="J4012" i="1"/>
  <c r="I4012" i="1"/>
  <c r="J4004" i="1"/>
  <c r="I4004" i="1"/>
  <c r="J3996" i="1"/>
  <c r="I3996" i="1"/>
  <c r="J3988" i="1"/>
  <c r="I3988" i="1"/>
  <c r="J3980" i="1"/>
  <c r="I3980" i="1"/>
  <c r="J3972" i="1"/>
  <c r="I3972" i="1"/>
  <c r="J3964" i="1"/>
  <c r="I3964" i="1"/>
  <c r="J3956" i="1"/>
  <c r="I3956" i="1"/>
  <c r="J3948" i="1"/>
  <c r="I3948" i="1"/>
  <c r="J3940" i="1"/>
  <c r="I3940" i="1"/>
  <c r="J3932" i="1"/>
  <c r="I3932" i="1"/>
  <c r="J3924" i="1"/>
  <c r="I3924" i="1"/>
  <c r="J3916" i="1"/>
  <c r="I3916" i="1"/>
  <c r="J3908" i="1"/>
  <c r="I3908" i="1"/>
  <c r="J3900" i="1"/>
  <c r="I3900" i="1"/>
  <c r="J3892" i="1"/>
  <c r="I3892" i="1"/>
  <c r="J3884" i="1"/>
  <c r="I3884" i="1"/>
  <c r="J3876" i="1"/>
  <c r="I3876" i="1"/>
  <c r="J3868" i="1"/>
  <c r="I3868" i="1"/>
  <c r="J3860" i="1"/>
  <c r="I3860" i="1"/>
  <c r="J3852" i="1"/>
  <c r="I3852" i="1"/>
  <c r="J3844" i="1"/>
  <c r="I3844" i="1"/>
  <c r="J3836" i="1"/>
  <c r="I3836" i="1"/>
  <c r="J3828" i="1"/>
  <c r="I3828" i="1"/>
  <c r="J3820" i="1"/>
  <c r="I3820" i="1"/>
  <c r="J3812" i="1"/>
  <c r="I3812" i="1"/>
  <c r="J3804" i="1"/>
  <c r="I3804" i="1"/>
  <c r="J3796" i="1"/>
  <c r="I3796" i="1"/>
  <c r="J3788" i="1"/>
  <c r="I3788" i="1"/>
  <c r="J3780" i="1"/>
  <c r="I3780" i="1"/>
  <c r="J3772" i="1"/>
  <c r="I3772" i="1"/>
  <c r="J3764" i="1"/>
  <c r="I3764" i="1"/>
  <c r="J3756" i="1"/>
  <c r="I3756" i="1"/>
  <c r="J3748" i="1"/>
  <c r="I3748" i="1"/>
  <c r="J3740" i="1"/>
  <c r="I3740" i="1"/>
  <c r="J3732" i="1"/>
  <c r="I3732" i="1"/>
  <c r="J3724" i="1"/>
  <c r="I3724" i="1"/>
  <c r="J3716" i="1"/>
  <c r="I3716" i="1"/>
  <c r="J3708" i="1"/>
  <c r="I3708" i="1"/>
  <c r="J3700" i="1"/>
  <c r="I3700" i="1"/>
  <c r="J3692" i="1"/>
  <c r="I3692" i="1"/>
  <c r="J3684" i="1"/>
  <c r="I3684" i="1"/>
  <c r="J3676" i="1"/>
  <c r="I3676" i="1"/>
  <c r="J3668" i="1"/>
  <c r="I3668" i="1"/>
  <c r="J3660" i="1"/>
  <c r="I3660" i="1"/>
  <c r="J3652" i="1"/>
  <c r="I3652" i="1"/>
  <c r="J3644" i="1"/>
  <c r="I3644" i="1"/>
  <c r="J3636" i="1"/>
  <c r="I3636" i="1"/>
  <c r="J3628" i="1"/>
  <c r="I3628" i="1"/>
  <c r="J3620" i="1"/>
  <c r="I3620" i="1"/>
  <c r="J3612" i="1"/>
  <c r="I3612" i="1"/>
  <c r="J3604" i="1"/>
  <c r="I3604" i="1"/>
  <c r="J3596" i="1"/>
  <c r="I3596" i="1"/>
  <c r="J3588" i="1"/>
  <c r="I3588" i="1"/>
  <c r="J3580" i="1"/>
  <c r="I3580" i="1"/>
  <c r="J3572" i="1"/>
  <c r="I3572" i="1"/>
  <c r="J3564" i="1"/>
  <c r="I3564" i="1"/>
  <c r="J3556" i="1"/>
  <c r="I3556" i="1"/>
  <c r="J3548" i="1"/>
  <c r="I3548" i="1"/>
  <c r="J3540" i="1"/>
  <c r="I3540" i="1"/>
  <c r="J3532" i="1"/>
  <c r="I3532" i="1"/>
  <c r="J3524" i="1"/>
  <c r="I3524" i="1"/>
  <c r="J3516" i="1"/>
  <c r="I3516" i="1"/>
  <c r="J3508" i="1"/>
  <c r="I3508" i="1"/>
  <c r="J3500" i="1"/>
  <c r="I3500" i="1"/>
  <c r="J3492" i="1"/>
  <c r="I3492" i="1"/>
  <c r="J3484" i="1"/>
  <c r="I3484" i="1"/>
  <c r="J3476" i="1"/>
  <c r="I3476" i="1"/>
  <c r="J3468" i="1"/>
  <c r="I3468" i="1"/>
  <c r="J3460" i="1"/>
  <c r="I3460" i="1"/>
  <c r="J3452" i="1"/>
  <c r="I3452" i="1"/>
  <c r="J3444" i="1"/>
  <c r="I3444" i="1"/>
  <c r="J3436" i="1"/>
  <c r="I3436" i="1"/>
  <c r="J3428" i="1"/>
  <c r="I3428" i="1"/>
  <c r="J3420" i="1"/>
  <c r="I3420" i="1"/>
  <c r="J3412" i="1"/>
  <c r="I3412" i="1"/>
  <c r="J3404" i="1"/>
  <c r="I3404" i="1"/>
  <c r="J3396" i="1"/>
  <c r="I3396" i="1"/>
  <c r="J3388" i="1"/>
  <c r="I3388" i="1"/>
  <c r="J3380" i="1"/>
  <c r="I3380" i="1"/>
  <c r="J3372" i="1"/>
  <c r="I3372" i="1"/>
  <c r="J3364" i="1"/>
  <c r="I3364" i="1"/>
  <c r="J3356" i="1"/>
  <c r="I3356" i="1"/>
  <c r="J3348" i="1"/>
  <c r="I3348" i="1"/>
  <c r="J3340" i="1"/>
  <c r="I3340" i="1"/>
  <c r="J3332" i="1"/>
  <c r="I3332" i="1"/>
  <c r="J3324" i="1"/>
  <c r="I3324" i="1"/>
  <c r="J3316" i="1"/>
  <c r="I3316" i="1"/>
  <c r="J3308" i="1"/>
  <c r="I3308" i="1"/>
  <c r="J3300" i="1"/>
  <c r="I3300" i="1"/>
  <c r="J3292" i="1"/>
  <c r="I3292" i="1"/>
  <c r="J3284" i="1"/>
  <c r="I3284" i="1"/>
  <c r="J3276" i="1"/>
  <c r="I3276" i="1"/>
  <c r="J3268" i="1"/>
  <c r="I3268" i="1"/>
  <c r="J3260" i="1"/>
  <c r="I3260" i="1"/>
  <c r="J3252" i="1"/>
  <c r="I3252" i="1"/>
  <c r="J3244" i="1"/>
  <c r="I3244" i="1"/>
  <c r="J3236" i="1"/>
  <c r="I3236" i="1"/>
  <c r="J3228" i="1"/>
  <c r="I3228" i="1"/>
  <c r="J3220" i="1"/>
  <c r="I3220" i="1"/>
  <c r="J3212" i="1"/>
  <c r="I3212" i="1"/>
  <c r="J3204" i="1"/>
  <c r="I3204" i="1"/>
  <c r="J3196" i="1"/>
  <c r="I3196" i="1"/>
  <c r="J3188" i="1"/>
  <c r="I3188" i="1"/>
  <c r="J3180" i="1"/>
  <c r="I3180" i="1"/>
  <c r="J3172" i="1"/>
  <c r="I3172" i="1"/>
  <c r="J3164" i="1"/>
  <c r="I3164" i="1"/>
  <c r="J3156" i="1"/>
  <c r="I3156" i="1"/>
  <c r="J3148" i="1"/>
  <c r="I3148" i="1"/>
  <c r="J3140" i="1"/>
  <c r="I3140" i="1"/>
  <c r="J3132" i="1"/>
  <c r="I3132" i="1"/>
  <c r="J3124" i="1"/>
  <c r="I3124" i="1"/>
  <c r="J3116" i="1"/>
  <c r="I3116" i="1"/>
  <c r="J3100" i="1"/>
  <c r="I3100" i="1"/>
  <c r="J3092" i="1"/>
  <c r="I3092" i="1"/>
  <c r="J3084" i="1"/>
  <c r="I3084" i="1"/>
  <c r="J3076" i="1"/>
  <c r="I3076" i="1"/>
  <c r="J3068" i="1"/>
  <c r="I3068" i="1"/>
  <c r="J3060" i="1"/>
  <c r="I3060" i="1"/>
  <c r="J3052" i="1"/>
  <c r="I3052" i="1"/>
  <c r="J3044" i="1"/>
  <c r="I3044" i="1"/>
  <c r="J3036" i="1"/>
  <c r="I3036" i="1"/>
  <c r="J3028" i="1"/>
  <c r="I3028" i="1"/>
  <c r="J3020" i="1"/>
  <c r="I3020" i="1"/>
  <c r="J3012" i="1"/>
  <c r="I3012" i="1"/>
  <c r="J3004" i="1"/>
  <c r="I3004" i="1"/>
  <c r="J2996" i="1"/>
  <c r="I2996" i="1"/>
  <c r="J2988" i="1"/>
  <c r="I2988" i="1"/>
  <c r="J2980" i="1"/>
  <c r="I2980" i="1"/>
  <c r="J2972" i="1"/>
  <c r="I2972" i="1"/>
  <c r="J2964" i="1"/>
  <c r="I2964" i="1"/>
  <c r="J2956" i="1"/>
  <c r="I2956" i="1"/>
  <c r="J2948" i="1"/>
  <c r="I2948" i="1"/>
  <c r="J2940" i="1"/>
  <c r="I2940" i="1"/>
  <c r="J2932" i="1"/>
  <c r="I2932" i="1"/>
  <c r="J2924" i="1"/>
  <c r="I2924" i="1"/>
  <c r="J2916" i="1"/>
  <c r="I2916" i="1"/>
  <c r="J2908" i="1"/>
  <c r="I2908" i="1"/>
  <c r="J2900" i="1"/>
  <c r="I2900" i="1"/>
  <c r="J2892" i="1"/>
  <c r="I2892" i="1"/>
  <c r="J2884" i="1"/>
  <c r="I2884" i="1"/>
  <c r="J2876" i="1"/>
  <c r="I2876" i="1"/>
  <c r="J2868" i="1"/>
  <c r="I2868" i="1"/>
  <c r="J2860" i="1"/>
  <c r="I2860" i="1"/>
  <c r="J2852" i="1"/>
  <c r="I2852" i="1"/>
  <c r="J2844" i="1"/>
  <c r="I2844" i="1"/>
  <c r="J2836" i="1"/>
  <c r="I2836" i="1"/>
  <c r="J2828" i="1"/>
  <c r="I2828" i="1"/>
  <c r="J2812" i="1"/>
  <c r="I2812" i="1"/>
  <c r="J2804" i="1"/>
  <c r="I2804" i="1"/>
  <c r="J2796" i="1"/>
  <c r="I2796" i="1"/>
  <c r="J2788" i="1"/>
  <c r="I2788" i="1"/>
  <c r="J2780" i="1"/>
  <c r="I2780" i="1"/>
  <c r="J2772" i="1"/>
  <c r="I2772" i="1"/>
  <c r="J2764" i="1"/>
  <c r="I2764" i="1"/>
  <c r="J2756" i="1"/>
  <c r="I2756" i="1"/>
  <c r="J2748" i="1"/>
  <c r="I2748" i="1"/>
  <c r="J2740" i="1"/>
  <c r="I2740" i="1"/>
  <c r="J2732" i="1"/>
  <c r="I2732" i="1"/>
  <c r="J2724" i="1"/>
  <c r="I2724" i="1"/>
  <c r="J2716" i="1"/>
  <c r="I2716" i="1"/>
  <c r="J2708" i="1"/>
  <c r="I2708" i="1"/>
  <c r="J2700" i="1"/>
  <c r="I2700" i="1"/>
  <c r="J2692" i="1"/>
  <c r="I2692" i="1"/>
  <c r="J2684" i="1"/>
  <c r="I2684" i="1"/>
  <c r="J2676" i="1"/>
  <c r="I2676" i="1"/>
  <c r="J2668" i="1"/>
  <c r="I2668" i="1"/>
  <c r="J2660" i="1"/>
  <c r="I2660" i="1"/>
  <c r="J2652" i="1"/>
  <c r="I2652" i="1"/>
  <c r="J2644" i="1"/>
  <c r="I2644" i="1"/>
  <c r="J2636" i="1"/>
  <c r="I2636" i="1"/>
  <c r="J2620" i="1"/>
  <c r="I2620" i="1"/>
  <c r="J2612" i="1"/>
  <c r="I2612" i="1"/>
  <c r="J2604" i="1"/>
  <c r="I2604" i="1"/>
  <c r="J2596" i="1"/>
  <c r="I2596" i="1"/>
  <c r="J2588" i="1"/>
  <c r="I2588" i="1"/>
  <c r="J2580" i="1"/>
  <c r="I2580" i="1"/>
  <c r="J2572" i="1"/>
  <c r="I2572" i="1"/>
  <c r="J2564" i="1"/>
  <c r="I2564" i="1"/>
  <c r="J2556" i="1"/>
  <c r="I2556" i="1"/>
  <c r="J2548" i="1"/>
  <c r="I2548" i="1"/>
  <c r="J2540" i="1"/>
  <c r="I2540" i="1"/>
  <c r="J2532" i="1"/>
  <c r="I2532" i="1"/>
  <c r="J2524" i="1"/>
  <c r="I2524" i="1"/>
  <c r="J2516" i="1"/>
  <c r="I2516" i="1"/>
  <c r="J2508" i="1"/>
  <c r="I2508" i="1"/>
  <c r="J2500" i="1"/>
  <c r="I2500" i="1"/>
  <c r="J2492" i="1"/>
  <c r="I2492" i="1"/>
  <c r="J2484" i="1"/>
  <c r="I2484" i="1"/>
  <c r="J2476" i="1"/>
  <c r="I2476" i="1"/>
  <c r="J2468" i="1"/>
  <c r="I2468" i="1"/>
  <c r="J2460" i="1"/>
  <c r="I2460" i="1"/>
  <c r="J2452" i="1"/>
  <c r="I2452" i="1"/>
  <c r="J2444" i="1"/>
  <c r="I2444" i="1"/>
  <c r="J2436" i="1"/>
  <c r="I2436" i="1"/>
  <c r="J2428" i="1"/>
  <c r="I2428" i="1"/>
  <c r="J2420" i="1"/>
  <c r="I2420" i="1"/>
  <c r="J2412" i="1"/>
  <c r="I2412" i="1"/>
  <c r="J2404" i="1"/>
  <c r="I2404" i="1"/>
  <c r="J2396" i="1"/>
  <c r="I2396" i="1"/>
  <c r="J2388" i="1"/>
  <c r="I2388" i="1"/>
  <c r="J2380" i="1"/>
  <c r="I2380" i="1"/>
  <c r="J2372" i="1"/>
  <c r="I2372" i="1"/>
  <c r="J2364" i="1"/>
  <c r="I2364" i="1"/>
  <c r="J2356" i="1"/>
  <c r="I2356" i="1"/>
  <c r="J2348" i="1"/>
  <c r="I2348" i="1"/>
  <c r="J2340" i="1"/>
  <c r="I2340" i="1"/>
  <c r="J2332" i="1"/>
  <c r="I2332" i="1"/>
  <c r="J2324" i="1"/>
  <c r="I2324" i="1"/>
  <c r="J2316" i="1"/>
  <c r="I2316" i="1"/>
  <c r="J2308" i="1"/>
  <c r="I2308" i="1"/>
  <c r="J2300" i="1"/>
  <c r="I2300" i="1"/>
  <c r="J2292" i="1"/>
  <c r="I2292" i="1"/>
  <c r="J2284" i="1"/>
  <c r="I2284" i="1"/>
  <c r="J2276" i="1"/>
  <c r="I2276" i="1"/>
  <c r="J2268" i="1"/>
  <c r="I2268" i="1"/>
  <c r="J2260" i="1"/>
  <c r="I2260" i="1"/>
  <c r="J2252" i="1"/>
  <c r="I2252" i="1"/>
  <c r="J2244" i="1"/>
  <c r="I2244" i="1"/>
  <c r="J2236" i="1"/>
  <c r="I2236" i="1"/>
  <c r="J2228" i="1"/>
  <c r="I2228" i="1"/>
  <c r="J2220" i="1"/>
  <c r="I2220" i="1"/>
  <c r="J2212" i="1"/>
  <c r="I2212" i="1"/>
  <c r="J2204" i="1"/>
  <c r="I2204" i="1"/>
  <c r="J2196" i="1"/>
  <c r="I2196" i="1"/>
  <c r="J2188" i="1"/>
  <c r="I2188" i="1"/>
  <c r="J2180" i="1"/>
  <c r="I2180" i="1"/>
  <c r="J2172" i="1"/>
  <c r="I2172" i="1"/>
  <c r="J2164" i="1"/>
  <c r="I2164" i="1"/>
  <c r="J2156" i="1"/>
  <c r="I2156" i="1"/>
  <c r="J2148" i="1"/>
  <c r="I2148" i="1"/>
  <c r="J2140" i="1"/>
  <c r="I2140" i="1"/>
  <c r="J2132" i="1"/>
  <c r="I2132" i="1"/>
  <c r="J2124" i="1"/>
  <c r="I2124" i="1"/>
  <c r="J2116" i="1"/>
  <c r="I2116" i="1"/>
  <c r="J2108" i="1"/>
  <c r="I2108" i="1"/>
  <c r="J2100" i="1"/>
  <c r="I2100" i="1"/>
  <c r="J2092" i="1"/>
  <c r="I2092" i="1"/>
  <c r="J2084" i="1"/>
  <c r="I2084" i="1"/>
  <c r="J2076" i="1"/>
  <c r="I2076" i="1"/>
  <c r="J2068" i="1"/>
  <c r="I2068" i="1"/>
  <c r="J2060" i="1"/>
  <c r="I2060" i="1"/>
  <c r="J2052" i="1"/>
  <c r="I2052" i="1"/>
  <c r="J2044" i="1"/>
  <c r="I2044" i="1"/>
  <c r="J2036" i="1"/>
  <c r="I2036" i="1"/>
  <c r="J2028" i="1"/>
  <c r="I2028" i="1"/>
  <c r="J2020" i="1"/>
  <c r="I2020" i="1"/>
  <c r="J2012" i="1"/>
  <c r="I2012" i="1"/>
  <c r="J2004" i="1"/>
  <c r="I2004" i="1"/>
  <c r="J1996" i="1"/>
  <c r="I1996" i="1"/>
  <c r="J1988" i="1"/>
  <c r="I1988" i="1"/>
  <c r="J1980" i="1"/>
  <c r="I1980" i="1"/>
  <c r="J1972" i="1"/>
  <c r="I1972" i="1"/>
  <c r="J1964" i="1"/>
  <c r="I1964" i="1"/>
  <c r="J1956" i="1"/>
  <c r="I1956" i="1"/>
  <c r="J1948" i="1"/>
  <c r="I1948" i="1"/>
  <c r="J1940" i="1"/>
  <c r="I1940" i="1"/>
  <c r="J1932" i="1"/>
  <c r="I1932" i="1"/>
  <c r="J1924" i="1"/>
  <c r="I1924" i="1"/>
  <c r="J1916" i="1"/>
  <c r="I1916" i="1"/>
  <c r="J1908" i="1"/>
  <c r="I1908" i="1"/>
  <c r="J1900" i="1"/>
  <c r="I1900" i="1"/>
  <c r="J1892" i="1"/>
  <c r="I1892" i="1"/>
  <c r="J1884" i="1"/>
  <c r="I1884" i="1"/>
  <c r="J1876" i="1"/>
  <c r="I1876" i="1"/>
  <c r="J1868" i="1"/>
  <c r="I1868" i="1"/>
  <c r="J1860" i="1"/>
  <c r="I1860" i="1"/>
  <c r="J1852" i="1"/>
  <c r="I1852" i="1"/>
  <c r="J1844" i="1"/>
  <c r="I1844" i="1"/>
  <c r="J1836" i="1"/>
  <c r="I1836" i="1"/>
  <c r="J1828" i="1"/>
  <c r="I1828" i="1"/>
  <c r="J1820" i="1"/>
  <c r="I1820" i="1"/>
  <c r="J1812" i="1"/>
  <c r="I1812" i="1"/>
  <c r="J1804" i="1"/>
  <c r="I1804" i="1"/>
  <c r="J1796" i="1"/>
  <c r="I1796" i="1"/>
  <c r="J1788" i="1"/>
  <c r="I1788" i="1"/>
  <c r="J1780" i="1"/>
  <c r="I1780" i="1"/>
  <c r="J1772" i="1"/>
  <c r="I1772" i="1"/>
  <c r="J1764" i="1"/>
  <c r="I1764" i="1"/>
  <c r="J1756" i="1"/>
  <c r="I1756" i="1"/>
  <c r="J1748" i="1"/>
  <c r="I1748" i="1"/>
  <c r="J1740" i="1"/>
  <c r="I1740" i="1"/>
  <c r="J1732" i="1"/>
  <c r="I1732" i="1"/>
  <c r="J1724" i="1"/>
  <c r="I1724" i="1"/>
  <c r="J1716" i="1"/>
  <c r="I1716" i="1"/>
  <c r="J1708" i="1"/>
  <c r="I1708" i="1"/>
  <c r="J1700" i="1"/>
  <c r="I1700" i="1"/>
  <c r="J1692" i="1"/>
  <c r="I1692" i="1"/>
  <c r="J1684" i="1"/>
  <c r="I1684" i="1"/>
  <c r="J1676" i="1"/>
  <c r="I1676" i="1"/>
  <c r="J1668" i="1"/>
  <c r="I1668" i="1"/>
  <c r="J1660" i="1"/>
  <c r="I1660" i="1"/>
  <c r="J1652" i="1"/>
  <c r="I1652" i="1"/>
  <c r="J1644" i="1"/>
  <c r="I1644" i="1"/>
  <c r="J1636" i="1"/>
  <c r="I1636" i="1"/>
  <c r="J1628" i="1"/>
  <c r="I1628" i="1"/>
  <c r="J1620" i="1"/>
  <c r="I1620" i="1"/>
  <c r="J1612" i="1"/>
  <c r="I1612" i="1"/>
  <c r="J1604" i="1"/>
  <c r="I1604" i="1"/>
  <c r="J1596" i="1"/>
  <c r="I1596" i="1"/>
  <c r="J1588" i="1"/>
  <c r="I1588" i="1"/>
  <c r="J1580" i="1"/>
  <c r="I1580" i="1"/>
  <c r="J1572" i="1"/>
  <c r="I1572" i="1"/>
  <c r="J1564" i="1"/>
  <c r="I1564" i="1"/>
  <c r="J1556" i="1"/>
  <c r="I1556" i="1"/>
  <c r="J1548" i="1"/>
  <c r="I1548" i="1"/>
  <c r="J1540" i="1"/>
  <c r="I1540" i="1"/>
  <c r="J1532" i="1"/>
  <c r="I1532" i="1"/>
  <c r="J1524" i="1"/>
  <c r="I1524" i="1"/>
  <c r="J1516" i="1"/>
  <c r="I1516" i="1"/>
  <c r="J1508" i="1"/>
  <c r="I1508" i="1"/>
  <c r="J1500" i="1"/>
  <c r="I1500" i="1"/>
  <c r="J1492" i="1"/>
  <c r="I1492" i="1"/>
  <c r="J1484" i="1"/>
  <c r="I1484" i="1"/>
  <c r="J1476" i="1"/>
  <c r="I1476" i="1"/>
  <c r="J1468" i="1"/>
  <c r="I1468" i="1"/>
  <c r="J1460" i="1"/>
  <c r="I1460" i="1"/>
  <c r="J1452" i="1"/>
  <c r="I1452" i="1"/>
  <c r="J1444" i="1"/>
  <c r="I1444" i="1"/>
  <c r="J1436" i="1"/>
  <c r="I1436" i="1"/>
  <c r="J1428" i="1"/>
  <c r="I1428" i="1"/>
  <c r="J1420" i="1"/>
  <c r="I1420" i="1"/>
  <c r="J1412" i="1"/>
  <c r="I1412" i="1"/>
  <c r="J1404" i="1"/>
  <c r="I1404" i="1"/>
  <c r="J1396" i="1"/>
  <c r="I1396" i="1"/>
  <c r="J1388" i="1"/>
  <c r="I1388" i="1"/>
  <c r="J1380" i="1"/>
  <c r="I1380" i="1"/>
  <c r="J1372" i="1"/>
  <c r="I1372" i="1"/>
  <c r="J1364" i="1"/>
  <c r="I1364" i="1"/>
  <c r="J1356" i="1"/>
  <c r="I1356" i="1"/>
  <c r="J1348" i="1"/>
  <c r="I1348" i="1"/>
  <c r="J1340" i="1"/>
  <c r="I1340" i="1"/>
  <c r="J1332" i="1"/>
  <c r="I1332" i="1"/>
  <c r="J1324" i="1"/>
  <c r="I1324" i="1"/>
  <c r="J1316" i="1"/>
  <c r="I1316" i="1"/>
  <c r="J1308" i="1"/>
  <c r="I1308" i="1"/>
  <c r="J1300" i="1"/>
  <c r="I1300" i="1"/>
  <c r="J1292" i="1"/>
  <c r="I1292" i="1"/>
  <c r="J1284" i="1"/>
  <c r="I1284" i="1"/>
  <c r="J1276" i="1"/>
  <c r="I1276" i="1"/>
  <c r="J1268" i="1"/>
  <c r="I1268" i="1"/>
  <c r="J1260" i="1"/>
  <c r="I1260" i="1"/>
  <c r="J1252" i="1"/>
  <c r="I1252" i="1"/>
  <c r="J1244" i="1"/>
  <c r="I1244" i="1"/>
  <c r="J1236" i="1"/>
  <c r="I1236" i="1"/>
  <c r="J1228" i="1"/>
  <c r="I1228" i="1"/>
  <c r="J1220" i="1"/>
  <c r="I1220" i="1"/>
  <c r="J1212" i="1"/>
  <c r="I1212" i="1"/>
  <c r="J1204" i="1"/>
  <c r="I1204" i="1"/>
  <c r="J1196" i="1"/>
  <c r="I1196" i="1"/>
  <c r="J1188" i="1"/>
  <c r="I1188" i="1"/>
  <c r="J1180" i="1"/>
  <c r="I1180" i="1"/>
  <c r="J1172" i="1"/>
  <c r="I1172" i="1"/>
  <c r="J1164" i="1"/>
  <c r="I1164" i="1"/>
  <c r="J1156" i="1"/>
  <c r="I1156" i="1"/>
  <c r="J1148" i="1"/>
  <c r="I1148" i="1"/>
  <c r="J1140" i="1"/>
  <c r="I1140" i="1"/>
  <c r="J1132" i="1"/>
  <c r="I1132" i="1"/>
  <c r="J1124" i="1"/>
  <c r="I1124" i="1"/>
  <c r="J1116" i="1"/>
  <c r="I1116" i="1"/>
  <c r="J1108" i="1"/>
  <c r="I1108" i="1"/>
  <c r="J1100" i="1"/>
  <c r="I1100" i="1"/>
  <c r="J1092" i="1"/>
  <c r="I1092" i="1"/>
  <c r="J1084" i="1"/>
  <c r="I1084" i="1"/>
  <c r="J1076" i="1"/>
  <c r="I1076" i="1"/>
  <c r="J1068" i="1"/>
  <c r="I1068" i="1"/>
  <c r="J1060" i="1"/>
  <c r="I1060" i="1"/>
  <c r="J1052" i="1"/>
  <c r="I1052" i="1"/>
  <c r="J1044" i="1"/>
  <c r="I1044" i="1"/>
  <c r="J1036" i="1"/>
  <c r="I1036" i="1"/>
  <c r="J1028" i="1"/>
  <c r="I1028" i="1"/>
  <c r="J1020" i="1"/>
  <c r="I1020" i="1"/>
  <c r="J1012" i="1"/>
  <c r="I1012" i="1"/>
  <c r="J1004" i="1"/>
  <c r="I1004" i="1"/>
  <c r="J996" i="1"/>
  <c r="I996" i="1"/>
  <c r="J988" i="1"/>
  <c r="I988" i="1"/>
  <c r="J980" i="1"/>
  <c r="I980" i="1"/>
  <c r="J972" i="1"/>
  <c r="I972" i="1"/>
  <c r="J964" i="1"/>
  <c r="I964" i="1"/>
  <c r="J956" i="1"/>
  <c r="I956" i="1"/>
  <c r="J948" i="1"/>
  <c r="I948" i="1"/>
  <c r="J940" i="1"/>
  <c r="I940" i="1"/>
  <c r="J932" i="1"/>
  <c r="I932" i="1"/>
  <c r="J924" i="1"/>
  <c r="I924" i="1"/>
  <c r="J916" i="1"/>
  <c r="I916" i="1"/>
  <c r="J908" i="1"/>
  <c r="I908" i="1"/>
  <c r="J900" i="1"/>
  <c r="I900" i="1"/>
  <c r="J892" i="1"/>
  <c r="I892" i="1"/>
  <c r="J884" i="1"/>
  <c r="I884" i="1"/>
  <c r="J876" i="1"/>
  <c r="I876" i="1"/>
  <c r="J868" i="1"/>
  <c r="I868" i="1"/>
  <c r="J860" i="1"/>
  <c r="I860" i="1"/>
  <c r="J852" i="1"/>
  <c r="I852" i="1"/>
  <c r="J844" i="1"/>
  <c r="I844" i="1"/>
  <c r="J836" i="1"/>
  <c r="I836" i="1"/>
  <c r="J828" i="1"/>
  <c r="I828" i="1"/>
  <c r="J820" i="1"/>
  <c r="I820" i="1"/>
  <c r="J812" i="1"/>
  <c r="I812" i="1"/>
  <c r="J804" i="1"/>
  <c r="I804" i="1"/>
  <c r="J796" i="1"/>
  <c r="I796" i="1"/>
  <c r="J788" i="1"/>
  <c r="I788" i="1"/>
  <c r="J780" i="1"/>
  <c r="I780" i="1"/>
  <c r="J772" i="1"/>
  <c r="I772" i="1"/>
  <c r="J764" i="1"/>
  <c r="I764" i="1"/>
  <c r="J756" i="1"/>
  <c r="I756" i="1"/>
  <c r="J748" i="1"/>
  <c r="I748" i="1"/>
  <c r="J740" i="1"/>
  <c r="I740" i="1"/>
  <c r="J732" i="1"/>
  <c r="I732" i="1"/>
  <c r="J724" i="1"/>
  <c r="I724" i="1"/>
  <c r="J716" i="1"/>
  <c r="I716" i="1"/>
  <c r="J708" i="1"/>
  <c r="I708" i="1"/>
  <c r="J700" i="1"/>
  <c r="I700" i="1"/>
  <c r="J692" i="1"/>
  <c r="I692" i="1"/>
  <c r="J684" i="1"/>
  <c r="I684" i="1"/>
  <c r="J676" i="1"/>
  <c r="I676" i="1"/>
  <c r="J668" i="1"/>
  <c r="I668" i="1"/>
  <c r="J660" i="1"/>
  <c r="I660" i="1"/>
  <c r="J652" i="1"/>
  <c r="I652" i="1"/>
  <c r="J644" i="1"/>
  <c r="I644" i="1"/>
  <c r="J636" i="1"/>
  <c r="I636" i="1"/>
  <c r="J628" i="1"/>
  <c r="I628" i="1"/>
  <c r="J620" i="1"/>
  <c r="I620" i="1"/>
  <c r="J612" i="1"/>
  <c r="I612" i="1"/>
  <c r="J604" i="1"/>
  <c r="I604" i="1"/>
  <c r="J596" i="1"/>
  <c r="I596" i="1"/>
  <c r="J588" i="1"/>
  <c r="I588" i="1"/>
  <c r="J580" i="1"/>
  <c r="I580" i="1"/>
  <c r="J572" i="1"/>
  <c r="I572" i="1"/>
  <c r="J564" i="1"/>
  <c r="I564" i="1"/>
  <c r="J556" i="1"/>
  <c r="I556" i="1"/>
  <c r="J548" i="1"/>
  <c r="I548" i="1"/>
  <c r="J540" i="1"/>
  <c r="I540" i="1"/>
  <c r="J532" i="1"/>
  <c r="I532" i="1"/>
  <c r="J524" i="1"/>
  <c r="I524" i="1"/>
  <c r="J516" i="1"/>
  <c r="I516" i="1"/>
  <c r="J508" i="1"/>
  <c r="I508" i="1"/>
  <c r="J500" i="1"/>
  <c r="I500" i="1"/>
  <c r="J492" i="1"/>
  <c r="I492" i="1"/>
  <c r="J484" i="1"/>
  <c r="I484" i="1"/>
  <c r="J476" i="1"/>
  <c r="I476" i="1"/>
  <c r="J468" i="1"/>
  <c r="I468" i="1"/>
  <c r="J460" i="1"/>
  <c r="I460" i="1"/>
  <c r="J452" i="1"/>
  <c r="I452" i="1"/>
  <c r="J444" i="1"/>
  <c r="I444" i="1"/>
  <c r="J436" i="1"/>
  <c r="I436" i="1"/>
  <c r="J428" i="1"/>
  <c r="I428" i="1"/>
  <c r="J420" i="1"/>
  <c r="I420" i="1"/>
  <c r="J412" i="1"/>
  <c r="I412" i="1"/>
  <c r="J404" i="1"/>
  <c r="I404" i="1"/>
  <c r="J396" i="1"/>
  <c r="I396" i="1"/>
  <c r="J388" i="1"/>
  <c r="I388" i="1"/>
  <c r="J380" i="1"/>
  <c r="I380" i="1"/>
  <c r="J372" i="1"/>
  <c r="I372" i="1"/>
  <c r="J364" i="1"/>
  <c r="I364" i="1"/>
  <c r="J356" i="1"/>
  <c r="I356" i="1"/>
  <c r="J348" i="1"/>
  <c r="I348" i="1"/>
  <c r="J340" i="1"/>
  <c r="I340" i="1"/>
  <c r="J332" i="1"/>
  <c r="I332" i="1"/>
  <c r="J324" i="1"/>
  <c r="I324" i="1"/>
  <c r="J316" i="1"/>
  <c r="I316" i="1"/>
  <c r="J308" i="1"/>
  <c r="I308" i="1"/>
  <c r="J300" i="1"/>
  <c r="I300" i="1"/>
  <c r="J292" i="1"/>
  <c r="I292" i="1"/>
  <c r="J284" i="1"/>
  <c r="I284" i="1"/>
  <c r="J276" i="1"/>
  <c r="I276" i="1"/>
  <c r="J268" i="1"/>
  <c r="I268" i="1"/>
  <c r="J260" i="1"/>
  <c r="I260" i="1"/>
  <c r="J252" i="1"/>
  <c r="I252" i="1"/>
  <c r="J244" i="1"/>
  <c r="I244" i="1"/>
  <c r="J236" i="1"/>
  <c r="I236" i="1"/>
  <c r="J228" i="1"/>
  <c r="I228" i="1"/>
  <c r="J220" i="1"/>
  <c r="I220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J52" i="1"/>
  <c r="I52" i="1"/>
  <c r="J44" i="1"/>
  <c r="I44" i="1"/>
  <c r="I3958" i="1"/>
  <c r="I3702" i="1"/>
  <c r="J4115" i="1"/>
  <c r="I4115" i="1"/>
  <c r="J4107" i="1"/>
  <c r="I4107" i="1"/>
  <c r="J4099" i="1"/>
  <c r="I4099" i="1"/>
  <c r="J4091" i="1"/>
  <c r="I4091" i="1"/>
  <c r="J4083" i="1"/>
  <c r="I4083" i="1"/>
  <c r="J4075" i="1"/>
  <c r="I4075" i="1"/>
  <c r="J4067" i="1"/>
  <c r="I4067" i="1"/>
  <c r="J4059" i="1"/>
  <c r="I4059" i="1"/>
  <c r="J4051" i="1"/>
  <c r="I4051" i="1"/>
  <c r="J4043" i="1"/>
  <c r="I4043" i="1"/>
  <c r="J4035" i="1"/>
  <c r="I4035" i="1"/>
  <c r="J4027" i="1"/>
  <c r="I4027" i="1"/>
  <c r="J4019" i="1"/>
  <c r="I4019" i="1"/>
  <c r="J4011" i="1"/>
  <c r="I4011" i="1"/>
  <c r="J4003" i="1"/>
  <c r="I4003" i="1"/>
  <c r="J3995" i="1"/>
  <c r="I3995" i="1"/>
  <c r="J3987" i="1"/>
  <c r="I3987" i="1"/>
  <c r="J3979" i="1"/>
  <c r="I3979" i="1"/>
  <c r="J3971" i="1"/>
  <c r="I3971" i="1"/>
  <c r="J3963" i="1"/>
  <c r="I3963" i="1"/>
  <c r="J3955" i="1"/>
  <c r="I3955" i="1"/>
  <c r="J3947" i="1"/>
  <c r="I3947" i="1"/>
  <c r="J3939" i="1"/>
  <c r="I3939" i="1"/>
  <c r="J3931" i="1"/>
  <c r="I3931" i="1"/>
  <c r="J3923" i="1"/>
  <c r="I3923" i="1"/>
  <c r="J3915" i="1"/>
  <c r="I3915" i="1"/>
  <c r="J3907" i="1"/>
  <c r="I3907" i="1"/>
  <c r="J3899" i="1"/>
  <c r="I3899" i="1"/>
  <c r="J3891" i="1"/>
  <c r="I3891" i="1"/>
  <c r="J3883" i="1"/>
  <c r="I3883" i="1"/>
  <c r="J3875" i="1"/>
  <c r="I3875" i="1"/>
  <c r="J3867" i="1"/>
  <c r="I3867" i="1"/>
  <c r="J3859" i="1"/>
  <c r="I3859" i="1"/>
  <c r="J3851" i="1"/>
  <c r="I3851" i="1"/>
  <c r="J3843" i="1"/>
  <c r="I3843" i="1"/>
  <c r="J3835" i="1"/>
  <c r="I3835" i="1"/>
  <c r="J3827" i="1"/>
  <c r="I3827" i="1"/>
  <c r="J3819" i="1"/>
  <c r="I3819" i="1"/>
  <c r="J3811" i="1"/>
  <c r="I3811" i="1"/>
  <c r="J3803" i="1"/>
  <c r="I3803" i="1"/>
  <c r="J3795" i="1"/>
  <c r="I3795" i="1"/>
  <c r="J3787" i="1"/>
  <c r="I3787" i="1"/>
  <c r="J3779" i="1"/>
  <c r="I3779" i="1"/>
  <c r="J3771" i="1"/>
  <c r="I3771" i="1"/>
  <c r="J3763" i="1"/>
  <c r="I3763" i="1"/>
  <c r="J3755" i="1"/>
  <c r="I3755" i="1"/>
  <c r="J3747" i="1"/>
  <c r="I3747" i="1"/>
  <c r="J3739" i="1"/>
  <c r="I3739" i="1"/>
  <c r="J3731" i="1"/>
  <c r="I3731" i="1"/>
  <c r="J3723" i="1"/>
  <c r="I3723" i="1"/>
  <c r="I3950" i="1"/>
  <c r="I3694" i="1"/>
  <c r="I2628" i="1"/>
  <c r="J3715" i="1"/>
  <c r="I3715" i="1"/>
  <c r="J3707" i="1"/>
  <c r="I3707" i="1"/>
  <c r="J3699" i="1"/>
  <c r="I3699" i="1"/>
  <c r="J3691" i="1"/>
  <c r="I3691" i="1"/>
  <c r="J3683" i="1"/>
  <c r="I3683" i="1"/>
  <c r="J3675" i="1"/>
  <c r="I3675" i="1"/>
  <c r="J3667" i="1"/>
  <c r="I3667" i="1"/>
  <c r="J3659" i="1"/>
  <c r="I3659" i="1"/>
  <c r="J3651" i="1"/>
  <c r="I3651" i="1"/>
  <c r="J3643" i="1"/>
  <c r="I3643" i="1"/>
  <c r="J3635" i="1"/>
  <c r="I3635" i="1"/>
  <c r="J3627" i="1"/>
  <c r="I3627" i="1"/>
  <c r="J3619" i="1"/>
  <c r="I3619" i="1"/>
  <c r="J3611" i="1"/>
  <c r="I3611" i="1"/>
  <c r="J3603" i="1"/>
  <c r="I3603" i="1"/>
  <c r="J3595" i="1"/>
  <c r="I3595" i="1"/>
  <c r="J3587" i="1"/>
  <c r="I3587" i="1"/>
  <c r="J3579" i="1"/>
  <c r="I3579" i="1"/>
  <c r="J3571" i="1"/>
  <c r="I3571" i="1"/>
  <c r="J3563" i="1"/>
  <c r="I3563" i="1"/>
  <c r="J3555" i="1"/>
  <c r="I3555" i="1"/>
  <c r="J3547" i="1"/>
  <c r="I3547" i="1"/>
  <c r="J3539" i="1"/>
  <c r="I3539" i="1"/>
  <c r="J3531" i="1"/>
  <c r="I3531" i="1"/>
  <c r="J3523" i="1"/>
  <c r="I3523" i="1"/>
  <c r="J3515" i="1"/>
  <c r="I3515" i="1"/>
  <c r="J3507" i="1"/>
  <c r="I3507" i="1"/>
  <c r="J3499" i="1"/>
  <c r="I3499" i="1"/>
  <c r="J3491" i="1"/>
  <c r="I3491" i="1"/>
  <c r="J3483" i="1"/>
  <c r="I3483" i="1"/>
  <c r="J3475" i="1"/>
  <c r="I3475" i="1"/>
  <c r="J3467" i="1"/>
  <c r="I3467" i="1"/>
  <c r="J3459" i="1"/>
  <c r="I3459" i="1"/>
  <c r="J3451" i="1"/>
  <c r="I3451" i="1"/>
  <c r="J3443" i="1"/>
  <c r="I3443" i="1"/>
  <c r="J3435" i="1"/>
  <c r="I3435" i="1"/>
  <c r="J3427" i="1"/>
  <c r="I3427" i="1"/>
  <c r="J3419" i="1"/>
  <c r="I3419" i="1"/>
  <c r="J3411" i="1"/>
  <c r="I3411" i="1"/>
  <c r="J3403" i="1"/>
  <c r="I3403" i="1"/>
  <c r="J3395" i="1"/>
  <c r="I3395" i="1"/>
  <c r="J3387" i="1"/>
  <c r="I3387" i="1"/>
  <c r="J3379" i="1"/>
  <c r="I3379" i="1"/>
  <c r="J3371" i="1"/>
  <c r="I3371" i="1"/>
  <c r="J3363" i="1"/>
  <c r="I3363" i="1"/>
  <c r="J3355" i="1"/>
  <c r="I3355" i="1"/>
  <c r="J3347" i="1"/>
  <c r="I3347" i="1"/>
  <c r="J3339" i="1"/>
  <c r="I3339" i="1"/>
  <c r="J3331" i="1"/>
  <c r="I3331" i="1"/>
  <c r="J3323" i="1"/>
  <c r="I3323" i="1"/>
  <c r="J3315" i="1"/>
  <c r="I3315" i="1"/>
  <c r="J3307" i="1"/>
  <c r="I3307" i="1"/>
  <c r="J3299" i="1"/>
  <c r="I3299" i="1"/>
  <c r="J3291" i="1"/>
  <c r="I3291" i="1"/>
  <c r="J3283" i="1"/>
  <c r="I3283" i="1"/>
  <c r="J3275" i="1"/>
  <c r="I3275" i="1"/>
  <c r="J3267" i="1"/>
  <c r="I3267" i="1"/>
  <c r="J3259" i="1"/>
  <c r="I3259" i="1"/>
  <c r="J3251" i="1"/>
  <c r="I3251" i="1"/>
  <c r="J3243" i="1"/>
  <c r="I3243" i="1"/>
  <c r="J3235" i="1"/>
  <c r="I3235" i="1"/>
  <c r="J3227" i="1"/>
  <c r="I3227" i="1"/>
  <c r="J3219" i="1"/>
  <c r="I3219" i="1"/>
  <c r="J3211" i="1"/>
  <c r="I3211" i="1"/>
  <c r="J3203" i="1"/>
  <c r="I3203" i="1"/>
  <c r="J3195" i="1"/>
  <c r="I3195" i="1"/>
  <c r="J3187" i="1"/>
  <c r="I3187" i="1"/>
  <c r="J3179" i="1"/>
  <c r="I3179" i="1"/>
  <c r="J3171" i="1"/>
  <c r="I3171" i="1"/>
  <c r="J3163" i="1"/>
  <c r="I3163" i="1"/>
  <c r="J3155" i="1"/>
  <c r="I3155" i="1"/>
  <c r="J3147" i="1"/>
  <c r="I3147" i="1"/>
  <c r="J3131" i="1"/>
  <c r="I3131" i="1"/>
  <c r="J3123" i="1"/>
  <c r="I3123" i="1"/>
  <c r="J3115" i="1"/>
  <c r="I3115" i="1"/>
  <c r="J3107" i="1"/>
  <c r="I3107" i="1"/>
  <c r="J3099" i="1"/>
  <c r="I3099" i="1"/>
  <c r="J3091" i="1"/>
  <c r="I3091" i="1"/>
  <c r="J3083" i="1"/>
  <c r="I3083" i="1"/>
  <c r="J3075" i="1"/>
  <c r="I3075" i="1"/>
  <c r="J3067" i="1"/>
  <c r="I3067" i="1"/>
  <c r="J3059" i="1"/>
  <c r="I3059" i="1"/>
  <c r="J3051" i="1"/>
  <c r="I3051" i="1"/>
  <c r="J3043" i="1"/>
  <c r="I3043" i="1"/>
  <c r="J3035" i="1"/>
  <c r="I3035" i="1"/>
  <c r="J3027" i="1"/>
  <c r="I3027" i="1"/>
  <c r="J3019" i="1"/>
  <c r="I3019" i="1"/>
  <c r="J3011" i="1"/>
  <c r="I3011" i="1"/>
  <c r="J3003" i="1"/>
  <c r="I3003" i="1"/>
  <c r="J2995" i="1"/>
  <c r="I2995" i="1"/>
  <c r="J2987" i="1"/>
  <c r="I2987" i="1"/>
  <c r="J2979" i="1"/>
  <c r="I2979" i="1"/>
  <c r="J2971" i="1"/>
  <c r="I2971" i="1"/>
  <c r="J2963" i="1"/>
  <c r="I2963" i="1"/>
  <c r="J2955" i="1"/>
  <c r="I2955" i="1"/>
  <c r="J2947" i="1"/>
  <c r="I2947" i="1"/>
  <c r="J2939" i="1"/>
  <c r="I2939" i="1"/>
  <c r="J2931" i="1"/>
  <c r="I2931" i="1"/>
  <c r="J2923" i="1"/>
  <c r="I2923" i="1"/>
  <c r="J2915" i="1"/>
  <c r="I2915" i="1"/>
  <c r="J2907" i="1"/>
  <c r="I2907" i="1"/>
  <c r="J2899" i="1"/>
  <c r="I2899" i="1"/>
  <c r="J2891" i="1"/>
  <c r="I2891" i="1"/>
  <c r="J2883" i="1"/>
  <c r="I2883" i="1"/>
  <c r="J2875" i="1"/>
  <c r="I2875" i="1"/>
  <c r="J2867" i="1"/>
  <c r="I2867" i="1"/>
  <c r="J2859" i="1"/>
  <c r="I2859" i="1"/>
  <c r="J2851" i="1"/>
  <c r="I2851" i="1"/>
  <c r="J2843" i="1"/>
  <c r="I2843" i="1"/>
  <c r="J2835" i="1"/>
  <c r="I2835" i="1"/>
  <c r="J2827" i="1"/>
  <c r="I2827" i="1"/>
  <c r="J2819" i="1"/>
  <c r="I2819" i="1"/>
  <c r="J2811" i="1"/>
  <c r="I2811" i="1"/>
  <c r="J2803" i="1"/>
  <c r="I2803" i="1"/>
  <c r="J2795" i="1"/>
  <c r="I2795" i="1"/>
  <c r="J2787" i="1"/>
  <c r="I2787" i="1"/>
  <c r="J2779" i="1"/>
  <c r="I2779" i="1"/>
  <c r="J2771" i="1"/>
  <c r="I2771" i="1"/>
  <c r="J2763" i="1"/>
  <c r="I2763" i="1"/>
  <c r="J2755" i="1"/>
  <c r="I2755" i="1"/>
  <c r="J2747" i="1"/>
  <c r="I2747" i="1"/>
  <c r="J2739" i="1"/>
  <c r="I2739" i="1"/>
  <c r="J2731" i="1"/>
  <c r="I2731" i="1"/>
  <c r="J2723" i="1"/>
  <c r="I2723" i="1"/>
  <c r="J2715" i="1"/>
  <c r="I2715" i="1"/>
  <c r="J2707" i="1"/>
  <c r="I2707" i="1"/>
  <c r="J2699" i="1"/>
  <c r="I2699" i="1"/>
  <c r="J2691" i="1"/>
  <c r="I2691" i="1"/>
  <c r="J2683" i="1"/>
  <c r="I2683" i="1"/>
  <c r="J2675" i="1"/>
  <c r="I2675" i="1"/>
  <c r="J2667" i="1"/>
  <c r="I2667" i="1"/>
  <c r="J2659" i="1"/>
  <c r="I2659" i="1"/>
  <c r="J2651" i="1"/>
  <c r="I2651" i="1"/>
  <c r="J2643" i="1"/>
  <c r="I2643" i="1"/>
  <c r="J2635" i="1"/>
  <c r="I2635" i="1"/>
  <c r="J2627" i="1"/>
  <c r="I2627" i="1"/>
  <c r="J2619" i="1"/>
  <c r="I2619" i="1"/>
  <c r="J2611" i="1"/>
  <c r="I2611" i="1"/>
  <c r="J2595" i="1"/>
  <c r="I2595" i="1"/>
  <c r="J2587" i="1"/>
  <c r="I2587" i="1"/>
  <c r="J2579" i="1"/>
  <c r="I2579" i="1"/>
  <c r="J2571" i="1"/>
  <c r="I2571" i="1"/>
  <c r="J2563" i="1"/>
  <c r="I2563" i="1"/>
  <c r="J2555" i="1"/>
  <c r="I2555" i="1"/>
  <c r="J2547" i="1"/>
  <c r="I2547" i="1"/>
  <c r="J2539" i="1"/>
  <c r="I2539" i="1"/>
  <c r="J2531" i="1"/>
  <c r="I2531" i="1"/>
  <c r="J2523" i="1"/>
  <c r="I2523" i="1"/>
  <c r="J2515" i="1"/>
  <c r="I2515" i="1"/>
  <c r="J2507" i="1"/>
  <c r="I2507" i="1"/>
  <c r="J2499" i="1"/>
  <c r="I2499" i="1"/>
  <c r="J2491" i="1"/>
  <c r="I2491" i="1"/>
  <c r="J2483" i="1"/>
  <c r="I2483" i="1"/>
  <c r="J2475" i="1"/>
  <c r="I2475" i="1"/>
  <c r="J2467" i="1"/>
  <c r="I2467" i="1"/>
  <c r="J2459" i="1"/>
  <c r="I2459" i="1"/>
  <c r="J2451" i="1"/>
  <c r="I2451" i="1"/>
  <c r="J2443" i="1"/>
  <c r="I2443" i="1"/>
  <c r="J2435" i="1"/>
  <c r="I2435" i="1"/>
  <c r="J2427" i="1"/>
  <c r="I2427" i="1"/>
  <c r="J2419" i="1"/>
  <c r="I2419" i="1"/>
  <c r="J2411" i="1"/>
  <c r="I2411" i="1"/>
  <c r="J2403" i="1"/>
  <c r="I2403" i="1"/>
  <c r="J2395" i="1"/>
  <c r="I2395" i="1"/>
  <c r="J2387" i="1"/>
  <c r="I2387" i="1"/>
  <c r="J2379" i="1"/>
  <c r="I2379" i="1"/>
  <c r="J2371" i="1"/>
  <c r="I2371" i="1"/>
  <c r="J2363" i="1"/>
  <c r="I2363" i="1"/>
  <c r="J2355" i="1"/>
  <c r="I2355" i="1"/>
  <c r="J2347" i="1"/>
  <c r="I2347" i="1"/>
  <c r="J2339" i="1"/>
  <c r="I2339" i="1"/>
  <c r="J2331" i="1"/>
  <c r="I2331" i="1"/>
  <c r="J2323" i="1"/>
  <c r="I2323" i="1"/>
  <c r="J2315" i="1"/>
  <c r="I2315" i="1"/>
  <c r="J2307" i="1"/>
  <c r="I2307" i="1"/>
  <c r="J2299" i="1"/>
  <c r="I2299" i="1"/>
  <c r="J2291" i="1"/>
  <c r="I2291" i="1"/>
  <c r="J2283" i="1"/>
  <c r="I2283" i="1"/>
  <c r="J2275" i="1"/>
  <c r="I2275" i="1"/>
  <c r="J2267" i="1"/>
  <c r="I2267" i="1"/>
  <c r="J2259" i="1"/>
  <c r="I2259" i="1"/>
  <c r="J2251" i="1"/>
  <c r="I2251" i="1"/>
  <c r="J2243" i="1"/>
  <c r="I2243" i="1"/>
  <c r="J2235" i="1"/>
  <c r="I2235" i="1"/>
  <c r="J2227" i="1"/>
  <c r="I2227" i="1"/>
  <c r="J2219" i="1"/>
  <c r="I2219" i="1"/>
  <c r="J2211" i="1"/>
  <c r="I2211" i="1"/>
  <c r="J2203" i="1"/>
  <c r="I2203" i="1"/>
  <c r="J2195" i="1"/>
  <c r="I2195" i="1"/>
  <c r="J2187" i="1"/>
  <c r="I2187" i="1"/>
  <c r="J2179" i="1"/>
  <c r="I2179" i="1"/>
  <c r="J2171" i="1"/>
  <c r="I2171" i="1"/>
  <c r="J2163" i="1"/>
  <c r="I2163" i="1"/>
  <c r="J2155" i="1"/>
  <c r="I2155" i="1"/>
  <c r="J2147" i="1"/>
  <c r="I2147" i="1"/>
  <c r="J2139" i="1"/>
  <c r="I2139" i="1"/>
  <c r="J2131" i="1"/>
  <c r="I2131" i="1"/>
  <c r="J2123" i="1"/>
  <c r="I2123" i="1"/>
  <c r="J2115" i="1"/>
  <c r="I2115" i="1"/>
  <c r="J2107" i="1"/>
  <c r="I2107" i="1"/>
  <c r="J2099" i="1"/>
  <c r="I2099" i="1"/>
  <c r="J2091" i="1"/>
  <c r="I2091" i="1"/>
  <c r="J2083" i="1"/>
  <c r="I2083" i="1"/>
  <c r="J2075" i="1"/>
  <c r="I2075" i="1"/>
  <c r="J2067" i="1"/>
  <c r="I2067" i="1"/>
  <c r="J2059" i="1"/>
  <c r="I2059" i="1"/>
  <c r="J2051" i="1"/>
  <c r="I2051" i="1"/>
  <c r="J2043" i="1"/>
  <c r="I2043" i="1"/>
  <c r="J2035" i="1"/>
  <c r="I2035" i="1"/>
  <c r="J2027" i="1"/>
  <c r="I2027" i="1"/>
  <c r="J2019" i="1"/>
  <c r="I2019" i="1"/>
  <c r="J2011" i="1"/>
  <c r="I2011" i="1"/>
  <c r="J2003" i="1"/>
  <c r="I2003" i="1"/>
  <c r="J1995" i="1"/>
  <c r="I1995" i="1"/>
  <c r="J1987" i="1"/>
  <c r="I1987" i="1"/>
  <c r="J1979" i="1"/>
  <c r="I1979" i="1"/>
  <c r="J1971" i="1"/>
  <c r="I1971" i="1"/>
  <c r="J1963" i="1"/>
  <c r="I1963" i="1"/>
  <c r="J1955" i="1"/>
  <c r="I1955" i="1"/>
  <c r="J1947" i="1"/>
  <c r="I1947" i="1"/>
  <c r="J1939" i="1"/>
  <c r="I1939" i="1"/>
  <c r="J1931" i="1"/>
  <c r="I1931" i="1"/>
  <c r="J1923" i="1"/>
  <c r="I1923" i="1"/>
  <c r="J1915" i="1"/>
  <c r="I1915" i="1"/>
  <c r="J1907" i="1"/>
  <c r="I1907" i="1"/>
  <c r="J1899" i="1"/>
  <c r="I1899" i="1"/>
  <c r="J1891" i="1"/>
  <c r="I1891" i="1"/>
  <c r="J1883" i="1"/>
  <c r="I1883" i="1"/>
  <c r="J1875" i="1"/>
  <c r="I1875" i="1"/>
  <c r="J1867" i="1"/>
  <c r="I1867" i="1"/>
  <c r="J1859" i="1"/>
  <c r="I1859" i="1"/>
  <c r="J1851" i="1"/>
  <c r="I1851" i="1"/>
  <c r="J1843" i="1"/>
  <c r="I1843" i="1"/>
  <c r="J1835" i="1"/>
  <c r="I1835" i="1"/>
  <c r="J1827" i="1"/>
  <c r="I1827" i="1"/>
  <c r="J1819" i="1"/>
  <c r="I1819" i="1"/>
  <c r="J1811" i="1"/>
  <c r="I1811" i="1"/>
  <c r="J1803" i="1"/>
  <c r="I1803" i="1"/>
  <c r="J1795" i="1"/>
  <c r="I1795" i="1"/>
  <c r="J1787" i="1"/>
  <c r="I1787" i="1"/>
  <c r="J1779" i="1"/>
  <c r="I1779" i="1"/>
  <c r="J1771" i="1"/>
  <c r="I1771" i="1"/>
  <c r="J1763" i="1"/>
  <c r="I1763" i="1"/>
  <c r="J1755" i="1"/>
  <c r="I1755" i="1"/>
  <c r="J1747" i="1"/>
  <c r="I1747" i="1"/>
  <c r="J1739" i="1"/>
  <c r="I1739" i="1"/>
  <c r="J1731" i="1"/>
  <c r="I1731" i="1"/>
  <c r="J1723" i="1"/>
  <c r="I1723" i="1"/>
  <c r="J1715" i="1"/>
  <c r="I1715" i="1"/>
  <c r="J1707" i="1"/>
  <c r="I1707" i="1"/>
  <c r="J1699" i="1"/>
  <c r="I1699" i="1"/>
  <c r="J1691" i="1"/>
  <c r="I1691" i="1"/>
  <c r="J1683" i="1"/>
  <c r="I1683" i="1"/>
  <c r="J1675" i="1"/>
  <c r="I1675" i="1"/>
  <c r="J1667" i="1"/>
  <c r="I1667" i="1"/>
  <c r="J1659" i="1"/>
  <c r="I1659" i="1"/>
  <c r="J1651" i="1"/>
  <c r="I1651" i="1"/>
  <c r="J1643" i="1"/>
  <c r="I1643" i="1"/>
  <c r="J1635" i="1"/>
  <c r="I1635" i="1"/>
  <c r="J1627" i="1"/>
  <c r="I1627" i="1"/>
  <c r="J1619" i="1"/>
  <c r="I1619" i="1"/>
  <c r="J1611" i="1"/>
  <c r="I1611" i="1"/>
  <c r="J1603" i="1"/>
  <c r="I1603" i="1"/>
  <c r="J1595" i="1"/>
  <c r="I1595" i="1"/>
  <c r="J1587" i="1"/>
  <c r="I1587" i="1"/>
  <c r="J1579" i="1"/>
  <c r="I1579" i="1"/>
  <c r="J1571" i="1"/>
  <c r="I1571" i="1"/>
  <c r="J1563" i="1"/>
  <c r="I1563" i="1"/>
  <c r="J1555" i="1"/>
  <c r="I1555" i="1"/>
  <c r="J1547" i="1"/>
  <c r="I1547" i="1"/>
  <c r="J1539" i="1"/>
  <c r="I1539" i="1"/>
  <c r="J1531" i="1"/>
  <c r="I1531" i="1"/>
  <c r="J1523" i="1"/>
  <c r="I1523" i="1"/>
  <c r="J1515" i="1"/>
  <c r="I1515" i="1"/>
  <c r="J1507" i="1"/>
  <c r="I1507" i="1"/>
  <c r="J1499" i="1"/>
  <c r="I1499" i="1"/>
  <c r="J1491" i="1"/>
  <c r="I1491" i="1"/>
  <c r="J1483" i="1"/>
  <c r="I1483" i="1"/>
  <c r="J1475" i="1"/>
  <c r="I1475" i="1"/>
  <c r="J1467" i="1"/>
  <c r="I1467" i="1"/>
  <c r="J1459" i="1"/>
  <c r="I1459" i="1"/>
  <c r="J1451" i="1"/>
  <c r="I1451" i="1"/>
  <c r="J1443" i="1"/>
  <c r="I1443" i="1"/>
  <c r="J1435" i="1"/>
  <c r="I1435" i="1"/>
  <c r="J1427" i="1"/>
  <c r="I1427" i="1"/>
  <c r="J1419" i="1"/>
  <c r="I1419" i="1"/>
  <c r="J1411" i="1"/>
  <c r="I1411" i="1"/>
  <c r="J1403" i="1"/>
  <c r="I1403" i="1"/>
  <c r="J1395" i="1"/>
  <c r="I1395" i="1"/>
  <c r="J1387" i="1"/>
  <c r="I1387" i="1"/>
  <c r="J1379" i="1"/>
  <c r="I1379" i="1"/>
  <c r="J1371" i="1"/>
  <c r="I1371" i="1"/>
  <c r="J1363" i="1"/>
  <c r="I1363" i="1"/>
  <c r="J1355" i="1"/>
  <c r="I1355" i="1"/>
  <c r="J1347" i="1"/>
  <c r="I1347" i="1"/>
  <c r="J1339" i="1"/>
  <c r="I1339" i="1"/>
  <c r="J1331" i="1"/>
  <c r="I1331" i="1"/>
  <c r="J1323" i="1"/>
  <c r="I1323" i="1"/>
  <c r="J1315" i="1"/>
  <c r="I1315" i="1"/>
  <c r="J1307" i="1"/>
  <c r="I1307" i="1"/>
  <c r="J1299" i="1"/>
  <c r="I1299" i="1"/>
  <c r="J1291" i="1"/>
  <c r="I1291" i="1"/>
  <c r="J1283" i="1"/>
  <c r="I1283" i="1"/>
  <c r="J1275" i="1"/>
  <c r="I1275" i="1"/>
  <c r="J1267" i="1"/>
  <c r="I1267" i="1"/>
  <c r="J1259" i="1"/>
  <c r="I1259" i="1"/>
  <c r="J1251" i="1"/>
  <c r="I1251" i="1"/>
  <c r="J1243" i="1"/>
  <c r="I1243" i="1"/>
  <c r="J1235" i="1"/>
  <c r="I1235" i="1"/>
  <c r="J1227" i="1"/>
  <c r="I1227" i="1"/>
  <c r="J1219" i="1"/>
  <c r="I1219" i="1"/>
  <c r="J1211" i="1"/>
  <c r="I1211" i="1"/>
  <c r="J1203" i="1"/>
  <c r="I1203" i="1"/>
  <c r="J1195" i="1"/>
  <c r="I1195" i="1"/>
  <c r="J1187" i="1"/>
  <c r="I1187" i="1"/>
  <c r="J1179" i="1"/>
  <c r="I1179" i="1"/>
  <c r="J1171" i="1"/>
  <c r="I1171" i="1"/>
  <c r="J1163" i="1"/>
  <c r="I1163" i="1"/>
  <c r="J1155" i="1"/>
  <c r="I1155" i="1"/>
  <c r="J1147" i="1"/>
  <c r="I1147" i="1"/>
  <c r="J1139" i="1"/>
  <c r="I1139" i="1"/>
  <c r="J1131" i="1"/>
  <c r="I1131" i="1"/>
  <c r="J1123" i="1"/>
  <c r="I1123" i="1"/>
  <c r="J1115" i="1"/>
  <c r="I1115" i="1"/>
  <c r="J1107" i="1"/>
  <c r="I1107" i="1"/>
  <c r="J1099" i="1"/>
  <c r="I1099" i="1"/>
  <c r="J1091" i="1"/>
  <c r="I1091" i="1"/>
  <c r="J1083" i="1"/>
  <c r="I1083" i="1"/>
  <c r="J1075" i="1"/>
  <c r="I1075" i="1"/>
  <c r="J1067" i="1"/>
  <c r="I1067" i="1"/>
  <c r="J1059" i="1"/>
  <c r="I1059" i="1"/>
  <c r="J1051" i="1"/>
  <c r="I1051" i="1"/>
  <c r="J1043" i="1"/>
  <c r="I1043" i="1"/>
  <c r="J1035" i="1"/>
  <c r="I1035" i="1"/>
  <c r="J1027" i="1"/>
  <c r="I1027" i="1"/>
  <c r="J1019" i="1"/>
  <c r="I1019" i="1"/>
  <c r="J1011" i="1"/>
  <c r="I1011" i="1"/>
  <c r="J1003" i="1"/>
  <c r="I1003" i="1"/>
  <c r="J995" i="1"/>
  <c r="I995" i="1"/>
  <c r="J987" i="1"/>
  <c r="I987" i="1"/>
  <c r="J979" i="1"/>
  <c r="I979" i="1"/>
  <c r="J971" i="1"/>
  <c r="I971" i="1"/>
  <c r="J963" i="1"/>
  <c r="I963" i="1"/>
  <c r="J955" i="1"/>
  <c r="I955" i="1"/>
  <c r="J947" i="1"/>
  <c r="I947" i="1"/>
  <c r="J939" i="1"/>
  <c r="I939" i="1"/>
  <c r="J931" i="1"/>
  <c r="I931" i="1"/>
  <c r="J923" i="1"/>
  <c r="I923" i="1"/>
  <c r="J915" i="1"/>
  <c r="I915" i="1"/>
  <c r="J907" i="1"/>
  <c r="I907" i="1"/>
  <c r="J899" i="1"/>
  <c r="I899" i="1"/>
  <c r="J891" i="1"/>
  <c r="I891" i="1"/>
  <c r="J883" i="1"/>
  <c r="I883" i="1"/>
  <c r="J875" i="1"/>
  <c r="I875" i="1"/>
  <c r="J867" i="1"/>
  <c r="I867" i="1"/>
  <c r="J859" i="1"/>
  <c r="I859" i="1"/>
  <c r="J851" i="1"/>
  <c r="I851" i="1"/>
  <c r="J843" i="1"/>
  <c r="I843" i="1"/>
  <c r="J835" i="1"/>
  <c r="I835" i="1"/>
  <c r="J827" i="1"/>
  <c r="I827" i="1"/>
  <c r="J819" i="1"/>
  <c r="I819" i="1"/>
  <c r="J811" i="1"/>
  <c r="I811" i="1"/>
  <c r="J803" i="1"/>
  <c r="I803" i="1"/>
  <c r="J795" i="1"/>
  <c r="I795" i="1"/>
  <c r="J787" i="1"/>
  <c r="I787" i="1"/>
  <c r="J779" i="1"/>
  <c r="I779" i="1"/>
  <c r="J771" i="1"/>
  <c r="I771" i="1"/>
  <c r="J763" i="1"/>
  <c r="I763" i="1"/>
  <c r="J755" i="1"/>
  <c r="I755" i="1"/>
  <c r="J747" i="1"/>
  <c r="I747" i="1"/>
  <c r="J739" i="1"/>
  <c r="I739" i="1"/>
  <c r="J731" i="1"/>
  <c r="I731" i="1"/>
  <c r="J723" i="1"/>
  <c r="I723" i="1"/>
  <c r="J715" i="1"/>
  <c r="I715" i="1"/>
  <c r="J707" i="1"/>
  <c r="I707" i="1"/>
  <c r="J699" i="1"/>
  <c r="I699" i="1"/>
  <c r="J691" i="1"/>
  <c r="I691" i="1"/>
  <c r="J683" i="1"/>
  <c r="I683" i="1"/>
  <c r="J675" i="1"/>
  <c r="I675" i="1"/>
  <c r="J667" i="1"/>
  <c r="I667" i="1"/>
  <c r="J659" i="1"/>
  <c r="I659" i="1"/>
  <c r="J651" i="1"/>
  <c r="I651" i="1"/>
  <c r="J643" i="1"/>
  <c r="I643" i="1"/>
  <c r="J635" i="1"/>
  <c r="I635" i="1"/>
  <c r="J627" i="1"/>
  <c r="I627" i="1"/>
  <c r="J619" i="1"/>
  <c r="I619" i="1"/>
  <c r="J611" i="1"/>
  <c r="I611" i="1"/>
  <c r="J603" i="1"/>
  <c r="I603" i="1"/>
  <c r="J595" i="1"/>
  <c r="I595" i="1"/>
  <c r="J587" i="1"/>
  <c r="I587" i="1"/>
  <c r="J579" i="1"/>
  <c r="I579" i="1"/>
  <c r="J571" i="1"/>
  <c r="I571" i="1"/>
  <c r="J563" i="1"/>
  <c r="I563" i="1"/>
  <c r="J555" i="1"/>
  <c r="I555" i="1"/>
  <c r="J547" i="1"/>
  <c r="I547" i="1"/>
  <c r="J539" i="1"/>
  <c r="I539" i="1"/>
  <c r="J531" i="1"/>
  <c r="I531" i="1"/>
  <c r="J523" i="1"/>
  <c r="I523" i="1"/>
  <c r="J515" i="1"/>
  <c r="I515" i="1"/>
  <c r="J507" i="1"/>
  <c r="I507" i="1"/>
  <c r="J499" i="1"/>
  <c r="I499" i="1"/>
  <c r="J491" i="1"/>
  <c r="I491" i="1"/>
  <c r="J483" i="1"/>
  <c r="I483" i="1"/>
  <c r="J475" i="1"/>
  <c r="I475" i="1"/>
  <c r="J467" i="1"/>
  <c r="I467" i="1"/>
  <c r="J459" i="1"/>
  <c r="I459" i="1"/>
  <c r="J451" i="1"/>
  <c r="I451" i="1"/>
  <c r="J443" i="1"/>
  <c r="I443" i="1"/>
  <c r="J435" i="1"/>
  <c r="I435" i="1"/>
  <c r="J427" i="1"/>
  <c r="I427" i="1"/>
  <c r="J419" i="1"/>
  <c r="I419" i="1"/>
  <c r="J411" i="1"/>
  <c r="I411" i="1"/>
  <c r="J403" i="1"/>
  <c r="I403" i="1"/>
  <c r="J395" i="1"/>
  <c r="I395" i="1"/>
  <c r="J387" i="1"/>
  <c r="I387" i="1"/>
  <c r="J379" i="1"/>
  <c r="I379" i="1"/>
  <c r="J371" i="1"/>
  <c r="I371" i="1"/>
  <c r="J363" i="1"/>
  <c r="I363" i="1"/>
  <c r="J355" i="1"/>
  <c r="I355" i="1"/>
  <c r="J347" i="1"/>
  <c r="I347" i="1"/>
  <c r="J339" i="1"/>
  <c r="I339" i="1"/>
  <c r="J331" i="1"/>
  <c r="I331" i="1"/>
  <c r="J323" i="1"/>
  <c r="I323" i="1"/>
  <c r="J315" i="1"/>
  <c r="I315" i="1"/>
  <c r="J307" i="1"/>
  <c r="I307" i="1"/>
  <c r="J299" i="1"/>
  <c r="I299" i="1"/>
  <c r="J291" i="1"/>
  <c r="I291" i="1"/>
  <c r="J283" i="1"/>
  <c r="I283" i="1"/>
  <c r="J275" i="1"/>
  <c r="I275" i="1"/>
  <c r="J267" i="1"/>
  <c r="I267" i="1"/>
  <c r="J259" i="1"/>
  <c r="I259" i="1"/>
  <c r="J251" i="1"/>
  <c r="I251" i="1"/>
  <c r="J243" i="1"/>
  <c r="I243" i="1"/>
  <c r="J235" i="1"/>
  <c r="I235" i="1"/>
  <c r="J227" i="1"/>
  <c r="I227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I3622" i="1"/>
  <c r="I3558" i="1"/>
  <c r="I3494" i="1"/>
  <c r="I3430" i="1"/>
  <c r="I3366" i="1"/>
  <c r="I3302" i="1"/>
  <c r="I3238" i="1"/>
  <c r="I3174" i="1"/>
  <c r="I3096" i="1"/>
  <c r="I2776" i="1"/>
  <c r="I2603" i="1"/>
  <c r="J2010" i="1"/>
  <c r="I2010" i="1"/>
  <c r="J2002" i="1"/>
  <c r="I2002" i="1"/>
  <c r="J1994" i="1"/>
  <c r="I1994" i="1"/>
  <c r="J1986" i="1"/>
  <c r="I1986" i="1"/>
  <c r="J1978" i="1"/>
  <c r="I1978" i="1"/>
  <c r="J1970" i="1"/>
  <c r="I1970" i="1"/>
  <c r="J1962" i="1"/>
  <c r="I1962" i="1"/>
  <c r="J1954" i="1"/>
  <c r="I1954" i="1"/>
  <c r="J1946" i="1"/>
  <c r="I1946" i="1"/>
  <c r="J1938" i="1"/>
  <c r="I1938" i="1"/>
  <c r="J1930" i="1"/>
  <c r="I1930" i="1"/>
  <c r="J1922" i="1"/>
  <c r="I1922" i="1"/>
  <c r="J1914" i="1"/>
  <c r="I1914" i="1"/>
  <c r="J1906" i="1"/>
  <c r="I1906" i="1"/>
  <c r="J1898" i="1"/>
  <c r="I1898" i="1"/>
  <c r="J1890" i="1"/>
  <c r="I1890" i="1"/>
  <c r="J1882" i="1"/>
  <c r="I1882" i="1"/>
  <c r="J1874" i="1"/>
  <c r="I1874" i="1"/>
  <c r="J1866" i="1"/>
  <c r="I1866" i="1"/>
  <c r="J1858" i="1"/>
  <c r="I1858" i="1"/>
  <c r="J1850" i="1"/>
  <c r="I1850" i="1"/>
  <c r="J1842" i="1"/>
  <c r="I1842" i="1"/>
  <c r="J1834" i="1"/>
  <c r="I1834" i="1"/>
  <c r="J1826" i="1"/>
  <c r="I1826" i="1"/>
  <c r="J1818" i="1"/>
  <c r="I1818" i="1"/>
  <c r="J1810" i="1"/>
  <c r="I1810" i="1"/>
  <c r="J1802" i="1"/>
  <c r="I1802" i="1"/>
  <c r="J1794" i="1"/>
  <c r="I1794" i="1"/>
  <c r="J1786" i="1"/>
  <c r="I1786" i="1"/>
  <c r="J1778" i="1"/>
  <c r="I1778" i="1"/>
  <c r="J1770" i="1"/>
  <c r="I1770" i="1"/>
  <c r="J1762" i="1"/>
  <c r="I1762" i="1"/>
  <c r="J1754" i="1"/>
  <c r="I1754" i="1"/>
  <c r="J1746" i="1"/>
  <c r="I1746" i="1"/>
  <c r="J1738" i="1"/>
  <c r="I1738" i="1"/>
  <c r="J1730" i="1"/>
  <c r="I1730" i="1"/>
  <c r="J1722" i="1"/>
  <c r="I1722" i="1"/>
  <c r="J1714" i="1"/>
  <c r="I1714" i="1"/>
  <c r="J1706" i="1"/>
  <c r="I1706" i="1"/>
  <c r="J1698" i="1"/>
  <c r="I1698" i="1"/>
  <c r="J1690" i="1"/>
  <c r="I1690" i="1"/>
  <c r="J1682" i="1"/>
  <c r="I1682" i="1"/>
  <c r="J1674" i="1"/>
  <c r="I1674" i="1"/>
  <c r="J1666" i="1"/>
  <c r="I1666" i="1"/>
  <c r="J1658" i="1"/>
  <c r="I1658" i="1"/>
  <c r="J1650" i="1"/>
  <c r="I1650" i="1"/>
  <c r="J1642" i="1"/>
  <c r="I1642" i="1"/>
  <c r="J1634" i="1"/>
  <c r="I1634" i="1"/>
  <c r="J1626" i="1"/>
  <c r="I1626" i="1"/>
  <c r="J1618" i="1"/>
  <c r="I1618" i="1"/>
  <c r="J1610" i="1"/>
  <c r="I1610" i="1"/>
  <c r="J1602" i="1"/>
  <c r="I1602" i="1"/>
  <c r="J1594" i="1"/>
  <c r="I1594" i="1"/>
  <c r="J1586" i="1"/>
  <c r="I1586" i="1"/>
  <c r="J1578" i="1"/>
  <c r="I1578" i="1"/>
  <c r="J1570" i="1"/>
  <c r="I1570" i="1"/>
  <c r="J1562" i="1"/>
  <c r="I1562" i="1"/>
  <c r="J1554" i="1"/>
  <c r="I1554" i="1"/>
  <c r="J1546" i="1"/>
  <c r="I1546" i="1"/>
  <c r="J1538" i="1"/>
  <c r="I1538" i="1"/>
  <c r="J1530" i="1"/>
  <c r="I1530" i="1"/>
  <c r="J1522" i="1"/>
  <c r="I1522" i="1"/>
  <c r="J1514" i="1"/>
  <c r="I1514" i="1"/>
  <c r="J1506" i="1"/>
  <c r="I1506" i="1"/>
  <c r="J1498" i="1"/>
  <c r="I1498" i="1"/>
  <c r="J1490" i="1"/>
  <c r="I1490" i="1"/>
  <c r="J1482" i="1"/>
  <c r="I1482" i="1"/>
  <c r="J1474" i="1"/>
  <c r="I1474" i="1"/>
  <c r="J1466" i="1"/>
  <c r="I1466" i="1"/>
  <c r="J1458" i="1"/>
  <c r="I1458" i="1"/>
  <c r="J1450" i="1"/>
  <c r="I1450" i="1"/>
  <c r="J1442" i="1"/>
  <c r="I1442" i="1"/>
  <c r="J1434" i="1"/>
  <c r="I1434" i="1"/>
  <c r="J1426" i="1"/>
  <c r="I1426" i="1"/>
  <c r="J1418" i="1"/>
  <c r="I1418" i="1"/>
  <c r="J1410" i="1"/>
  <c r="I1410" i="1"/>
  <c r="J1402" i="1"/>
  <c r="I1402" i="1"/>
  <c r="J1394" i="1"/>
  <c r="I1394" i="1"/>
  <c r="J1386" i="1"/>
  <c r="I1386" i="1"/>
  <c r="J1378" i="1"/>
  <c r="I1378" i="1"/>
  <c r="J1370" i="1"/>
  <c r="I1370" i="1"/>
  <c r="J1362" i="1"/>
  <c r="I1362" i="1"/>
  <c r="J1354" i="1"/>
  <c r="I1354" i="1"/>
  <c r="J1346" i="1"/>
  <c r="I1346" i="1"/>
  <c r="J1338" i="1"/>
  <c r="I1338" i="1"/>
  <c r="J1330" i="1"/>
  <c r="I1330" i="1"/>
  <c r="J1322" i="1"/>
  <c r="I1322" i="1"/>
  <c r="J1314" i="1"/>
  <c r="I1314" i="1"/>
  <c r="J1306" i="1"/>
  <c r="I1306" i="1"/>
  <c r="J1298" i="1"/>
  <c r="I1298" i="1"/>
  <c r="J1290" i="1"/>
  <c r="I1290" i="1"/>
  <c r="J1282" i="1"/>
  <c r="I1282" i="1"/>
  <c r="J1274" i="1"/>
  <c r="I1274" i="1"/>
  <c r="J1266" i="1"/>
  <c r="I1266" i="1"/>
  <c r="J1258" i="1"/>
  <c r="I1258" i="1"/>
  <c r="J1250" i="1"/>
  <c r="I1250" i="1"/>
  <c r="J1242" i="1"/>
  <c r="I1242" i="1"/>
  <c r="J1234" i="1"/>
  <c r="I1234" i="1"/>
  <c r="J1226" i="1"/>
  <c r="I1226" i="1"/>
  <c r="J1218" i="1"/>
  <c r="I1218" i="1"/>
  <c r="J1210" i="1"/>
  <c r="I1210" i="1"/>
  <c r="J1202" i="1"/>
  <c r="I1202" i="1"/>
  <c r="J1194" i="1"/>
  <c r="I1194" i="1"/>
  <c r="J1186" i="1"/>
  <c r="I1186" i="1"/>
  <c r="J1178" i="1"/>
  <c r="I1178" i="1"/>
  <c r="J1170" i="1"/>
  <c r="I1170" i="1"/>
  <c r="J1162" i="1"/>
  <c r="I1162" i="1"/>
  <c r="J1154" i="1"/>
  <c r="I1154" i="1"/>
  <c r="J1146" i="1"/>
  <c r="I1146" i="1"/>
  <c r="J1138" i="1"/>
  <c r="I1138" i="1"/>
  <c r="J1130" i="1"/>
  <c r="I1130" i="1"/>
  <c r="J1122" i="1"/>
  <c r="I1122" i="1"/>
  <c r="J1114" i="1"/>
  <c r="I1114" i="1"/>
  <c r="J1106" i="1"/>
  <c r="I1106" i="1"/>
  <c r="J1098" i="1"/>
  <c r="I1098" i="1"/>
  <c r="J1090" i="1"/>
  <c r="I1090" i="1"/>
  <c r="J1082" i="1"/>
  <c r="I1082" i="1"/>
  <c r="J1074" i="1"/>
  <c r="I1074" i="1"/>
  <c r="J1066" i="1"/>
  <c r="I1066" i="1"/>
  <c r="J1058" i="1"/>
  <c r="I1058" i="1"/>
  <c r="J1050" i="1"/>
  <c r="I1050" i="1"/>
  <c r="J1042" i="1"/>
  <c r="I1042" i="1"/>
  <c r="J1034" i="1"/>
  <c r="I1034" i="1"/>
  <c r="J1026" i="1"/>
  <c r="I1026" i="1"/>
  <c r="J1018" i="1"/>
  <c r="I1018" i="1"/>
  <c r="J1010" i="1"/>
  <c r="I1010" i="1"/>
  <c r="J1002" i="1"/>
  <c r="I1002" i="1"/>
  <c r="J994" i="1"/>
  <c r="I994" i="1"/>
  <c r="J986" i="1"/>
  <c r="I986" i="1"/>
  <c r="J978" i="1"/>
  <c r="I978" i="1"/>
  <c r="J970" i="1"/>
  <c r="I970" i="1"/>
  <c r="J962" i="1"/>
  <c r="I962" i="1"/>
  <c r="J954" i="1"/>
  <c r="I954" i="1"/>
  <c r="J946" i="1"/>
  <c r="I946" i="1"/>
  <c r="J938" i="1"/>
  <c r="I938" i="1"/>
  <c r="J930" i="1"/>
  <c r="I930" i="1"/>
  <c r="J922" i="1"/>
  <c r="I922" i="1"/>
  <c r="J914" i="1"/>
  <c r="I914" i="1"/>
  <c r="J906" i="1"/>
  <c r="I906" i="1"/>
  <c r="J898" i="1"/>
  <c r="I898" i="1"/>
  <c r="J890" i="1"/>
  <c r="I890" i="1"/>
  <c r="J882" i="1"/>
  <c r="I882" i="1"/>
  <c r="J874" i="1"/>
  <c r="I874" i="1"/>
  <c r="J866" i="1"/>
  <c r="I866" i="1"/>
  <c r="J858" i="1"/>
  <c r="I858" i="1"/>
  <c r="J850" i="1"/>
  <c r="I850" i="1"/>
  <c r="J842" i="1"/>
  <c r="I842" i="1"/>
  <c r="J834" i="1"/>
  <c r="I834" i="1"/>
  <c r="J826" i="1"/>
  <c r="I826" i="1"/>
  <c r="J818" i="1"/>
  <c r="I818" i="1"/>
  <c r="J810" i="1"/>
  <c r="I810" i="1"/>
  <c r="J802" i="1"/>
  <c r="I802" i="1"/>
  <c r="J794" i="1"/>
  <c r="I794" i="1"/>
  <c r="J786" i="1"/>
  <c r="I786" i="1"/>
  <c r="J778" i="1"/>
  <c r="I778" i="1"/>
  <c r="J770" i="1"/>
  <c r="I770" i="1"/>
  <c r="J762" i="1"/>
  <c r="I762" i="1"/>
  <c r="J754" i="1"/>
  <c r="I754" i="1"/>
  <c r="J746" i="1"/>
  <c r="I746" i="1"/>
  <c r="J738" i="1"/>
  <c r="I738" i="1"/>
  <c r="J730" i="1"/>
  <c r="I730" i="1"/>
  <c r="J722" i="1"/>
  <c r="I722" i="1"/>
  <c r="J714" i="1"/>
  <c r="I714" i="1"/>
  <c r="J706" i="1"/>
  <c r="I706" i="1"/>
  <c r="J698" i="1"/>
  <c r="I698" i="1"/>
  <c r="J690" i="1"/>
  <c r="I690" i="1"/>
  <c r="J682" i="1"/>
  <c r="I682" i="1"/>
  <c r="J674" i="1"/>
  <c r="I674" i="1"/>
  <c r="J666" i="1"/>
  <c r="I666" i="1"/>
  <c r="J658" i="1"/>
  <c r="I658" i="1"/>
  <c r="J650" i="1"/>
  <c r="I650" i="1"/>
  <c r="J642" i="1"/>
  <c r="I642" i="1"/>
  <c r="J634" i="1"/>
  <c r="I634" i="1"/>
  <c r="J626" i="1"/>
  <c r="I626" i="1"/>
  <c r="J618" i="1"/>
  <c r="I618" i="1"/>
  <c r="J610" i="1"/>
  <c r="I610" i="1"/>
  <c r="J602" i="1"/>
  <c r="I602" i="1"/>
  <c r="J594" i="1"/>
  <c r="I594" i="1"/>
  <c r="J586" i="1"/>
  <c r="I586" i="1"/>
  <c r="J578" i="1"/>
  <c r="I578" i="1"/>
  <c r="J570" i="1"/>
  <c r="I570" i="1"/>
  <c r="J562" i="1"/>
  <c r="I562" i="1"/>
  <c r="J554" i="1"/>
  <c r="I554" i="1"/>
  <c r="J546" i="1"/>
  <c r="I546" i="1"/>
  <c r="J538" i="1"/>
  <c r="I538" i="1"/>
  <c r="J530" i="1"/>
  <c r="I530" i="1"/>
  <c r="J522" i="1"/>
  <c r="I522" i="1"/>
  <c r="J514" i="1"/>
  <c r="I514" i="1"/>
  <c r="J506" i="1"/>
  <c r="I506" i="1"/>
  <c r="J498" i="1"/>
  <c r="I498" i="1"/>
  <c r="J490" i="1"/>
  <c r="I490" i="1"/>
  <c r="J482" i="1"/>
  <c r="I482" i="1"/>
  <c r="J474" i="1"/>
  <c r="I474" i="1"/>
  <c r="J466" i="1"/>
  <c r="I466" i="1"/>
  <c r="J458" i="1"/>
  <c r="I458" i="1"/>
  <c r="J450" i="1"/>
  <c r="I450" i="1"/>
  <c r="J442" i="1"/>
  <c r="I442" i="1"/>
  <c r="J434" i="1"/>
  <c r="I434" i="1"/>
  <c r="J426" i="1"/>
  <c r="I426" i="1"/>
  <c r="J418" i="1"/>
  <c r="I418" i="1"/>
  <c r="J410" i="1"/>
  <c r="I410" i="1"/>
  <c r="J402" i="1"/>
  <c r="I402" i="1"/>
  <c r="J394" i="1"/>
  <c r="I394" i="1"/>
  <c r="J386" i="1"/>
  <c r="I386" i="1"/>
  <c r="J378" i="1"/>
  <c r="I378" i="1"/>
  <c r="J370" i="1"/>
  <c r="I370" i="1"/>
  <c r="J362" i="1"/>
  <c r="I362" i="1"/>
  <c r="J354" i="1"/>
  <c r="I354" i="1"/>
  <c r="J346" i="1"/>
  <c r="I346" i="1"/>
  <c r="J338" i="1"/>
  <c r="I338" i="1"/>
  <c r="J330" i="1"/>
  <c r="I330" i="1"/>
  <c r="J322" i="1"/>
  <c r="I322" i="1"/>
  <c r="J314" i="1"/>
  <c r="I314" i="1"/>
  <c r="J306" i="1"/>
  <c r="I306" i="1"/>
  <c r="J298" i="1"/>
  <c r="I298" i="1"/>
  <c r="J290" i="1"/>
  <c r="I290" i="1"/>
  <c r="J282" i="1"/>
  <c r="I282" i="1"/>
  <c r="J274" i="1"/>
  <c r="I274" i="1"/>
  <c r="J266" i="1"/>
  <c r="I266" i="1"/>
  <c r="J258" i="1"/>
  <c r="I258" i="1"/>
  <c r="J250" i="1"/>
  <c r="I250" i="1"/>
  <c r="J242" i="1"/>
  <c r="I242" i="1"/>
  <c r="J234" i="1"/>
  <c r="I234" i="1"/>
  <c r="J226" i="1"/>
  <c r="I226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I3614" i="1"/>
  <c r="I3550" i="1"/>
  <c r="I3486" i="1"/>
  <c r="I3422" i="1"/>
  <c r="I3358" i="1"/>
  <c r="I3294" i="1"/>
  <c r="I3230" i="1"/>
  <c r="I3166" i="1"/>
  <c r="I3086" i="1"/>
  <c r="J3601" i="1"/>
  <c r="I3601" i="1"/>
  <c r="J3593" i="1"/>
  <c r="I3593" i="1"/>
  <c r="I3585" i="1"/>
  <c r="J3585" i="1"/>
  <c r="J3577" i="1"/>
  <c r="I3577" i="1"/>
  <c r="J3569" i="1"/>
  <c r="I3569" i="1"/>
  <c r="J3561" i="1"/>
  <c r="I3561" i="1"/>
  <c r="J3553" i="1"/>
  <c r="I3553" i="1"/>
  <c r="J3545" i="1"/>
  <c r="I3545" i="1"/>
  <c r="J3537" i="1"/>
  <c r="I3537" i="1"/>
  <c r="J3529" i="1"/>
  <c r="I3529" i="1"/>
  <c r="J3521" i="1"/>
  <c r="I3521" i="1"/>
  <c r="J3513" i="1"/>
  <c r="I3513" i="1"/>
  <c r="J3505" i="1"/>
  <c r="I3505" i="1"/>
  <c r="J3497" i="1"/>
  <c r="I3497" i="1"/>
  <c r="J3489" i="1"/>
  <c r="I3489" i="1"/>
  <c r="J3481" i="1"/>
  <c r="I3481" i="1"/>
  <c r="J3473" i="1"/>
  <c r="I3473" i="1"/>
  <c r="J3465" i="1"/>
  <c r="I3465" i="1"/>
  <c r="J3457" i="1"/>
  <c r="I3457" i="1"/>
  <c r="J3449" i="1"/>
  <c r="I3449" i="1"/>
  <c r="J3441" i="1"/>
  <c r="I3441" i="1"/>
  <c r="J3433" i="1"/>
  <c r="I3433" i="1"/>
  <c r="J3425" i="1"/>
  <c r="I3425" i="1"/>
  <c r="J3417" i="1"/>
  <c r="I3417" i="1"/>
  <c r="J3409" i="1"/>
  <c r="I3409" i="1"/>
  <c r="J3401" i="1"/>
  <c r="I3401" i="1"/>
  <c r="J3393" i="1"/>
  <c r="I3393" i="1"/>
  <c r="J3385" i="1"/>
  <c r="I3385" i="1"/>
  <c r="J3377" i="1"/>
  <c r="I3377" i="1"/>
  <c r="J3369" i="1"/>
  <c r="I3369" i="1"/>
  <c r="J3361" i="1"/>
  <c r="I3361" i="1"/>
  <c r="J3353" i="1"/>
  <c r="I3353" i="1"/>
  <c r="J3345" i="1"/>
  <c r="I3345" i="1"/>
  <c r="J3337" i="1"/>
  <c r="I3337" i="1"/>
  <c r="J3329" i="1"/>
  <c r="I3329" i="1"/>
  <c r="J3321" i="1"/>
  <c r="I3321" i="1"/>
  <c r="J3313" i="1"/>
  <c r="I3313" i="1"/>
  <c r="J3305" i="1"/>
  <c r="I3305" i="1"/>
  <c r="J3297" i="1"/>
  <c r="I3297" i="1"/>
  <c r="J3289" i="1"/>
  <c r="I3289" i="1"/>
  <c r="J3281" i="1"/>
  <c r="I3281" i="1"/>
  <c r="J3273" i="1"/>
  <c r="I3273" i="1"/>
  <c r="J3265" i="1"/>
  <c r="I3265" i="1"/>
  <c r="J3257" i="1"/>
  <c r="I3257" i="1"/>
  <c r="J3249" i="1"/>
  <c r="I3249" i="1"/>
  <c r="J3241" i="1"/>
  <c r="I3241" i="1"/>
  <c r="J3233" i="1"/>
  <c r="I3233" i="1"/>
  <c r="J3225" i="1"/>
  <c r="I3225" i="1"/>
  <c r="J3217" i="1"/>
  <c r="I3217" i="1"/>
  <c r="J3209" i="1"/>
  <c r="I3209" i="1"/>
  <c r="J3201" i="1"/>
  <c r="I3201" i="1"/>
  <c r="J3193" i="1"/>
  <c r="I3193" i="1"/>
  <c r="J3185" i="1"/>
  <c r="I3185" i="1"/>
  <c r="J3177" i="1"/>
  <c r="I3177" i="1"/>
  <c r="J3169" i="1"/>
  <c r="I3169" i="1"/>
  <c r="J3161" i="1"/>
  <c r="I3161" i="1"/>
  <c r="J3153" i="1"/>
  <c r="I3153" i="1"/>
  <c r="J3145" i="1"/>
  <c r="I3145" i="1"/>
  <c r="J3137" i="1"/>
  <c r="I3137" i="1"/>
  <c r="J3129" i="1"/>
  <c r="I3129" i="1"/>
  <c r="J3121" i="1"/>
  <c r="I3121" i="1"/>
  <c r="J3113" i="1"/>
  <c r="I3113" i="1"/>
  <c r="J3105" i="1"/>
  <c r="I3105" i="1"/>
  <c r="J3097" i="1"/>
  <c r="I3097" i="1"/>
  <c r="J3089" i="1"/>
  <c r="I3089" i="1"/>
  <c r="J3081" i="1"/>
  <c r="I3081" i="1"/>
  <c r="J3073" i="1"/>
  <c r="I3073" i="1"/>
  <c r="J3065" i="1"/>
  <c r="I3065" i="1"/>
  <c r="J3057" i="1"/>
  <c r="I3057" i="1"/>
  <c r="J3049" i="1"/>
  <c r="I3049" i="1"/>
  <c r="J3041" i="1"/>
  <c r="I3041" i="1"/>
  <c r="J3033" i="1"/>
  <c r="I3033" i="1"/>
  <c r="J3025" i="1"/>
  <c r="I3025" i="1"/>
  <c r="J3017" i="1"/>
  <c r="I3017" i="1"/>
  <c r="J3009" i="1"/>
  <c r="I3009" i="1"/>
  <c r="J3001" i="1"/>
  <c r="I3001" i="1"/>
  <c r="J2993" i="1"/>
  <c r="I2993" i="1"/>
  <c r="J2985" i="1"/>
  <c r="I2985" i="1"/>
  <c r="J2977" i="1"/>
  <c r="I2977" i="1"/>
  <c r="J2969" i="1"/>
  <c r="I2969" i="1"/>
  <c r="J2961" i="1"/>
  <c r="I2961" i="1"/>
  <c r="J2953" i="1"/>
  <c r="I2953" i="1"/>
  <c r="J2945" i="1"/>
  <c r="I2945" i="1"/>
  <c r="J2937" i="1"/>
  <c r="I2937" i="1"/>
  <c r="J2929" i="1"/>
  <c r="I2929" i="1"/>
  <c r="J2921" i="1"/>
  <c r="I2921" i="1"/>
  <c r="J2913" i="1"/>
  <c r="I2913" i="1"/>
  <c r="J2905" i="1"/>
  <c r="I2905" i="1"/>
  <c r="J2897" i="1"/>
  <c r="I2897" i="1"/>
  <c r="J2889" i="1"/>
  <c r="I2889" i="1"/>
  <c r="J2881" i="1"/>
  <c r="I2881" i="1"/>
  <c r="J2873" i="1"/>
  <c r="I2873" i="1"/>
  <c r="J2865" i="1"/>
  <c r="I2865" i="1"/>
  <c r="J2857" i="1"/>
  <c r="I2857" i="1"/>
  <c r="J2849" i="1"/>
  <c r="I2849" i="1"/>
  <c r="J2841" i="1"/>
  <c r="I2841" i="1"/>
  <c r="J2833" i="1"/>
  <c r="I2833" i="1"/>
  <c r="J2825" i="1"/>
  <c r="I2825" i="1"/>
  <c r="J2817" i="1"/>
  <c r="I2817" i="1"/>
  <c r="J2809" i="1"/>
  <c r="I2809" i="1"/>
  <c r="J2801" i="1"/>
  <c r="I2801" i="1"/>
  <c r="J2793" i="1"/>
  <c r="I2793" i="1"/>
  <c r="J2785" i="1"/>
  <c r="I2785" i="1"/>
  <c r="J2777" i="1"/>
  <c r="I2777" i="1"/>
  <c r="J2769" i="1"/>
  <c r="I2769" i="1"/>
  <c r="J2761" i="1"/>
  <c r="I2761" i="1"/>
  <c r="J2753" i="1"/>
  <c r="I2753" i="1"/>
  <c r="J2745" i="1"/>
  <c r="I2745" i="1"/>
  <c r="J2737" i="1"/>
  <c r="I2737" i="1"/>
  <c r="J2729" i="1"/>
  <c r="I2729" i="1"/>
  <c r="J2721" i="1"/>
  <c r="I2721" i="1"/>
  <c r="J2713" i="1"/>
  <c r="I2713" i="1"/>
  <c r="J2705" i="1"/>
  <c r="I2705" i="1"/>
  <c r="J2697" i="1"/>
  <c r="I2697" i="1"/>
  <c r="J2689" i="1"/>
  <c r="I2689" i="1"/>
  <c r="J2681" i="1"/>
  <c r="I2681" i="1"/>
  <c r="J2673" i="1"/>
  <c r="I2673" i="1"/>
  <c r="J2665" i="1"/>
  <c r="I2665" i="1"/>
  <c r="J2657" i="1"/>
  <c r="I2657" i="1"/>
  <c r="J2649" i="1"/>
  <c r="I2649" i="1"/>
  <c r="J2641" i="1"/>
  <c r="I2641" i="1"/>
  <c r="J2633" i="1"/>
  <c r="I2633" i="1"/>
  <c r="J2625" i="1"/>
  <c r="I2625" i="1"/>
  <c r="J2617" i="1"/>
  <c r="I2617" i="1"/>
  <c r="J2609" i="1"/>
  <c r="I2609" i="1"/>
  <c r="J2601" i="1"/>
  <c r="I2601" i="1"/>
  <c r="J2593" i="1"/>
  <c r="I2593" i="1"/>
  <c r="J2585" i="1"/>
  <c r="I2585" i="1"/>
  <c r="J2577" i="1"/>
  <c r="I2577" i="1"/>
  <c r="J2569" i="1"/>
  <c r="I2569" i="1"/>
  <c r="J2561" i="1"/>
  <c r="I2561" i="1"/>
  <c r="J2553" i="1"/>
  <c r="I2553" i="1"/>
  <c r="J2545" i="1"/>
  <c r="I2545" i="1"/>
  <c r="J2537" i="1"/>
  <c r="I2537" i="1"/>
  <c r="J2529" i="1"/>
  <c r="I2529" i="1"/>
  <c r="J2521" i="1"/>
  <c r="I2521" i="1"/>
  <c r="J2513" i="1"/>
  <c r="I2513" i="1"/>
  <c r="J2505" i="1"/>
  <c r="I2505" i="1"/>
  <c r="J2497" i="1"/>
  <c r="I2497" i="1"/>
  <c r="J2489" i="1"/>
  <c r="I2489" i="1"/>
  <c r="J2481" i="1"/>
  <c r="I2481" i="1"/>
  <c r="J2473" i="1"/>
  <c r="I2473" i="1"/>
  <c r="J2465" i="1"/>
  <c r="I2465" i="1"/>
  <c r="J2457" i="1"/>
  <c r="I2457" i="1"/>
  <c r="J2449" i="1"/>
  <c r="I2449" i="1"/>
  <c r="J2441" i="1"/>
  <c r="I2441" i="1"/>
  <c r="J2433" i="1"/>
  <c r="I2433" i="1"/>
  <c r="J2425" i="1"/>
  <c r="I2425" i="1"/>
  <c r="J2417" i="1"/>
  <c r="I2417" i="1"/>
  <c r="J2409" i="1"/>
  <c r="I2409" i="1"/>
  <c r="J2401" i="1"/>
  <c r="I2401" i="1"/>
  <c r="J2393" i="1"/>
  <c r="I2393" i="1"/>
  <c r="J2385" i="1"/>
  <c r="I2385" i="1"/>
  <c r="J2377" i="1"/>
  <c r="I2377" i="1"/>
  <c r="J2369" i="1"/>
  <c r="I2369" i="1"/>
  <c r="J2361" i="1"/>
  <c r="I2361" i="1"/>
  <c r="J2353" i="1"/>
  <c r="I2353" i="1"/>
  <c r="J2345" i="1"/>
  <c r="I2345" i="1"/>
  <c r="J2337" i="1"/>
  <c r="I2337" i="1"/>
  <c r="J2329" i="1"/>
  <c r="I2329" i="1"/>
  <c r="J2321" i="1"/>
  <c r="I2321" i="1"/>
  <c r="J2313" i="1"/>
  <c r="I2313" i="1"/>
  <c r="J2305" i="1"/>
  <c r="I2305" i="1"/>
  <c r="J2297" i="1"/>
  <c r="I2297" i="1"/>
  <c r="J2289" i="1"/>
  <c r="I2289" i="1"/>
  <c r="J2281" i="1"/>
  <c r="I2281" i="1"/>
  <c r="J2273" i="1"/>
  <c r="I2273" i="1"/>
  <c r="J2265" i="1"/>
  <c r="I2265" i="1"/>
  <c r="J2257" i="1"/>
  <c r="I2257" i="1"/>
  <c r="J2249" i="1"/>
  <c r="I2249" i="1"/>
  <c r="J2241" i="1"/>
  <c r="I2241" i="1"/>
  <c r="J2233" i="1"/>
  <c r="I2233" i="1"/>
  <c r="J2225" i="1"/>
  <c r="I2225" i="1"/>
  <c r="J2217" i="1"/>
  <c r="I2217" i="1"/>
  <c r="J2209" i="1"/>
  <c r="I2209" i="1"/>
  <c r="J2201" i="1"/>
  <c r="I2201" i="1"/>
  <c r="J2193" i="1"/>
  <c r="I2193" i="1"/>
  <c r="J2185" i="1"/>
  <c r="I2185" i="1"/>
  <c r="J2177" i="1"/>
  <c r="I2177" i="1"/>
  <c r="J2169" i="1"/>
  <c r="I2169" i="1"/>
  <c r="J2161" i="1"/>
  <c r="I2161" i="1"/>
  <c r="J2153" i="1"/>
  <c r="I2153" i="1"/>
  <c r="J2145" i="1"/>
  <c r="I2145" i="1"/>
  <c r="J2137" i="1"/>
  <c r="I2137" i="1"/>
  <c r="J2129" i="1"/>
  <c r="I2129" i="1"/>
  <c r="J2121" i="1"/>
  <c r="I2121" i="1"/>
  <c r="J2113" i="1"/>
  <c r="I2113" i="1"/>
  <c r="J2105" i="1"/>
  <c r="I2105" i="1"/>
  <c r="J2097" i="1"/>
  <c r="I2097" i="1"/>
  <c r="J2089" i="1"/>
  <c r="I2089" i="1"/>
  <c r="J2081" i="1"/>
  <c r="I2081" i="1"/>
  <c r="J2073" i="1"/>
  <c r="I2073" i="1"/>
  <c r="J2065" i="1"/>
  <c r="I2065" i="1"/>
  <c r="J2057" i="1"/>
  <c r="I2057" i="1"/>
  <c r="J2049" i="1"/>
  <c r="I2049" i="1"/>
  <c r="J2041" i="1"/>
  <c r="I2041" i="1"/>
  <c r="J2033" i="1"/>
  <c r="I2033" i="1"/>
  <c r="J2025" i="1"/>
  <c r="I2025" i="1"/>
  <c r="J2017" i="1"/>
  <c r="I2017" i="1"/>
  <c r="J2009" i="1"/>
  <c r="I2009" i="1"/>
  <c r="J2001" i="1"/>
  <c r="I2001" i="1"/>
  <c r="J1993" i="1"/>
  <c r="I1993" i="1"/>
  <c r="J1985" i="1"/>
  <c r="I1985" i="1"/>
  <c r="J1977" i="1"/>
  <c r="I1977" i="1"/>
  <c r="J1969" i="1"/>
  <c r="I1969" i="1"/>
  <c r="J1961" i="1"/>
  <c r="I1961" i="1"/>
  <c r="J1953" i="1"/>
  <c r="I1953" i="1"/>
  <c r="J1945" i="1"/>
  <c r="I1945" i="1"/>
  <c r="J1937" i="1"/>
  <c r="I1937" i="1"/>
  <c r="J1929" i="1"/>
  <c r="I1929" i="1"/>
  <c r="J1921" i="1"/>
  <c r="I1921" i="1"/>
  <c r="J1913" i="1"/>
  <c r="I1913" i="1"/>
  <c r="J1905" i="1"/>
  <c r="I1905" i="1"/>
  <c r="J1897" i="1"/>
  <c r="I1897" i="1"/>
  <c r="J1889" i="1"/>
  <c r="I1889" i="1"/>
  <c r="J1881" i="1"/>
  <c r="I1881" i="1"/>
  <c r="J1873" i="1"/>
  <c r="I1873" i="1"/>
  <c r="J1865" i="1"/>
  <c r="I1865" i="1"/>
  <c r="J1857" i="1"/>
  <c r="I1857" i="1"/>
  <c r="J1849" i="1"/>
  <c r="I1849" i="1"/>
  <c r="J1841" i="1"/>
  <c r="I1841" i="1"/>
  <c r="J1833" i="1"/>
  <c r="I1833" i="1"/>
  <c r="J1825" i="1"/>
  <c r="I1825" i="1"/>
  <c r="J1817" i="1"/>
  <c r="I1817" i="1"/>
  <c r="J1809" i="1"/>
  <c r="I1809" i="1"/>
  <c r="J1801" i="1"/>
  <c r="I1801" i="1"/>
  <c r="J1793" i="1"/>
  <c r="I1793" i="1"/>
  <c r="J1785" i="1"/>
  <c r="I1785" i="1"/>
  <c r="J1777" i="1"/>
  <c r="I1777" i="1"/>
  <c r="J1769" i="1"/>
  <c r="I1769" i="1"/>
  <c r="J1761" i="1"/>
  <c r="I1761" i="1"/>
  <c r="J1753" i="1"/>
  <c r="I1753" i="1"/>
  <c r="J1745" i="1"/>
  <c r="I1745" i="1"/>
  <c r="J1737" i="1"/>
  <c r="I1737" i="1"/>
  <c r="J1729" i="1"/>
  <c r="I1729" i="1"/>
  <c r="J1721" i="1"/>
  <c r="I1721" i="1"/>
  <c r="J1713" i="1"/>
  <c r="I1713" i="1"/>
  <c r="J1705" i="1"/>
  <c r="I1705" i="1"/>
  <c r="J1697" i="1"/>
  <c r="I1697" i="1"/>
  <c r="J1689" i="1"/>
  <c r="I1689" i="1"/>
  <c r="J1681" i="1"/>
  <c r="I1681" i="1"/>
  <c r="J1673" i="1"/>
  <c r="I1673" i="1"/>
  <c r="J1665" i="1"/>
  <c r="I1665" i="1"/>
  <c r="J1657" i="1"/>
  <c r="I1657" i="1"/>
  <c r="J1649" i="1"/>
  <c r="I1649" i="1"/>
  <c r="J1641" i="1"/>
  <c r="I1641" i="1"/>
  <c r="J1633" i="1"/>
  <c r="I1633" i="1"/>
  <c r="J1625" i="1"/>
  <c r="I1625" i="1"/>
  <c r="J1617" i="1"/>
  <c r="I1617" i="1"/>
  <c r="J1609" i="1"/>
  <c r="I1609" i="1"/>
  <c r="J1601" i="1"/>
  <c r="I1601" i="1"/>
  <c r="J1593" i="1"/>
  <c r="I1593" i="1"/>
  <c r="J1585" i="1"/>
  <c r="I1585" i="1"/>
  <c r="J1577" i="1"/>
  <c r="I1577" i="1"/>
  <c r="J1569" i="1"/>
  <c r="I1569" i="1"/>
  <c r="J1561" i="1"/>
  <c r="I1561" i="1"/>
  <c r="J1553" i="1"/>
  <c r="I1553" i="1"/>
  <c r="J1545" i="1"/>
  <c r="I1545" i="1"/>
  <c r="J1537" i="1"/>
  <c r="I1537" i="1"/>
  <c r="J1529" i="1"/>
  <c r="I1529" i="1"/>
  <c r="J1521" i="1"/>
  <c r="I1521" i="1"/>
  <c r="J1513" i="1"/>
  <c r="I1513" i="1"/>
  <c r="J1505" i="1"/>
  <c r="I1505" i="1"/>
  <c r="J1497" i="1"/>
  <c r="I1497" i="1"/>
  <c r="J1489" i="1"/>
  <c r="I1489" i="1"/>
  <c r="J1481" i="1"/>
  <c r="I1481" i="1"/>
  <c r="J1473" i="1"/>
  <c r="I1473" i="1"/>
  <c r="J1465" i="1"/>
  <c r="I1465" i="1"/>
  <c r="J1457" i="1"/>
  <c r="I1457" i="1"/>
  <c r="J1449" i="1"/>
  <c r="I1449" i="1"/>
  <c r="J1441" i="1"/>
  <c r="I1441" i="1"/>
  <c r="J1433" i="1"/>
  <c r="I1433" i="1"/>
  <c r="J1425" i="1"/>
  <c r="I1425" i="1"/>
  <c r="J1417" i="1"/>
  <c r="I1417" i="1"/>
  <c r="J1409" i="1"/>
  <c r="I1409" i="1"/>
  <c r="J1401" i="1"/>
  <c r="I1401" i="1"/>
  <c r="J1393" i="1"/>
  <c r="I1393" i="1"/>
  <c r="J1385" i="1"/>
  <c r="I1385" i="1"/>
  <c r="J1377" i="1"/>
  <c r="I1377" i="1"/>
  <c r="J1369" i="1"/>
  <c r="I1369" i="1"/>
  <c r="J1361" i="1"/>
  <c r="I1361" i="1"/>
  <c r="J1353" i="1"/>
  <c r="I1353" i="1"/>
  <c r="J1345" i="1"/>
  <c r="I1345" i="1"/>
  <c r="J1337" i="1"/>
  <c r="I1337" i="1"/>
  <c r="J1329" i="1"/>
  <c r="I1329" i="1"/>
  <c r="J1321" i="1"/>
  <c r="I1321" i="1"/>
  <c r="J1313" i="1"/>
  <c r="I1313" i="1"/>
  <c r="J1305" i="1"/>
  <c r="I1305" i="1"/>
  <c r="J1297" i="1"/>
  <c r="I1297" i="1"/>
  <c r="J1289" i="1"/>
  <c r="I1289" i="1"/>
  <c r="J1281" i="1"/>
  <c r="I1281" i="1"/>
  <c r="J1273" i="1"/>
  <c r="I1273" i="1"/>
  <c r="J1265" i="1"/>
  <c r="I1265" i="1"/>
  <c r="J1257" i="1"/>
  <c r="I1257" i="1"/>
  <c r="J1249" i="1"/>
  <c r="I1249" i="1"/>
  <c r="J1241" i="1"/>
  <c r="I1241" i="1"/>
  <c r="J1233" i="1"/>
  <c r="I1233" i="1"/>
  <c r="J1225" i="1"/>
  <c r="I1225" i="1"/>
  <c r="J1217" i="1"/>
  <c r="I1217" i="1"/>
  <c r="J1209" i="1"/>
  <c r="I1209" i="1"/>
  <c r="J1201" i="1"/>
  <c r="I1201" i="1"/>
  <c r="J1193" i="1"/>
  <c r="I1193" i="1"/>
  <c r="J1185" i="1"/>
  <c r="I1185" i="1"/>
  <c r="J1177" i="1"/>
  <c r="I1177" i="1"/>
  <c r="J1169" i="1"/>
  <c r="I1169" i="1"/>
  <c r="J1161" i="1"/>
  <c r="I1161" i="1"/>
  <c r="J1153" i="1"/>
  <c r="I1153" i="1"/>
  <c r="J1145" i="1"/>
  <c r="I1145" i="1"/>
  <c r="J1137" i="1"/>
  <c r="I1137" i="1"/>
  <c r="J1129" i="1"/>
  <c r="I1129" i="1"/>
  <c r="J1121" i="1"/>
  <c r="I1121" i="1"/>
  <c r="J1113" i="1"/>
  <c r="I1113" i="1"/>
  <c r="J1105" i="1"/>
  <c r="I1105" i="1"/>
  <c r="J1097" i="1"/>
  <c r="I1097" i="1"/>
  <c r="J1089" i="1"/>
  <c r="I1089" i="1"/>
  <c r="J1081" i="1"/>
  <c r="I1081" i="1"/>
  <c r="J1073" i="1"/>
  <c r="I1073" i="1"/>
  <c r="J1065" i="1"/>
  <c r="I1065" i="1"/>
  <c r="J1057" i="1"/>
  <c r="I1057" i="1"/>
  <c r="J1049" i="1"/>
  <c r="I1049" i="1"/>
  <c r="J1041" i="1"/>
  <c r="I1041" i="1"/>
  <c r="J1033" i="1"/>
  <c r="I1033" i="1"/>
  <c r="J1025" i="1"/>
  <c r="I1025" i="1"/>
  <c r="J1017" i="1"/>
  <c r="I1017" i="1"/>
  <c r="J1009" i="1"/>
  <c r="I1009" i="1"/>
  <c r="J1001" i="1"/>
  <c r="I1001" i="1"/>
  <c r="J993" i="1"/>
  <c r="I993" i="1"/>
  <c r="J985" i="1"/>
  <c r="I985" i="1"/>
  <c r="J977" i="1"/>
  <c r="I977" i="1"/>
  <c r="J969" i="1"/>
  <c r="I969" i="1"/>
  <c r="J961" i="1"/>
  <c r="I961" i="1"/>
  <c r="J953" i="1"/>
  <c r="I953" i="1"/>
  <c r="J945" i="1"/>
  <c r="I945" i="1"/>
  <c r="J937" i="1"/>
  <c r="I937" i="1"/>
  <c r="J929" i="1"/>
  <c r="I929" i="1"/>
  <c r="J921" i="1"/>
  <c r="I921" i="1"/>
  <c r="J913" i="1"/>
  <c r="I913" i="1"/>
  <c r="J905" i="1"/>
  <c r="I905" i="1"/>
  <c r="J897" i="1"/>
  <c r="I897" i="1"/>
  <c r="J889" i="1"/>
  <c r="I889" i="1"/>
  <c r="J881" i="1"/>
  <c r="I881" i="1"/>
  <c r="J873" i="1"/>
  <c r="I873" i="1"/>
  <c r="J865" i="1"/>
  <c r="I865" i="1"/>
  <c r="J857" i="1"/>
  <c r="I857" i="1"/>
  <c r="J849" i="1"/>
  <c r="I849" i="1"/>
  <c r="J841" i="1"/>
  <c r="I841" i="1"/>
  <c r="J833" i="1"/>
  <c r="I833" i="1"/>
  <c r="J825" i="1"/>
  <c r="I825" i="1"/>
  <c r="J817" i="1"/>
  <c r="I817" i="1"/>
  <c r="J809" i="1"/>
  <c r="I809" i="1"/>
  <c r="J801" i="1"/>
  <c r="I801" i="1"/>
  <c r="J793" i="1"/>
  <c r="I793" i="1"/>
  <c r="J785" i="1"/>
  <c r="I785" i="1"/>
  <c r="J777" i="1"/>
  <c r="I777" i="1"/>
  <c r="J769" i="1"/>
  <c r="I769" i="1"/>
  <c r="J761" i="1"/>
  <c r="I761" i="1"/>
  <c r="J753" i="1"/>
  <c r="I753" i="1"/>
  <c r="J745" i="1"/>
  <c r="I745" i="1"/>
  <c r="J737" i="1"/>
  <c r="I737" i="1"/>
  <c r="J729" i="1"/>
  <c r="I729" i="1"/>
  <c r="J721" i="1"/>
  <c r="I721" i="1"/>
  <c r="J713" i="1"/>
  <c r="I713" i="1"/>
  <c r="J705" i="1"/>
  <c r="I705" i="1"/>
  <c r="J697" i="1"/>
  <c r="I697" i="1"/>
  <c r="J689" i="1"/>
  <c r="I689" i="1"/>
  <c r="J681" i="1"/>
  <c r="I681" i="1"/>
  <c r="J673" i="1"/>
  <c r="I673" i="1"/>
  <c r="J665" i="1"/>
  <c r="I665" i="1"/>
  <c r="J657" i="1"/>
  <c r="I657" i="1"/>
  <c r="J649" i="1"/>
  <c r="I649" i="1"/>
  <c r="J641" i="1"/>
  <c r="I641" i="1"/>
  <c r="J633" i="1"/>
  <c r="I633" i="1"/>
  <c r="J625" i="1"/>
  <c r="I625" i="1"/>
  <c r="J617" i="1"/>
  <c r="I617" i="1"/>
  <c r="J609" i="1"/>
  <c r="I609" i="1"/>
  <c r="J601" i="1"/>
  <c r="I601" i="1"/>
  <c r="J593" i="1"/>
  <c r="I593" i="1"/>
  <c r="J585" i="1"/>
  <c r="I585" i="1"/>
  <c r="J577" i="1"/>
  <c r="I577" i="1"/>
  <c r="J569" i="1"/>
  <c r="I569" i="1"/>
  <c r="J561" i="1"/>
  <c r="I561" i="1"/>
  <c r="J553" i="1"/>
  <c r="I553" i="1"/>
  <c r="J545" i="1"/>
  <c r="I545" i="1"/>
  <c r="J537" i="1"/>
  <c r="I537" i="1"/>
  <c r="J529" i="1"/>
  <c r="I529" i="1"/>
  <c r="J521" i="1"/>
  <c r="I521" i="1"/>
  <c r="J513" i="1"/>
  <c r="I513" i="1"/>
  <c r="J505" i="1"/>
  <c r="I505" i="1"/>
  <c r="J497" i="1"/>
  <c r="I497" i="1"/>
  <c r="J489" i="1"/>
  <c r="I489" i="1"/>
  <c r="J481" i="1"/>
  <c r="I481" i="1"/>
  <c r="J473" i="1"/>
  <c r="I473" i="1"/>
  <c r="J465" i="1"/>
  <c r="I465" i="1"/>
  <c r="J457" i="1"/>
  <c r="I457" i="1"/>
  <c r="J449" i="1"/>
  <c r="I449" i="1"/>
  <c r="J441" i="1"/>
  <c r="I441" i="1"/>
  <c r="J433" i="1"/>
  <c r="I433" i="1"/>
  <c r="J425" i="1"/>
  <c r="I425" i="1"/>
  <c r="J417" i="1"/>
  <c r="I417" i="1"/>
  <c r="J409" i="1"/>
  <c r="I409" i="1"/>
  <c r="J401" i="1"/>
  <c r="I401" i="1"/>
  <c r="J393" i="1"/>
  <c r="I393" i="1"/>
  <c r="J385" i="1"/>
  <c r="I385" i="1"/>
  <c r="J377" i="1"/>
  <c r="I377" i="1"/>
  <c r="J369" i="1"/>
  <c r="I369" i="1"/>
  <c r="J361" i="1"/>
  <c r="I361" i="1"/>
  <c r="J353" i="1"/>
  <c r="I353" i="1"/>
  <c r="J345" i="1"/>
  <c r="I345" i="1"/>
  <c r="J337" i="1"/>
  <c r="I337" i="1"/>
  <c r="J329" i="1"/>
  <c r="I329" i="1"/>
  <c r="J321" i="1"/>
  <c r="I321" i="1"/>
  <c r="J313" i="1"/>
  <c r="I313" i="1"/>
  <c r="J305" i="1"/>
  <c r="I305" i="1"/>
  <c r="J297" i="1"/>
  <c r="I297" i="1"/>
  <c r="J289" i="1"/>
  <c r="I289" i="1"/>
  <c r="J281" i="1"/>
  <c r="I281" i="1"/>
  <c r="J273" i="1"/>
  <c r="I273" i="1"/>
  <c r="J265" i="1"/>
  <c r="I265" i="1"/>
  <c r="J257" i="1"/>
  <c r="I257" i="1"/>
  <c r="J249" i="1"/>
  <c r="I249" i="1"/>
  <c r="J241" i="1"/>
  <c r="I241" i="1"/>
  <c r="J233" i="1"/>
  <c r="I233" i="1"/>
  <c r="J225" i="1"/>
  <c r="I225" i="1"/>
  <c r="J217" i="1"/>
  <c r="I217" i="1"/>
  <c r="J209" i="1"/>
  <c r="I209" i="1"/>
  <c r="J201" i="1"/>
  <c r="I201" i="1"/>
  <c r="J193" i="1"/>
  <c r="I193" i="1"/>
  <c r="J185" i="1"/>
  <c r="I185" i="1"/>
  <c r="J177" i="1"/>
  <c r="I177" i="1"/>
  <c r="J169" i="1"/>
  <c r="I169" i="1"/>
  <c r="J161" i="1"/>
  <c r="I161" i="1"/>
  <c r="J153" i="1"/>
  <c r="I153" i="1"/>
  <c r="J145" i="1"/>
  <c r="I145" i="1"/>
  <c r="J137" i="1"/>
  <c r="I137" i="1"/>
  <c r="J129" i="1"/>
  <c r="I129" i="1"/>
  <c r="J121" i="1"/>
  <c r="I121" i="1"/>
  <c r="J113" i="1"/>
  <c r="I113" i="1"/>
  <c r="J105" i="1"/>
  <c r="I105" i="1"/>
  <c r="J97" i="1"/>
  <c r="I97" i="1"/>
  <c r="I3606" i="1"/>
  <c r="I3542" i="1"/>
  <c r="I3478" i="1"/>
  <c r="I3414" i="1"/>
  <c r="I3350" i="1"/>
  <c r="I3286" i="1"/>
  <c r="I3222" i="1"/>
  <c r="I2904" i="1"/>
  <c r="J3560" i="1"/>
  <c r="I3560" i="1"/>
  <c r="J3552" i="1"/>
  <c r="I3552" i="1"/>
  <c r="J3544" i="1"/>
  <c r="I3544" i="1"/>
  <c r="J3536" i="1"/>
  <c r="I3536" i="1"/>
  <c r="J3528" i="1"/>
  <c r="I3528" i="1"/>
  <c r="J3520" i="1"/>
  <c r="I3520" i="1"/>
  <c r="J3512" i="1"/>
  <c r="I3512" i="1"/>
  <c r="J3504" i="1"/>
  <c r="I3504" i="1"/>
  <c r="J3496" i="1"/>
  <c r="I3496" i="1"/>
  <c r="J3488" i="1"/>
  <c r="I3488" i="1"/>
  <c r="J3480" i="1"/>
  <c r="I3480" i="1"/>
  <c r="J3472" i="1"/>
  <c r="I3472" i="1"/>
  <c r="J3464" i="1"/>
  <c r="I3464" i="1"/>
  <c r="J3456" i="1"/>
  <c r="I3456" i="1"/>
  <c r="J3448" i="1"/>
  <c r="I3448" i="1"/>
  <c r="J3440" i="1"/>
  <c r="I3440" i="1"/>
  <c r="J3432" i="1"/>
  <c r="I3432" i="1"/>
  <c r="J3424" i="1"/>
  <c r="I3424" i="1"/>
  <c r="J3416" i="1"/>
  <c r="I3416" i="1"/>
  <c r="J3408" i="1"/>
  <c r="I3408" i="1"/>
  <c r="J3400" i="1"/>
  <c r="I3400" i="1"/>
  <c r="J3392" i="1"/>
  <c r="I3392" i="1"/>
  <c r="J3384" i="1"/>
  <c r="I3384" i="1"/>
  <c r="J3376" i="1"/>
  <c r="I3376" i="1"/>
  <c r="J3368" i="1"/>
  <c r="I3368" i="1"/>
  <c r="J3360" i="1"/>
  <c r="I3360" i="1"/>
  <c r="J3352" i="1"/>
  <c r="I3352" i="1"/>
  <c r="J3344" i="1"/>
  <c r="I3344" i="1"/>
  <c r="J3336" i="1"/>
  <c r="I3336" i="1"/>
  <c r="J3328" i="1"/>
  <c r="I3328" i="1"/>
  <c r="J3320" i="1"/>
  <c r="I3320" i="1"/>
  <c r="J3312" i="1"/>
  <c r="I3312" i="1"/>
  <c r="J3304" i="1"/>
  <c r="I3304" i="1"/>
  <c r="J3296" i="1"/>
  <c r="I3296" i="1"/>
  <c r="J3288" i="1"/>
  <c r="I3288" i="1"/>
  <c r="J3280" i="1"/>
  <c r="I3280" i="1"/>
  <c r="J3272" i="1"/>
  <c r="I3272" i="1"/>
  <c r="J3264" i="1"/>
  <c r="I3264" i="1"/>
  <c r="J3256" i="1"/>
  <c r="I3256" i="1"/>
  <c r="J3248" i="1"/>
  <c r="I3248" i="1"/>
  <c r="J3240" i="1"/>
  <c r="I3240" i="1"/>
  <c r="J3232" i="1"/>
  <c r="I3232" i="1"/>
  <c r="J3224" i="1"/>
  <c r="I3224" i="1"/>
  <c r="J3216" i="1"/>
  <c r="I3216" i="1"/>
  <c r="J3208" i="1"/>
  <c r="I3208" i="1"/>
  <c r="J3200" i="1"/>
  <c r="I3200" i="1"/>
  <c r="J3192" i="1"/>
  <c r="I3192" i="1"/>
  <c r="J3184" i="1"/>
  <c r="I3184" i="1"/>
  <c r="J3176" i="1"/>
  <c r="I3176" i="1"/>
  <c r="J3168" i="1"/>
  <c r="I3168" i="1"/>
  <c r="J3160" i="1"/>
  <c r="I3160" i="1"/>
  <c r="J3152" i="1"/>
  <c r="I3152" i="1"/>
  <c r="J3144" i="1"/>
  <c r="I3144" i="1"/>
  <c r="J3136" i="1"/>
  <c r="I3136" i="1"/>
  <c r="J3120" i="1"/>
  <c r="I3120" i="1"/>
  <c r="J3112" i="1"/>
  <c r="I3112" i="1"/>
  <c r="J3104" i="1"/>
  <c r="I3104" i="1"/>
  <c r="J3088" i="1"/>
  <c r="I3088" i="1"/>
  <c r="J3080" i="1"/>
  <c r="I3080" i="1"/>
  <c r="J3072" i="1"/>
  <c r="I3072" i="1"/>
  <c r="J3064" i="1"/>
  <c r="I3064" i="1"/>
  <c r="J3056" i="1"/>
  <c r="I3056" i="1"/>
  <c r="J3048" i="1"/>
  <c r="I3048" i="1"/>
  <c r="J3040" i="1"/>
  <c r="I3040" i="1"/>
  <c r="J3024" i="1"/>
  <c r="I3024" i="1"/>
  <c r="J3016" i="1"/>
  <c r="I3016" i="1"/>
  <c r="J3008" i="1"/>
  <c r="I3008" i="1"/>
  <c r="J3000" i="1"/>
  <c r="I3000" i="1"/>
  <c r="J2992" i="1"/>
  <c r="I2992" i="1"/>
  <c r="J2984" i="1"/>
  <c r="I2984" i="1"/>
  <c r="J2976" i="1"/>
  <c r="I2976" i="1"/>
  <c r="J2960" i="1"/>
  <c r="I2960" i="1"/>
  <c r="J2952" i="1"/>
  <c r="I2952" i="1"/>
  <c r="J2944" i="1"/>
  <c r="I2944" i="1"/>
  <c r="J2936" i="1"/>
  <c r="I2936" i="1"/>
  <c r="J2928" i="1"/>
  <c r="I2928" i="1"/>
  <c r="J2920" i="1"/>
  <c r="I2920" i="1"/>
  <c r="J2912" i="1"/>
  <c r="I2912" i="1"/>
  <c r="J2896" i="1"/>
  <c r="I2896" i="1"/>
  <c r="J2888" i="1"/>
  <c r="I2888" i="1"/>
  <c r="J2880" i="1"/>
  <c r="I2880" i="1"/>
  <c r="J2872" i="1"/>
  <c r="I2872" i="1"/>
  <c r="J2864" i="1"/>
  <c r="I2864" i="1"/>
  <c r="J2856" i="1"/>
  <c r="I2856" i="1"/>
  <c r="J2848" i="1"/>
  <c r="I2848" i="1"/>
  <c r="J2832" i="1"/>
  <c r="I2832" i="1"/>
  <c r="J2824" i="1"/>
  <c r="I2824" i="1"/>
  <c r="J2816" i="1"/>
  <c r="I2816" i="1"/>
  <c r="J2808" i="1"/>
  <c r="I2808" i="1"/>
  <c r="J2800" i="1"/>
  <c r="I2800" i="1"/>
  <c r="J2792" i="1"/>
  <c r="I2792" i="1"/>
  <c r="J2784" i="1"/>
  <c r="I2784" i="1"/>
  <c r="J2768" i="1"/>
  <c r="I2768" i="1"/>
  <c r="J2760" i="1"/>
  <c r="I2760" i="1"/>
  <c r="J2752" i="1"/>
  <c r="I2752" i="1"/>
  <c r="J2744" i="1"/>
  <c r="I2744" i="1"/>
  <c r="J2736" i="1"/>
  <c r="I2736" i="1"/>
  <c r="J2728" i="1"/>
  <c r="I2728" i="1"/>
  <c r="J2720" i="1"/>
  <c r="I2720" i="1"/>
  <c r="J2704" i="1"/>
  <c r="I2704" i="1"/>
  <c r="J2696" i="1"/>
  <c r="I2696" i="1"/>
  <c r="J2688" i="1"/>
  <c r="I2688" i="1"/>
  <c r="J2680" i="1"/>
  <c r="I2680" i="1"/>
  <c r="J2672" i="1"/>
  <c r="I2672" i="1"/>
  <c r="J2664" i="1"/>
  <c r="I2664" i="1"/>
  <c r="J2656" i="1"/>
  <c r="I2656" i="1"/>
  <c r="J2640" i="1"/>
  <c r="I2640" i="1"/>
  <c r="J2632" i="1"/>
  <c r="I2632" i="1"/>
  <c r="J2624" i="1"/>
  <c r="I2624" i="1"/>
  <c r="J2616" i="1"/>
  <c r="I2616" i="1"/>
  <c r="J2608" i="1"/>
  <c r="I2608" i="1"/>
  <c r="J2600" i="1"/>
  <c r="I2600" i="1"/>
  <c r="J2592" i="1"/>
  <c r="I2592" i="1"/>
  <c r="J2584" i="1"/>
  <c r="I2584" i="1"/>
  <c r="J2576" i="1"/>
  <c r="I2576" i="1"/>
  <c r="J2568" i="1"/>
  <c r="I2568" i="1"/>
  <c r="J2560" i="1"/>
  <c r="I2560" i="1"/>
  <c r="J2552" i="1"/>
  <c r="I2552" i="1"/>
  <c r="J2544" i="1"/>
  <c r="I2544" i="1"/>
  <c r="J2536" i="1"/>
  <c r="I2536" i="1"/>
  <c r="J2528" i="1"/>
  <c r="I2528" i="1"/>
  <c r="J2520" i="1"/>
  <c r="I2520" i="1"/>
  <c r="J2512" i="1"/>
  <c r="I2512" i="1"/>
  <c r="J2504" i="1"/>
  <c r="I2504" i="1"/>
  <c r="J2496" i="1"/>
  <c r="I2496" i="1"/>
  <c r="J2488" i="1"/>
  <c r="I2488" i="1"/>
  <c r="J2480" i="1"/>
  <c r="I2480" i="1"/>
  <c r="J2472" i="1"/>
  <c r="I2472" i="1"/>
  <c r="J2464" i="1"/>
  <c r="I2464" i="1"/>
  <c r="J2456" i="1"/>
  <c r="I2456" i="1"/>
  <c r="J2448" i="1"/>
  <c r="I2448" i="1"/>
  <c r="J2440" i="1"/>
  <c r="I2440" i="1"/>
  <c r="J2432" i="1"/>
  <c r="I2432" i="1"/>
  <c r="J2424" i="1"/>
  <c r="I2424" i="1"/>
  <c r="J2416" i="1"/>
  <c r="I2416" i="1"/>
  <c r="J2408" i="1"/>
  <c r="I2408" i="1"/>
  <c r="J2400" i="1"/>
  <c r="I2400" i="1"/>
  <c r="J2392" i="1"/>
  <c r="I2392" i="1"/>
  <c r="J2384" i="1"/>
  <c r="I2384" i="1"/>
  <c r="J2376" i="1"/>
  <c r="I2376" i="1"/>
  <c r="J2368" i="1"/>
  <c r="I2368" i="1"/>
  <c r="J2360" i="1"/>
  <c r="I2360" i="1"/>
  <c r="J2352" i="1"/>
  <c r="I2352" i="1"/>
  <c r="J2344" i="1"/>
  <c r="I2344" i="1"/>
  <c r="J2336" i="1"/>
  <c r="I2336" i="1"/>
  <c r="J2328" i="1"/>
  <c r="I2328" i="1"/>
  <c r="J2320" i="1"/>
  <c r="I2320" i="1"/>
  <c r="J2312" i="1"/>
  <c r="I2312" i="1"/>
  <c r="J2304" i="1"/>
  <c r="I2304" i="1"/>
  <c r="J2296" i="1"/>
  <c r="I2296" i="1"/>
  <c r="J2288" i="1"/>
  <c r="I2288" i="1"/>
  <c r="J2280" i="1"/>
  <c r="I2280" i="1"/>
  <c r="J2272" i="1"/>
  <c r="I2272" i="1"/>
  <c r="J2264" i="1"/>
  <c r="I2264" i="1"/>
  <c r="J2256" i="1"/>
  <c r="I2256" i="1"/>
  <c r="J2248" i="1"/>
  <c r="I2248" i="1"/>
  <c r="J2240" i="1"/>
  <c r="I2240" i="1"/>
  <c r="J2232" i="1"/>
  <c r="I2232" i="1"/>
  <c r="J2224" i="1"/>
  <c r="I2224" i="1"/>
  <c r="J2216" i="1"/>
  <c r="I2216" i="1"/>
  <c r="J2208" i="1"/>
  <c r="I2208" i="1"/>
  <c r="J2200" i="1"/>
  <c r="I2200" i="1"/>
  <c r="J2192" i="1"/>
  <c r="I2192" i="1"/>
  <c r="J2184" i="1"/>
  <c r="I2184" i="1"/>
  <c r="J2176" i="1"/>
  <c r="I2176" i="1"/>
  <c r="J2168" i="1"/>
  <c r="I2168" i="1"/>
  <c r="J2160" i="1"/>
  <c r="I2160" i="1"/>
  <c r="J2152" i="1"/>
  <c r="I2152" i="1"/>
  <c r="J2144" i="1"/>
  <c r="I2144" i="1"/>
  <c r="J2136" i="1"/>
  <c r="I2136" i="1"/>
  <c r="J2128" i="1"/>
  <c r="I2128" i="1"/>
  <c r="J2120" i="1"/>
  <c r="I2120" i="1"/>
  <c r="J2112" i="1"/>
  <c r="I2112" i="1"/>
  <c r="J2104" i="1"/>
  <c r="I2104" i="1"/>
  <c r="J2096" i="1"/>
  <c r="I2096" i="1"/>
  <c r="J2088" i="1"/>
  <c r="I2088" i="1"/>
  <c r="J2080" i="1"/>
  <c r="I2080" i="1"/>
  <c r="J2072" i="1"/>
  <c r="I2072" i="1"/>
  <c r="J2064" i="1"/>
  <c r="I2064" i="1"/>
  <c r="J2056" i="1"/>
  <c r="I2056" i="1"/>
  <c r="J2048" i="1"/>
  <c r="I2048" i="1"/>
  <c r="J2040" i="1"/>
  <c r="I2040" i="1"/>
  <c r="J2032" i="1"/>
  <c r="I2032" i="1"/>
  <c r="J2024" i="1"/>
  <c r="I2024" i="1"/>
  <c r="J2016" i="1"/>
  <c r="I2016" i="1"/>
  <c r="J2008" i="1"/>
  <c r="I2008" i="1"/>
  <c r="J2000" i="1"/>
  <c r="I2000" i="1"/>
  <c r="J1992" i="1"/>
  <c r="I1992" i="1"/>
  <c r="J1984" i="1"/>
  <c r="I1984" i="1"/>
  <c r="J1976" i="1"/>
  <c r="I1976" i="1"/>
  <c r="J1968" i="1"/>
  <c r="I1968" i="1"/>
  <c r="J1960" i="1"/>
  <c r="I1960" i="1"/>
  <c r="J1952" i="1"/>
  <c r="I1952" i="1"/>
  <c r="J1944" i="1"/>
  <c r="I1944" i="1"/>
  <c r="J1936" i="1"/>
  <c r="I1936" i="1"/>
  <c r="J1928" i="1"/>
  <c r="I1928" i="1"/>
  <c r="J1920" i="1"/>
  <c r="I1920" i="1"/>
  <c r="J1912" i="1"/>
  <c r="I1912" i="1"/>
  <c r="J1904" i="1"/>
  <c r="I1904" i="1"/>
  <c r="J1896" i="1"/>
  <c r="I1896" i="1"/>
  <c r="J1888" i="1"/>
  <c r="I1888" i="1"/>
  <c r="J1880" i="1"/>
  <c r="I1880" i="1"/>
  <c r="J1872" i="1"/>
  <c r="I1872" i="1"/>
  <c r="J1864" i="1"/>
  <c r="I1864" i="1"/>
  <c r="J1856" i="1"/>
  <c r="I1856" i="1"/>
  <c r="J1848" i="1"/>
  <c r="I1848" i="1"/>
  <c r="J1840" i="1"/>
  <c r="I1840" i="1"/>
  <c r="J1832" i="1"/>
  <c r="I1832" i="1"/>
  <c r="J1824" i="1"/>
  <c r="I1824" i="1"/>
  <c r="J1816" i="1"/>
  <c r="I1816" i="1"/>
  <c r="J1808" i="1"/>
  <c r="I1808" i="1"/>
  <c r="J1800" i="1"/>
  <c r="I1800" i="1"/>
  <c r="J1792" i="1"/>
  <c r="I1792" i="1"/>
  <c r="J1784" i="1"/>
  <c r="I1784" i="1"/>
  <c r="J1776" i="1"/>
  <c r="I1776" i="1"/>
  <c r="J1768" i="1"/>
  <c r="I1768" i="1"/>
  <c r="J1760" i="1"/>
  <c r="I1760" i="1"/>
  <c r="J1752" i="1"/>
  <c r="I1752" i="1"/>
  <c r="J1744" i="1"/>
  <c r="I1744" i="1"/>
  <c r="J1736" i="1"/>
  <c r="I1736" i="1"/>
  <c r="J1728" i="1"/>
  <c r="I1728" i="1"/>
  <c r="J1720" i="1"/>
  <c r="I1720" i="1"/>
  <c r="J1712" i="1"/>
  <c r="I1712" i="1"/>
  <c r="J1704" i="1"/>
  <c r="I1704" i="1"/>
  <c r="J1696" i="1"/>
  <c r="I1696" i="1"/>
  <c r="J1688" i="1"/>
  <c r="I1688" i="1"/>
  <c r="J1680" i="1"/>
  <c r="I1680" i="1"/>
  <c r="J1672" i="1"/>
  <c r="I1672" i="1"/>
  <c r="J1664" i="1"/>
  <c r="I1664" i="1"/>
  <c r="J1656" i="1"/>
  <c r="I1656" i="1"/>
  <c r="J1648" i="1"/>
  <c r="I1648" i="1"/>
  <c r="J1640" i="1"/>
  <c r="I1640" i="1"/>
  <c r="J1632" i="1"/>
  <c r="I1632" i="1"/>
  <c r="J1624" i="1"/>
  <c r="I1624" i="1"/>
  <c r="J1616" i="1"/>
  <c r="I1616" i="1"/>
  <c r="J1608" i="1"/>
  <c r="I1608" i="1"/>
  <c r="J1600" i="1"/>
  <c r="I1600" i="1"/>
  <c r="J1592" i="1"/>
  <c r="I1592" i="1"/>
  <c r="J1584" i="1"/>
  <c r="I1584" i="1"/>
  <c r="J1576" i="1"/>
  <c r="I1576" i="1"/>
  <c r="J1568" i="1"/>
  <c r="I1568" i="1"/>
  <c r="J1560" i="1"/>
  <c r="I1560" i="1"/>
  <c r="J1552" i="1"/>
  <c r="I1552" i="1"/>
  <c r="J1544" i="1"/>
  <c r="I1544" i="1"/>
  <c r="J1536" i="1"/>
  <c r="I1536" i="1"/>
  <c r="J1528" i="1"/>
  <c r="I1528" i="1"/>
  <c r="J1520" i="1"/>
  <c r="I1520" i="1"/>
  <c r="J1512" i="1"/>
  <c r="I1512" i="1"/>
  <c r="J1504" i="1"/>
  <c r="I1504" i="1"/>
  <c r="J1496" i="1"/>
  <c r="I1496" i="1"/>
  <c r="J1488" i="1"/>
  <c r="I1488" i="1"/>
  <c r="J1480" i="1"/>
  <c r="I1480" i="1"/>
  <c r="J1472" i="1"/>
  <c r="I1472" i="1"/>
  <c r="J1464" i="1"/>
  <c r="I1464" i="1"/>
  <c r="J1456" i="1"/>
  <c r="I1456" i="1"/>
  <c r="J1448" i="1"/>
  <c r="I1448" i="1"/>
  <c r="J1440" i="1"/>
  <c r="I1440" i="1"/>
  <c r="J1432" i="1"/>
  <c r="I1432" i="1"/>
  <c r="J1424" i="1"/>
  <c r="I1424" i="1"/>
  <c r="J1416" i="1"/>
  <c r="I1416" i="1"/>
  <c r="J1408" i="1"/>
  <c r="I1408" i="1"/>
  <c r="J1400" i="1"/>
  <c r="I1400" i="1"/>
  <c r="J1392" i="1"/>
  <c r="I1392" i="1"/>
  <c r="J1384" i="1"/>
  <c r="I1384" i="1"/>
  <c r="J1376" i="1"/>
  <c r="I1376" i="1"/>
  <c r="J1368" i="1"/>
  <c r="I1368" i="1"/>
  <c r="J1360" i="1"/>
  <c r="I1360" i="1"/>
  <c r="J1352" i="1"/>
  <c r="I1352" i="1"/>
  <c r="J1344" i="1"/>
  <c r="I1344" i="1"/>
  <c r="J1336" i="1"/>
  <c r="I1336" i="1"/>
  <c r="J1328" i="1"/>
  <c r="I1328" i="1"/>
  <c r="J1320" i="1"/>
  <c r="I1320" i="1"/>
  <c r="J1312" i="1"/>
  <c r="I1312" i="1"/>
  <c r="J1304" i="1"/>
  <c r="I1304" i="1"/>
  <c r="J1296" i="1"/>
  <c r="I1296" i="1"/>
  <c r="J1288" i="1"/>
  <c r="I1288" i="1"/>
  <c r="J1280" i="1"/>
  <c r="I1280" i="1"/>
  <c r="J1272" i="1"/>
  <c r="I1272" i="1"/>
  <c r="J1264" i="1"/>
  <c r="I1264" i="1"/>
  <c r="J1256" i="1"/>
  <c r="I1256" i="1"/>
  <c r="J1248" i="1"/>
  <c r="I1248" i="1"/>
  <c r="J1240" i="1"/>
  <c r="I1240" i="1"/>
  <c r="J1232" i="1"/>
  <c r="I1232" i="1"/>
  <c r="J1224" i="1"/>
  <c r="I1224" i="1"/>
  <c r="J1216" i="1"/>
  <c r="I1216" i="1"/>
  <c r="J1208" i="1"/>
  <c r="I1208" i="1"/>
  <c r="J1200" i="1"/>
  <c r="I1200" i="1"/>
  <c r="J1192" i="1"/>
  <c r="I1192" i="1"/>
  <c r="J1184" i="1"/>
  <c r="I1184" i="1"/>
  <c r="J1176" i="1"/>
  <c r="I1176" i="1"/>
  <c r="J1168" i="1"/>
  <c r="I1168" i="1"/>
  <c r="J1160" i="1"/>
  <c r="I1160" i="1"/>
  <c r="J1152" i="1"/>
  <c r="I1152" i="1"/>
  <c r="J1144" i="1"/>
  <c r="I1144" i="1"/>
  <c r="J1136" i="1"/>
  <c r="I1136" i="1"/>
  <c r="J1128" i="1"/>
  <c r="I1128" i="1"/>
  <c r="J1120" i="1"/>
  <c r="I1120" i="1"/>
  <c r="J1112" i="1"/>
  <c r="I1112" i="1"/>
  <c r="J1104" i="1"/>
  <c r="I1104" i="1"/>
  <c r="J1096" i="1"/>
  <c r="I1096" i="1"/>
  <c r="J1088" i="1"/>
  <c r="I1088" i="1"/>
  <c r="J1080" i="1"/>
  <c r="I1080" i="1"/>
  <c r="J1072" i="1"/>
  <c r="I1072" i="1"/>
  <c r="J1064" i="1"/>
  <c r="I1064" i="1"/>
  <c r="J1056" i="1"/>
  <c r="I1056" i="1"/>
  <c r="J1048" i="1"/>
  <c r="I1048" i="1"/>
  <c r="J1040" i="1"/>
  <c r="I1040" i="1"/>
  <c r="J1032" i="1"/>
  <c r="I1032" i="1"/>
  <c r="J1024" i="1"/>
  <c r="I1024" i="1"/>
  <c r="J1016" i="1"/>
  <c r="I1016" i="1"/>
  <c r="J1008" i="1"/>
  <c r="I1008" i="1"/>
  <c r="J1000" i="1"/>
  <c r="I1000" i="1"/>
  <c r="J992" i="1"/>
  <c r="I992" i="1"/>
  <c r="J984" i="1"/>
  <c r="I984" i="1"/>
  <c r="J976" i="1"/>
  <c r="I976" i="1"/>
  <c r="J968" i="1"/>
  <c r="I968" i="1"/>
  <c r="J960" i="1"/>
  <c r="I960" i="1"/>
  <c r="J952" i="1"/>
  <c r="I952" i="1"/>
  <c r="J944" i="1"/>
  <c r="I944" i="1"/>
  <c r="J936" i="1"/>
  <c r="I936" i="1"/>
  <c r="J928" i="1"/>
  <c r="I928" i="1"/>
  <c r="J920" i="1"/>
  <c r="I920" i="1"/>
  <c r="J912" i="1"/>
  <c r="I912" i="1"/>
  <c r="J904" i="1"/>
  <c r="I904" i="1"/>
  <c r="J896" i="1"/>
  <c r="I896" i="1"/>
  <c r="J888" i="1"/>
  <c r="I888" i="1"/>
  <c r="J880" i="1"/>
  <c r="I880" i="1"/>
  <c r="J872" i="1"/>
  <c r="I872" i="1"/>
  <c r="J864" i="1"/>
  <c r="I864" i="1"/>
  <c r="J856" i="1"/>
  <c r="I856" i="1"/>
  <c r="J848" i="1"/>
  <c r="I848" i="1"/>
  <c r="J840" i="1"/>
  <c r="I840" i="1"/>
  <c r="J832" i="1"/>
  <c r="I832" i="1"/>
  <c r="J824" i="1"/>
  <c r="I824" i="1"/>
  <c r="J816" i="1"/>
  <c r="I816" i="1"/>
  <c r="J808" i="1"/>
  <c r="I808" i="1"/>
  <c r="J800" i="1"/>
  <c r="I800" i="1"/>
  <c r="J792" i="1"/>
  <c r="I792" i="1"/>
  <c r="J784" i="1"/>
  <c r="I784" i="1"/>
  <c r="J776" i="1"/>
  <c r="I776" i="1"/>
  <c r="J768" i="1"/>
  <c r="I768" i="1"/>
  <c r="J760" i="1"/>
  <c r="I760" i="1"/>
  <c r="J752" i="1"/>
  <c r="I752" i="1"/>
  <c r="J744" i="1"/>
  <c r="I744" i="1"/>
  <c r="J736" i="1"/>
  <c r="I736" i="1"/>
  <c r="J728" i="1"/>
  <c r="I728" i="1"/>
  <c r="J720" i="1"/>
  <c r="I720" i="1"/>
  <c r="J712" i="1"/>
  <c r="I712" i="1"/>
  <c r="J704" i="1"/>
  <c r="I704" i="1"/>
  <c r="J696" i="1"/>
  <c r="I696" i="1"/>
  <c r="J688" i="1"/>
  <c r="I688" i="1"/>
  <c r="J680" i="1"/>
  <c r="I680" i="1"/>
  <c r="J672" i="1"/>
  <c r="I672" i="1"/>
  <c r="J664" i="1"/>
  <c r="I664" i="1"/>
  <c r="J656" i="1"/>
  <c r="I656" i="1"/>
  <c r="J648" i="1"/>
  <c r="I648" i="1"/>
  <c r="J640" i="1"/>
  <c r="I640" i="1"/>
  <c r="J632" i="1"/>
  <c r="I632" i="1"/>
  <c r="J624" i="1"/>
  <c r="I624" i="1"/>
  <c r="J616" i="1"/>
  <c r="I616" i="1"/>
  <c r="J608" i="1"/>
  <c r="I608" i="1"/>
  <c r="J600" i="1"/>
  <c r="I600" i="1"/>
  <c r="J592" i="1"/>
  <c r="I592" i="1"/>
  <c r="J584" i="1"/>
  <c r="I584" i="1"/>
  <c r="J576" i="1"/>
  <c r="I576" i="1"/>
  <c r="J568" i="1"/>
  <c r="I568" i="1"/>
  <c r="J560" i="1"/>
  <c r="I560" i="1"/>
  <c r="J552" i="1"/>
  <c r="I552" i="1"/>
  <c r="J544" i="1"/>
  <c r="I544" i="1"/>
  <c r="J536" i="1"/>
  <c r="I536" i="1"/>
  <c r="J528" i="1"/>
  <c r="I528" i="1"/>
  <c r="J520" i="1"/>
  <c r="I520" i="1"/>
  <c r="J512" i="1"/>
  <c r="I512" i="1"/>
  <c r="J504" i="1"/>
  <c r="I504" i="1"/>
  <c r="J496" i="1"/>
  <c r="I496" i="1"/>
  <c r="J488" i="1"/>
  <c r="I488" i="1"/>
  <c r="J480" i="1"/>
  <c r="I480" i="1"/>
  <c r="J472" i="1"/>
  <c r="I472" i="1"/>
  <c r="J464" i="1"/>
  <c r="I464" i="1"/>
  <c r="J456" i="1"/>
  <c r="I456" i="1"/>
  <c r="J448" i="1"/>
  <c r="I448" i="1"/>
  <c r="J440" i="1"/>
  <c r="I440" i="1"/>
  <c r="J432" i="1"/>
  <c r="I432" i="1"/>
  <c r="J424" i="1"/>
  <c r="I424" i="1"/>
  <c r="J416" i="1"/>
  <c r="I416" i="1"/>
  <c r="J408" i="1"/>
  <c r="I408" i="1"/>
  <c r="J400" i="1"/>
  <c r="I400" i="1"/>
  <c r="J392" i="1"/>
  <c r="I392" i="1"/>
  <c r="J384" i="1"/>
  <c r="I384" i="1"/>
  <c r="J376" i="1"/>
  <c r="I376" i="1"/>
  <c r="J368" i="1"/>
  <c r="I368" i="1"/>
  <c r="J360" i="1"/>
  <c r="I360" i="1"/>
  <c r="J352" i="1"/>
  <c r="I352" i="1"/>
  <c r="J344" i="1"/>
  <c r="I344" i="1"/>
  <c r="J336" i="1"/>
  <c r="I336" i="1"/>
  <c r="J328" i="1"/>
  <c r="I328" i="1"/>
  <c r="J320" i="1"/>
  <c r="I320" i="1"/>
  <c r="J312" i="1"/>
  <c r="I312" i="1"/>
  <c r="J304" i="1"/>
  <c r="I304" i="1"/>
  <c r="J296" i="1"/>
  <c r="I296" i="1"/>
  <c r="J288" i="1"/>
  <c r="I288" i="1"/>
  <c r="J280" i="1"/>
  <c r="I280" i="1"/>
  <c r="J272" i="1"/>
  <c r="I272" i="1"/>
  <c r="J264" i="1"/>
  <c r="I264" i="1"/>
  <c r="J256" i="1"/>
  <c r="I256" i="1"/>
  <c r="J248" i="1"/>
  <c r="I248" i="1"/>
  <c r="J240" i="1"/>
  <c r="I240" i="1"/>
  <c r="J232" i="1"/>
  <c r="I232" i="1"/>
  <c r="J224" i="1"/>
  <c r="I224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I3598" i="1"/>
  <c r="I3534" i="1"/>
  <c r="I3470" i="1"/>
  <c r="I3406" i="1"/>
  <c r="I3342" i="1"/>
  <c r="I3278" i="1"/>
  <c r="I3214" i="1"/>
  <c r="I2712" i="1"/>
  <c r="J751" i="1"/>
  <c r="I751" i="1"/>
  <c r="J743" i="1"/>
  <c r="I743" i="1"/>
  <c r="J735" i="1"/>
  <c r="I735" i="1"/>
  <c r="J727" i="1"/>
  <c r="I727" i="1"/>
  <c r="J719" i="1"/>
  <c r="I719" i="1"/>
  <c r="J711" i="1"/>
  <c r="I711" i="1"/>
  <c r="J703" i="1"/>
  <c r="I703" i="1"/>
  <c r="J695" i="1"/>
  <c r="I695" i="1"/>
  <c r="J687" i="1"/>
  <c r="I687" i="1"/>
  <c r="J679" i="1"/>
  <c r="I679" i="1"/>
  <c r="J671" i="1"/>
  <c r="I671" i="1"/>
  <c r="J663" i="1"/>
  <c r="I663" i="1"/>
  <c r="J655" i="1"/>
  <c r="I655" i="1"/>
  <c r="J647" i="1"/>
  <c r="I647" i="1"/>
  <c r="J639" i="1"/>
  <c r="I639" i="1"/>
  <c r="J631" i="1"/>
  <c r="I631" i="1"/>
  <c r="J623" i="1"/>
  <c r="I623" i="1"/>
  <c r="J615" i="1"/>
  <c r="I615" i="1"/>
  <c r="J607" i="1"/>
  <c r="I607" i="1"/>
  <c r="J599" i="1"/>
  <c r="I599" i="1"/>
  <c r="J591" i="1"/>
  <c r="I591" i="1"/>
  <c r="J583" i="1"/>
  <c r="I583" i="1"/>
  <c r="J575" i="1"/>
  <c r="I575" i="1"/>
  <c r="J567" i="1"/>
  <c r="I567" i="1"/>
  <c r="J559" i="1"/>
  <c r="I559" i="1"/>
  <c r="J551" i="1"/>
  <c r="I551" i="1"/>
  <c r="J543" i="1"/>
  <c r="I543" i="1"/>
  <c r="J535" i="1"/>
  <c r="I535" i="1"/>
  <c r="J527" i="1"/>
  <c r="I527" i="1"/>
  <c r="J519" i="1"/>
  <c r="I519" i="1"/>
  <c r="J511" i="1"/>
  <c r="I511" i="1"/>
  <c r="J503" i="1"/>
  <c r="I503" i="1"/>
  <c r="J495" i="1"/>
  <c r="I495" i="1"/>
  <c r="J487" i="1"/>
  <c r="I487" i="1"/>
  <c r="J479" i="1"/>
  <c r="I479" i="1"/>
  <c r="J471" i="1"/>
  <c r="I471" i="1"/>
  <c r="J463" i="1"/>
  <c r="I463" i="1"/>
  <c r="J455" i="1"/>
  <c r="I455" i="1"/>
  <c r="J447" i="1"/>
  <c r="I447" i="1"/>
  <c r="J439" i="1"/>
  <c r="I439" i="1"/>
  <c r="J431" i="1"/>
  <c r="I431" i="1"/>
  <c r="J423" i="1"/>
  <c r="I423" i="1"/>
  <c r="J415" i="1"/>
  <c r="I415" i="1"/>
  <c r="J407" i="1"/>
  <c r="I407" i="1"/>
  <c r="J399" i="1"/>
  <c r="I399" i="1"/>
  <c r="J391" i="1"/>
  <c r="I391" i="1"/>
  <c r="J383" i="1"/>
  <c r="I383" i="1"/>
  <c r="J375" i="1"/>
  <c r="I375" i="1"/>
  <c r="J367" i="1"/>
  <c r="I367" i="1"/>
  <c r="J359" i="1"/>
  <c r="I359" i="1"/>
  <c r="J351" i="1"/>
  <c r="I351" i="1"/>
  <c r="J343" i="1"/>
  <c r="I343" i="1"/>
  <c r="J335" i="1"/>
  <c r="I335" i="1"/>
  <c r="J327" i="1"/>
  <c r="I327" i="1"/>
  <c r="J319" i="1"/>
  <c r="I319" i="1"/>
  <c r="J311" i="1"/>
  <c r="I311" i="1"/>
  <c r="J303" i="1"/>
  <c r="I303" i="1"/>
  <c r="J295" i="1"/>
  <c r="I295" i="1"/>
  <c r="J287" i="1"/>
  <c r="I287" i="1"/>
  <c r="J279" i="1"/>
  <c r="I279" i="1"/>
  <c r="J271" i="1"/>
  <c r="I271" i="1"/>
  <c r="J263" i="1"/>
  <c r="I263" i="1"/>
  <c r="J255" i="1"/>
  <c r="I255" i="1"/>
  <c r="J247" i="1"/>
  <c r="I247" i="1"/>
  <c r="J239" i="1"/>
  <c r="I239" i="1"/>
  <c r="J231" i="1"/>
  <c r="I231" i="1"/>
  <c r="J223" i="1"/>
  <c r="I22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I3590" i="1"/>
  <c r="I3526" i="1"/>
  <c r="I3462" i="1"/>
  <c r="I3398" i="1"/>
  <c r="I3334" i="1"/>
  <c r="I3270" i="1"/>
  <c r="I3206" i="1"/>
  <c r="I3139" i="1"/>
  <c r="I3032" i="1"/>
  <c r="J3158" i="1"/>
  <c r="I3158" i="1"/>
  <c r="J3150" i="1"/>
  <c r="I3150" i="1"/>
  <c r="J3142" i="1"/>
  <c r="I3142" i="1"/>
  <c r="J3134" i="1"/>
  <c r="I3134" i="1"/>
  <c r="J3126" i="1"/>
  <c r="I3126" i="1"/>
  <c r="J3110" i="1"/>
  <c r="I3110" i="1"/>
  <c r="J3102" i="1"/>
  <c r="I3102" i="1"/>
  <c r="J3094" i="1"/>
  <c r="I3094" i="1"/>
  <c r="J3078" i="1"/>
  <c r="I3078" i="1"/>
  <c r="J3070" i="1"/>
  <c r="I3070" i="1"/>
  <c r="J3062" i="1"/>
  <c r="I3062" i="1"/>
  <c r="J3054" i="1"/>
  <c r="I3054" i="1"/>
  <c r="J3046" i="1"/>
  <c r="I3046" i="1"/>
  <c r="J3038" i="1"/>
  <c r="I3038" i="1"/>
  <c r="J3030" i="1"/>
  <c r="I3030" i="1"/>
  <c r="J3022" i="1"/>
  <c r="I3022" i="1"/>
  <c r="J3014" i="1"/>
  <c r="I3014" i="1"/>
  <c r="J3006" i="1"/>
  <c r="I3006" i="1"/>
  <c r="J2998" i="1"/>
  <c r="I2998" i="1"/>
  <c r="J2990" i="1"/>
  <c r="I2990" i="1"/>
  <c r="J2982" i="1"/>
  <c r="I2982" i="1"/>
  <c r="J2974" i="1"/>
  <c r="I2974" i="1"/>
  <c r="J2966" i="1"/>
  <c r="I2966" i="1"/>
  <c r="J2958" i="1"/>
  <c r="I2958" i="1"/>
  <c r="J2950" i="1"/>
  <c r="I2950" i="1"/>
  <c r="J2942" i="1"/>
  <c r="I2942" i="1"/>
  <c r="J2934" i="1"/>
  <c r="I2934" i="1"/>
  <c r="J2926" i="1"/>
  <c r="I2926" i="1"/>
  <c r="J2918" i="1"/>
  <c r="I2918" i="1"/>
  <c r="J2910" i="1"/>
  <c r="I2910" i="1"/>
  <c r="J2902" i="1"/>
  <c r="I2902" i="1"/>
  <c r="J2894" i="1"/>
  <c r="I2894" i="1"/>
  <c r="J2886" i="1"/>
  <c r="I2886" i="1"/>
  <c r="J2878" i="1"/>
  <c r="I2878" i="1"/>
  <c r="J2870" i="1"/>
  <c r="I2870" i="1"/>
  <c r="J2862" i="1"/>
  <c r="I2862" i="1"/>
  <c r="J2854" i="1"/>
  <c r="I2854" i="1"/>
  <c r="J2846" i="1"/>
  <c r="I2846" i="1"/>
  <c r="J2838" i="1"/>
  <c r="I2838" i="1"/>
  <c r="J2830" i="1"/>
  <c r="I2830" i="1"/>
  <c r="J2822" i="1"/>
  <c r="I2822" i="1"/>
  <c r="J2814" i="1"/>
  <c r="I2814" i="1"/>
  <c r="J2806" i="1"/>
  <c r="I2806" i="1"/>
  <c r="J2798" i="1"/>
  <c r="I2798" i="1"/>
  <c r="J2790" i="1"/>
  <c r="I2790" i="1"/>
  <c r="J2782" i="1"/>
  <c r="I2782" i="1"/>
  <c r="J2774" i="1"/>
  <c r="I2774" i="1"/>
  <c r="J2766" i="1"/>
  <c r="I2766" i="1"/>
  <c r="J2758" i="1"/>
  <c r="I2758" i="1"/>
  <c r="J2750" i="1"/>
  <c r="I2750" i="1"/>
  <c r="J2742" i="1"/>
  <c r="I2742" i="1"/>
  <c r="J2734" i="1"/>
  <c r="I2734" i="1"/>
  <c r="J2726" i="1"/>
  <c r="I2726" i="1"/>
  <c r="J2718" i="1"/>
  <c r="I2718" i="1"/>
  <c r="J2710" i="1"/>
  <c r="I2710" i="1"/>
  <c r="J2702" i="1"/>
  <c r="I2702" i="1"/>
  <c r="J2694" i="1"/>
  <c r="I2694" i="1"/>
  <c r="J2686" i="1"/>
  <c r="I2686" i="1"/>
  <c r="J2678" i="1"/>
  <c r="I2678" i="1"/>
  <c r="J2670" i="1"/>
  <c r="I2670" i="1"/>
  <c r="J2662" i="1"/>
  <c r="I2662" i="1"/>
  <c r="J2654" i="1"/>
  <c r="I2654" i="1"/>
  <c r="J2646" i="1"/>
  <c r="I2646" i="1"/>
  <c r="J2638" i="1"/>
  <c r="I2638" i="1"/>
  <c r="J2630" i="1"/>
  <c r="I2630" i="1"/>
  <c r="J2622" i="1"/>
  <c r="I2622" i="1"/>
  <c r="J2614" i="1"/>
  <c r="I2614" i="1"/>
  <c r="J2606" i="1"/>
  <c r="I2606" i="1"/>
  <c r="J2598" i="1"/>
  <c r="I2598" i="1"/>
  <c r="J2590" i="1"/>
  <c r="I2590" i="1"/>
  <c r="J2582" i="1"/>
  <c r="I2582" i="1"/>
  <c r="J2574" i="1"/>
  <c r="I2574" i="1"/>
  <c r="J2566" i="1"/>
  <c r="I2566" i="1"/>
  <c r="J2558" i="1"/>
  <c r="I2558" i="1"/>
  <c r="J2550" i="1"/>
  <c r="I2550" i="1"/>
  <c r="J2542" i="1"/>
  <c r="I2542" i="1"/>
  <c r="J2534" i="1"/>
  <c r="I2534" i="1"/>
  <c r="J2526" i="1"/>
  <c r="I2526" i="1"/>
  <c r="J2518" i="1"/>
  <c r="I2518" i="1"/>
  <c r="J2510" i="1"/>
  <c r="I2510" i="1"/>
  <c r="J2502" i="1"/>
  <c r="I2502" i="1"/>
  <c r="J2494" i="1"/>
  <c r="I2494" i="1"/>
  <c r="J2486" i="1"/>
  <c r="I2486" i="1"/>
  <c r="J2478" i="1"/>
  <c r="I2478" i="1"/>
  <c r="J2470" i="1"/>
  <c r="I2470" i="1"/>
  <c r="J2462" i="1"/>
  <c r="I2462" i="1"/>
  <c r="J2454" i="1"/>
  <c r="I2454" i="1"/>
  <c r="J2446" i="1"/>
  <c r="I2446" i="1"/>
  <c r="J2438" i="1"/>
  <c r="I2438" i="1"/>
  <c r="J2430" i="1"/>
  <c r="I2430" i="1"/>
  <c r="J2422" i="1"/>
  <c r="I2422" i="1"/>
  <c r="J2414" i="1"/>
  <c r="I2414" i="1"/>
  <c r="J2406" i="1"/>
  <c r="I2406" i="1"/>
  <c r="J2398" i="1"/>
  <c r="I2398" i="1"/>
  <c r="J2390" i="1"/>
  <c r="I2390" i="1"/>
  <c r="J2382" i="1"/>
  <c r="I2382" i="1"/>
  <c r="J2374" i="1"/>
  <c r="I2374" i="1"/>
  <c r="J2366" i="1"/>
  <c r="I2366" i="1"/>
  <c r="J2358" i="1"/>
  <c r="I2358" i="1"/>
  <c r="J2350" i="1"/>
  <c r="I2350" i="1"/>
  <c r="J2342" i="1"/>
  <c r="I2342" i="1"/>
  <c r="J2334" i="1"/>
  <c r="I2334" i="1"/>
  <c r="J2326" i="1"/>
  <c r="I2326" i="1"/>
  <c r="J2318" i="1"/>
  <c r="I2318" i="1"/>
  <c r="J2310" i="1"/>
  <c r="I2310" i="1"/>
  <c r="J2302" i="1"/>
  <c r="I2302" i="1"/>
  <c r="J2294" i="1"/>
  <c r="I2294" i="1"/>
  <c r="J2286" i="1"/>
  <c r="I2286" i="1"/>
  <c r="J2278" i="1"/>
  <c r="I2278" i="1"/>
  <c r="J2270" i="1"/>
  <c r="I2270" i="1"/>
  <c r="J2262" i="1"/>
  <c r="I2262" i="1"/>
  <c r="J2254" i="1"/>
  <c r="I2254" i="1"/>
  <c r="J2246" i="1"/>
  <c r="I2246" i="1"/>
  <c r="J2238" i="1"/>
  <c r="I2238" i="1"/>
  <c r="J2230" i="1"/>
  <c r="I2230" i="1"/>
  <c r="J2222" i="1"/>
  <c r="I2222" i="1"/>
  <c r="J2214" i="1"/>
  <c r="I2214" i="1"/>
  <c r="J2206" i="1"/>
  <c r="I2206" i="1"/>
  <c r="J2198" i="1"/>
  <c r="I2198" i="1"/>
  <c r="J2190" i="1"/>
  <c r="I2190" i="1"/>
  <c r="J2182" i="1"/>
  <c r="I2182" i="1"/>
  <c r="J2174" i="1"/>
  <c r="I2174" i="1"/>
  <c r="J2166" i="1"/>
  <c r="I2166" i="1"/>
  <c r="J2158" i="1"/>
  <c r="I2158" i="1"/>
  <c r="J2150" i="1"/>
  <c r="I2150" i="1"/>
  <c r="J2142" i="1"/>
  <c r="I2142" i="1"/>
  <c r="J2134" i="1"/>
  <c r="I2134" i="1"/>
  <c r="J2126" i="1"/>
  <c r="I2126" i="1"/>
  <c r="J2118" i="1"/>
  <c r="I2118" i="1"/>
  <c r="J2110" i="1"/>
  <c r="I2110" i="1"/>
  <c r="J2102" i="1"/>
  <c r="I2102" i="1"/>
  <c r="J2094" i="1"/>
  <c r="I2094" i="1"/>
  <c r="J2086" i="1"/>
  <c r="I2086" i="1"/>
  <c r="J2078" i="1"/>
  <c r="I2078" i="1"/>
  <c r="J2070" i="1"/>
  <c r="I2070" i="1"/>
  <c r="J2062" i="1"/>
  <c r="I2062" i="1"/>
  <c r="J2054" i="1"/>
  <c r="I2054" i="1"/>
  <c r="J2046" i="1"/>
  <c r="I2046" i="1"/>
  <c r="J2038" i="1"/>
  <c r="I2038" i="1"/>
  <c r="J2030" i="1"/>
  <c r="I2030" i="1"/>
  <c r="J2022" i="1"/>
  <c r="I2022" i="1"/>
  <c r="J2014" i="1"/>
  <c r="I2014" i="1"/>
  <c r="J2006" i="1"/>
  <c r="I2006" i="1"/>
  <c r="J1998" i="1"/>
  <c r="I1998" i="1"/>
  <c r="J1990" i="1"/>
  <c r="I1990" i="1"/>
  <c r="J1982" i="1"/>
  <c r="I1982" i="1"/>
  <c r="J1974" i="1"/>
  <c r="I1974" i="1"/>
  <c r="J1966" i="1"/>
  <c r="I1966" i="1"/>
  <c r="J1958" i="1"/>
  <c r="I1958" i="1"/>
  <c r="J1950" i="1"/>
  <c r="I1950" i="1"/>
  <c r="J1942" i="1"/>
  <c r="I1942" i="1"/>
  <c r="J1934" i="1"/>
  <c r="I1934" i="1"/>
  <c r="J1926" i="1"/>
  <c r="I1926" i="1"/>
  <c r="J1918" i="1"/>
  <c r="I1918" i="1"/>
  <c r="J1910" i="1"/>
  <c r="I1910" i="1"/>
  <c r="J1902" i="1"/>
  <c r="I1902" i="1"/>
  <c r="J1894" i="1"/>
  <c r="I1894" i="1"/>
  <c r="J1886" i="1"/>
  <c r="I1886" i="1"/>
  <c r="J1878" i="1"/>
  <c r="I1878" i="1"/>
  <c r="J1870" i="1"/>
  <c r="I1870" i="1"/>
  <c r="J1862" i="1"/>
  <c r="I1862" i="1"/>
  <c r="J1854" i="1"/>
  <c r="I1854" i="1"/>
  <c r="J1846" i="1"/>
  <c r="I1846" i="1"/>
  <c r="J1838" i="1"/>
  <c r="I1838" i="1"/>
  <c r="J1830" i="1"/>
  <c r="I1830" i="1"/>
  <c r="J1822" i="1"/>
  <c r="I1822" i="1"/>
  <c r="J1814" i="1"/>
  <c r="I1814" i="1"/>
  <c r="J1806" i="1"/>
  <c r="I1806" i="1"/>
  <c r="J1798" i="1"/>
  <c r="I1798" i="1"/>
  <c r="J1790" i="1"/>
  <c r="I1790" i="1"/>
  <c r="J1782" i="1"/>
  <c r="I1782" i="1"/>
  <c r="J1774" i="1"/>
  <c r="I1774" i="1"/>
  <c r="J1766" i="1"/>
  <c r="I1766" i="1"/>
  <c r="J1758" i="1"/>
  <c r="I1758" i="1"/>
  <c r="J1750" i="1"/>
  <c r="I1750" i="1"/>
  <c r="J1742" i="1"/>
  <c r="I1742" i="1"/>
  <c r="J1734" i="1"/>
  <c r="I1734" i="1"/>
  <c r="J1726" i="1"/>
  <c r="I1726" i="1"/>
  <c r="J1718" i="1"/>
  <c r="I1718" i="1"/>
  <c r="J1710" i="1"/>
  <c r="I1710" i="1"/>
  <c r="J1702" i="1"/>
  <c r="I1702" i="1"/>
  <c r="J1694" i="1"/>
  <c r="I1694" i="1"/>
  <c r="J1686" i="1"/>
  <c r="I1686" i="1"/>
  <c r="J1678" i="1"/>
  <c r="I1678" i="1"/>
  <c r="J1670" i="1"/>
  <c r="I1670" i="1"/>
  <c r="J1662" i="1"/>
  <c r="I1662" i="1"/>
  <c r="J1654" i="1"/>
  <c r="I1654" i="1"/>
  <c r="J1646" i="1"/>
  <c r="I1646" i="1"/>
  <c r="J1638" i="1"/>
  <c r="I1638" i="1"/>
  <c r="J1630" i="1"/>
  <c r="I1630" i="1"/>
  <c r="J1622" i="1"/>
  <c r="I1622" i="1"/>
  <c r="J1614" i="1"/>
  <c r="I1614" i="1"/>
  <c r="J1606" i="1"/>
  <c r="I1606" i="1"/>
  <c r="J1598" i="1"/>
  <c r="I1598" i="1"/>
  <c r="J1590" i="1"/>
  <c r="I1590" i="1"/>
  <c r="J1582" i="1"/>
  <c r="I1582" i="1"/>
  <c r="J1574" i="1"/>
  <c r="I1574" i="1"/>
  <c r="J1566" i="1"/>
  <c r="I1566" i="1"/>
  <c r="J1558" i="1"/>
  <c r="I1558" i="1"/>
  <c r="J1550" i="1"/>
  <c r="I1550" i="1"/>
  <c r="J1542" i="1"/>
  <c r="I1542" i="1"/>
  <c r="J1534" i="1"/>
  <c r="I1534" i="1"/>
  <c r="J1526" i="1"/>
  <c r="I1526" i="1"/>
  <c r="J1518" i="1"/>
  <c r="I1518" i="1"/>
  <c r="J1510" i="1"/>
  <c r="I1510" i="1"/>
  <c r="J1502" i="1"/>
  <c r="I1502" i="1"/>
  <c r="J1494" i="1"/>
  <c r="I1494" i="1"/>
  <c r="J1486" i="1"/>
  <c r="I1486" i="1"/>
  <c r="J1478" i="1"/>
  <c r="I1478" i="1"/>
  <c r="J1470" i="1"/>
  <c r="I1470" i="1"/>
  <c r="J1462" i="1"/>
  <c r="I1462" i="1"/>
  <c r="J1454" i="1"/>
  <c r="I1454" i="1"/>
  <c r="J1446" i="1"/>
  <c r="I1446" i="1"/>
  <c r="J1438" i="1"/>
  <c r="I1438" i="1"/>
  <c r="J1430" i="1"/>
  <c r="I1430" i="1"/>
  <c r="J1422" i="1"/>
  <c r="I1422" i="1"/>
  <c r="J1414" i="1"/>
  <c r="I1414" i="1"/>
  <c r="J1406" i="1"/>
  <c r="I1406" i="1"/>
  <c r="J1398" i="1"/>
  <c r="I1398" i="1"/>
  <c r="J1390" i="1"/>
  <c r="I1390" i="1"/>
  <c r="J1382" i="1"/>
  <c r="I1382" i="1"/>
  <c r="J1374" i="1"/>
  <c r="I1374" i="1"/>
  <c r="J1366" i="1"/>
  <c r="I1366" i="1"/>
  <c r="J1358" i="1"/>
  <c r="I1358" i="1"/>
  <c r="J1350" i="1"/>
  <c r="I1350" i="1"/>
  <c r="J1342" i="1"/>
  <c r="I1342" i="1"/>
  <c r="J1334" i="1"/>
  <c r="I1334" i="1"/>
  <c r="J1326" i="1"/>
  <c r="I1326" i="1"/>
  <c r="J1318" i="1"/>
  <c r="I1318" i="1"/>
  <c r="J1310" i="1"/>
  <c r="I1310" i="1"/>
  <c r="J1302" i="1"/>
  <c r="I1302" i="1"/>
  <c r="J1294" i="1"/>
  <c r="I1294" i="1"/>
  <c r="J1286" i="1"/>
  <c r="I1286" i="1"/>
  <c r="J1278" i="1"/>
  <c r="I1278" i="1"/>
  <c r="J1270" i="1"/>
  <c r="I1270" i="1"/>
  <c r="J1262" i="1"/>
  <c r="I1262" i="1"/>
  <c r="J1254" i="1"/>
  <c r="I1254" i="1"/>
  <c r="J1246" i="1"/>
  <c r="I1246" i="1"/>
  <c r="J1238" i="1"/>
  <c r="I1238" i="1"/>
  <c r="J1230" i="1"/>
  <c r="I1230" i="1"/>
  <c r="J1222" i="1"/>
  <c r="I1222" i="1"/>
  <c r="J1214" i="1"/>
  <c r="I1214" i="1"/>
  <c r="J1206" i="1"/>
  <c r="I1206" i="1"/>
  <c r="J1198" i="1"/>
  <c r="I1198" i="1"/>
  <c r="J1190" i="1"/>
  <c r="I1190" i="1"/>
  <c r="J1182" i="1"/>
  <c r="I1182" i="1"/>
  <c r="J1174" i="1"/>
  <c r="I1174" i="1"/>
  <c r="J1166" i="1"/>
  <c r="I1166" i="1"/>
  <c r="J1158" i="1"/>
  <c r="I1158" i="1"/>
  <c r="J1150" i="1"/>
  <c r="I1150" i="1"/>
  <c r="J1142" i="1"/>
  <c r="I1142" i="1"/>
  <c r="J1134" i="1"/>
  <c r="I1134" i="1"/>
  <c r="J1126" i="1"/>
  <c r="I1126" i="1"/>
  <c r="J1118" i="1"/>
  <c r="I1118" i="1"/>
  <c r="J1110" i="1"/>
  <c r="I1110" i="1"/>
  <c r="J1102" i="1"/>
  <c r="I1102" i="1"/>
  <c r="J1094" i="1"/>
  <c r="I1094" i="1"/>
  <c r="J1086" i="1"/>
  <c r="I1086" i="1"/>
  <c r="J1078" i="1"/>
  <c r="I1078" i="1"/>
  <c r="J1070" i="1"/>
  <c r="I1070" i="1"/>
  <c r="J1062" i="1"/>
  <c r="I1062" i="1"/>
  <c r="J1054" i="1"/>
  <c r="I1054" i="1"/>
  <c r="J1046" i="1"/>
  <c r="I1046" i="1"/>
  <c r="J1038" i="1"/>
  <c r="I1038" i="1"/>
  <c r="J1030" i="1"/>
  <c r="I1030" i="1"/>
  <c r="J1022" i="1"/>
  <c r="I1022" i="1"/>
  <c r="J1014" i="1"/>
  <c r="I1014" i="1"/>
  <c r="J1006" i="1"/>
  <c r="I1006" i="1"/>
  <c r="J998" i="1"/>
  <c r="I998" i="1"/>
  <c r="J990" i="1"/>
  <c r="I990" i="1"/>
  <c r="J982" i="1"/>
  <c r="I982" i="1"/>
  <c r="J974" i="1"/>
  <c r="I974" i="1"/>
  <c r="J966" i="1"/>
  <c r="I966" i="1"/>
  <c r="J958" i="1"/>
  <c r="I958" i="1"/>
  <c r="J950" i="1"/>
  <c r="I950" i="1"/>
  <c r="J942" i="1"/>
  <c r="I942" i="1"/>
  <c r="J934" i="1"/>
  <c r="I934" i="1"/>
  <c r="J926" i="1"/>
  <c r="I926" i="1"/>
  <c r="J918" i="1"/>
  <c r="I918" i="1"/>
  <c r="J910" i="1"/>
  <c r="I910" i="1"/>
  <c r="J902" i="1"/>
  <c r="I902" i="1"/>
  <c r="J894" i="1"/>
  <c r="I894" i="1"/>
  <c r="J886" i="1"/>
  <c r="I886" i="1"/>
  <c r="J878" i="1"/>
  <c r="I878" i="1"/>
  <c r="J870" i="1"/>
  <c r="I870" i="1"/>
  <c r="J862" i="1"/>
  <c r="I862" i="1"/>
  <c r="J854" i="1"/>
  <c r="I854" i="1"/>
  <c r="J846" i="1"/>
  <c r="I846" i="1"/>
  <c r="J838" i="1"/>
  <c r="I838" i="1"/>
  <c r="J830" i="1"/>
  <c r="I830" i="1"/>
  <c r="J822" i="1"/>
  <c r="I822" i="1"/>
  <c r="J814" i="1"/>
  <c r="I814" i="1"/>
  <c r="J806" i="1"/>
  <c r="I806" i="1"/>
  <c r="J798" i="1"/>
  <c r="I798" i="1"/>
  <c r="J790" i="1"/>
  <c r="I790" i="1"/>
  <c r="J782" i="1"/>
  <c r="I782" i="1"/>
  <c r="J774" i="1"/>
  <c r="I774" i="1"/>
  <c r="J766" i="1"/>
  <c r="I766" i="1"/>
  <c r="J758" i="1"/>
  <c r="I758" i="1"/>
  <c r="J750" i="1"/>
  <c r="I750" i="1"/>
  <c r="J742" i="1"/>
  <c r="I742" i="1"/>
  <c r="J734" i="1"/>
  <c r="I734" i="1"/>
  <c r="J726" i="1"/>
  <c r="I726" i="1"/>
  <c r="J718" i="1"/>
  <c r="I718" i="1"/>
  <c r="J710" i="1"/>
  <c r="I710" i="1"/>
  <c r="J702" i="1"/>
  <c r="I702" i="1"/>
  <c r="J694" i="1"/>
  <c r="I694" i="1"/>
  <c r="J686" i="1"/>
  <c r="I686" i="1"/>
  <c r="J678" i="1"/>
  <c r="I678" i="1"/>
  <c r="J670" i="1"/>
  <c r="I670" i="1"/>
  <c r="J662" i="1"/>
  <c r="I662" i="1"/>
  <c r="J654" i="1"/>
  <c r="I654" i="1"/>
  <c r="J646" i="1"/>
  <c r="I646" i="1"/>
  <c r="J638" i="1"/>
  <c r="I638" i="1"/>
  <c r="J630" i="1"/>
  <c r="I630" i="1"/>
  <c r="J622" i="1"/>
  <c r="I622" i="1"/>
  <c r="J614" i="1"/>
  <c r="I614" i="1"/>
  <c r="J606" i="1"/>
  <c r="I606" i="1"/>
  <c r="J598" i="1"/>
  <c r="I598" i="1"/>
  <c r="J590" i="1"/>
  <c r="I590" i="1"/>
  <c r="J582" i="1"/>
  <c r="I582" i="1"/>
  <c r="J574" i="1"/>
  <c r="I574" i="1"/>
  <c r="J566" i="1"/>
  <c r="I566" i="1"/>
  <c r="J558" i="1"/>
  <c r="I558" i="1"/>
  <c r="J550" i="1"/>
  <c r="I550" i="1"/>
  <c r="J542" i="1"/>
  <c r="I542" i="1"/>
  <c r="J534" i="1"/>
  <c r="I534" i="1"/>
  <c r="J526" i="1"/>
  <c r="I526" i="1"/>
  <c r="J518" i="1"/>
  <c r="I518" i="1"/>
  <c r="J510" i="1"/>
  <c r="I510" i="1"/>
  <c r="J502" i="1"/>
  <c r="I502" i="1"/>
  <c r="J494" i="1"/>
  <c r="I494" i="1"/>
  <c r="J486" i="1"/>
  <c r="I486" i="1"/>
  <c r="J478" i="1"/>
  <c r="I478" i="1"/>
  <c r="J470" i="1"/>
  <c r="I470" i="1"/>
  <c r="J462" i="1"/>
  <c r="I462" i="1"/>
  <c r="J454" i="1"/>
  <c r="I454" i="1"/>
  <c r="J446" i="1"/>
  <c r="I446" i="1"/>
  <c r="J438" i="1"/>
  <c r="I438" i="1"/>
  <c r="J430" i="1"/>
  <c r="I430" i="1"/>
  <c r="J422" i="1"/>
  <c r="I422" i="1"/>
  <c r="J414" i="1"/>
  <c r="I414" i="1"/>
  <c r="J406" i="1"/>
  <c r="I406" i="1"/>
  <c r="J398" i="1"/>
  <c r="I398" i="1"/>
  <c r="J390" i="1"/>
  <c r="I390" i="1"/>
  <c r="J382" i="1"/>
  <c r="I382" i="1"/>
  <c r="J374" i="1"/>
  <c r="I374" i="1"/>
  <c r="J366" i="1"/>
  <c r="I366" i="1"/>
  <c r="J358" i="1"/>
  <c r="I358" i="1"/>
  <c r="J350" i="1"/>
  <c r="I350" i="1"/>
  <c r="J342" i="1"/>
  <c r="I342" i="1"/>
  <c r="J334" i="1"/>
  <c r="I334" i="1"/>
  <c r="J326" i="1"/>
  <c r="I326" i="1"/>
  <c r="J318" i="1"/>
  <c r="I318" i="1"/>
  <c r="J310" i="1"/>
  <c r="I310" i="1"/>
  <c r="J302" i="1"/>
  <c r="I302" i="1"/>
  <c r="J294" i="1"/>
  <c r="I294" i="1"/>
  <c r="J286" i="1"/>
  <c r="I286" i="1"/>
  <c r="J278" i="1"/>
  <c r="I278" i="1"/>
  <c r="J270" i="1"/>
  <c r="I270" i="1"/>
  <c r="J262" i="1"/>
  <c r="I262" i="1"/>
  <c r="J254" i="1"/>
  <c r="I254" i="1"/>
  <c r="J246" i="1"/>
  <c r="I246" i="1"/>
  <c r="J238" i="1"/>
  <c r="I238" i="1"/>
  <c r="J230" i="1"/>
  <c r="I230" i="1"/>
  <c r="J222" i="1"/>
  <c r="I222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I3582" i="1"/>
  <c r="I3518" i="1"/>
  <c r="I3454" i="1"/>
  <c r="I3390" i="1"/>
  <c r="I3326" i="1"/>
  <c r="I3262" i="1"/>
  <c r="I3198" i="1"/>
  <c r="I3128" i="1"/>
  <c r="I284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J36" i="1"/>
  <c r="I36" i="1"/>
  <c r="J28" i="1"/>
  <c r="I28" i="1"/>
  <c r="J20" i="1"/>
  <c r="I20" i="1"/>
  <c r="J12" i="1"/>
  <c r="I12" i="1"/>
  <c r="J4" i="1"/>
  <c r="I4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J3" i="1"/>
  <c r="I3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J89" i="1"/>
  <c r="I89" i="1"/>
  <c r="J81" i="1"/>
  <c r="I81" i="1"/>
  <c r="J73" i="1"/>
  <c r="I73" i="1"/>
  <c r="J65" i="1"/>
  <c r="I65" i="1"/>
  <c r="J57" i="1"/>
  <c r="I57" i="1"/>
  <c r="J49" i="1"/>
  <c r="I49" i="1"/>
  <c r="J41" i="1"/>
  <c r="I41" i="1"/>
  <c r="J33" i="1"/>
  <c r="I33" i="1"/>
  <c r="J25" i="1"/>
  <c r="I25" i="1"/>
  <c r="J17" i="1"/>
  <c r="I17" i="1"/>
  <c r="J9" i="1"/>
  <c r="I9" i="1"/>
  <c r="J8" i="1"/>
  <c r="I8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J7" i="1"/>
  <c r="I7" i="1"/>
  <c r="G9" i="3" l="1"/>
  <c r="F9" i="3"/>
  <c r="H2" i="3"/>
  <c r="H4" i="3"/>
  <c r="H12" i="3"/>
  <c r="F12" i="3"/>
  <c r="F2" i="3"/>
  <c r="G4" i="3"/>
  <c r="H7" i="3"/>
  <c r="H5" i="3"/>
  <c r="F7" i="3"/>
  <c r="F5" i="3"/>
</calcChain>
</file>

<file path=xl/sharedStrings.xml><?xml version="1.0" encoding="utf-8"?>
<sst xmlns="http://schemas.openxmlformats.org/spreadsheetml/2006/main" count="26878" uniqueCount="8352">
  <si>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</si>
  <si>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</si>
  <si>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</si>
  <si>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</si>
  <si>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</si>
  <si>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</si>
  <si>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</si>
  <si>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</si>
  <si>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</si>
  <si>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</si>
  <si>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</si>
  <si>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</si>
  <si>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</si>
  <si>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</si>
  <si>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</si>
  <si>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</si>
  <si>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</si>
  <si>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</si>
  <si>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</si>
  <si>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</si>
  <si>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</si>
  <si>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</si>
  <si>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</si>
  <si>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</si>
  <si>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</si>
  <si>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</si>
  <si>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</si>
  <si>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</si>
  <si>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</si>
  <si>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</si>
  <si>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</si>
  <si>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</si>
  <si>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</si>
  <si>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</si>
  <si>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</si>
  <si>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</si>
  <si>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</si>
  <si>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</si>
  <si>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</si>
  <si>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</si>
  <si>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</si>
  <si>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</si>
  <si>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</si>
  <si>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</si>
  <si>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</si>
  <si>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</si>
  <si>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</si>
  <si>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</si>
  <si>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</si>
  <si>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</si>
  <si>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</si>
  <si>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</si>
  <si>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</si>
  <si>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</si>
  <si>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</si>
  <si>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</si>
  <si>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</si>
  <si>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</si>
  <si>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</si>
  <si>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</si>
  <si>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</si>
  <si>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</si>
  <si>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</si>
  <si>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</si>
  <si>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</si>
  <si>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</si>
  <si>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</si>
  <si>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</si>
  <si>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</si>
  <si>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</si>
  <si>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</si>
  <si>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</si>
  <si>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</si>
  <si>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</si>
  <si>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</si>
  <si>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</si>
  <si>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</si>
  <si>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</si>
  <si>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</si>
  <si>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</si>
  <si>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</si>
  <si>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</si>
  <si>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</si>
  <si>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</si>
  <si>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</si>
  <si>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</si>
  <si>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</si>
  <si>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</si>
  <si>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</si>
  <si>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</si>
  <si>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</si>
  <si>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</si>
  <si>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</si>
  <si>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</si>
  <si>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</si>
  <si>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</si>
  <si>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</si>
  <si>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</si>
  <si>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</si>
  <si>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</si>
  <si>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</si>
  <si>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</si>
  <si>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</si>
  <si>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</si>
  <si>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</si>
  <si>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</si>
  <si>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</si>
  <si>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</si>
  <si>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</si>
  <si>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</si>
  <si>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</si>
  <si>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</si>
  <si>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</si>
  <si>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</si>
  <si>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</si>
  <si>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</si>
  <si>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</si>
  <si>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</si>
  <si>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</si>
  <si>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</si>
  <si>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</si>
  <si>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</si>
  <si>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</si>
  <si>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</si>
  <si>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</si>
  <si>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</si>
  <si>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</si>
  <si>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</si>
  <si>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</si>
  <si>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</si>
  <si>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</si>
  <si>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</si>
  <si>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</si>
  <si>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</si>
  <si>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</si>
  <si>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</si>
  <si>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</si>
  <si>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</si>
  <si>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</si>
  <si>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</si>
  <si>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</si>
  <si>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</si>
  <si>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</si>
  <si>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</si>
  <si>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</si>
  <si>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</si>
  <si>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</si>
  <si>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</si>
  <si>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</si>
  <si>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</si>
  <si>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</si>
  <si>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</si>
  <si>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</si>
  <si>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</si>
  <si>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</si>
  <si>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</si>
  <si>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</si>
  <si>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</si>
  <si>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</si>
  <si>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</si>
  <si>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</si>
  <si>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</si>
  <si>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</si>
  <si>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</si>
  <si>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</si>
  <si>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</si>
  <si>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</si>
  <si>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</si>
  <si>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</si>
  <si>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</si>
  <si>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</si>
  <si>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</si>
  <si>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</si>
  <si>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</si>
  <si>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</si>
  <si>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</si>
  <si>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</si>
  <si>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</si>
  <si>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</si>
  <si>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</si>
  <si>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</si>
  <si>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</si>
  <si>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</si>
  <si>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</si>
  <si>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</si>
  <si>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</si>
  <si>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</si>
  <si>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</si>
  <si>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</si>
  <si>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</si>
  <si>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</si>
  <si>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</si>
  <si>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</si>
  <si>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</si>
  <si>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</si>
  <si>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</si>
  <si>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</si>
  <si>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</si>
  <si>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</si>
  <si>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</si>
  <si>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</si>
  <si>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</si>
  <si>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</si>
  <si>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</si>
  <si>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</si>
  <si>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</si>
  <si>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</si>
  <si>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</si>
  <si>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</si>
  <si>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</si>
  <si>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</si>
  <si>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</si>
  <si>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</si>
  <si>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</si>
  <si>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</si>
  <si>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</si>
  <si>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</si>
  <si>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</si>
  <si>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</si>
  <si>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</si>
  <si>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</si>
  <si>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</si>
  <si>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</si>
  <si>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</si>
  <si>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</si>
  <si>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</si>
  <si>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</si>
  <si>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</si>
  <si>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</si>
  <si>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</si>
  <si>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</si>
  <si>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</si>
  <si>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</si>
  <si>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</si>
  <si>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</si>
  <si>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</si>
  <si>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</si>
  <si>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</si>
  <si>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</si>
  <si>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</si>
  <si>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</si>
  <si>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</si>
  <si>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</si>
  <si>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</si>
  <si>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</si>
  <si>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</si>
  <si>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</si>
  <si>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</si>
  <si>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</si>
  <si>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</si>
  <si>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</si>
  <si>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</si>
  <si>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</si>
  <si>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</si>
  <si>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</si>
  <si>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</si>
  <si>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</si>
  <si>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</si>
  <si>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</si>
  <si>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</si>
  <si>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</si>
  <si>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</si>
  <si>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</si>
  <si>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</si>
  <si>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</si>
  <si>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</si>
  <si>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</si>
  <si>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</si>
  <si>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</si>
  <si>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</si>
  <si>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</si>
  <si>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</si>
  <si>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</si>
  <si>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</si>
  <si>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</si>
  <si>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</si>
  <si>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</si>
  <si>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</si>
  <si>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</si>
  <si>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</si>
  <si>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</si>
  <si>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</si>
  <si>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</si>
  <si>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</si>
  <si>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</si>
  <si>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</si>
  <si>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</si>
  <si>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</si>
  <si>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</si>
  <si>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</si>
  <si>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</si>
  <si>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</si>
  <si>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</si>
  <si>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</si>
  <si>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</si>
  <si>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</si>
  <si>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</si>
  <si>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</si>
  <si>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</si>
  <si>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</si>
  <si>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</si>
  <si>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</si>
  <si>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</si>
  <si>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</si>
  <si>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</si>
  <si>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</si>
  <si>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</si>
  <si>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</si>
  <si>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</si>
  <si>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</si>
  <si>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</si>
  <si>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</si>
  <si>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</si>
  <si>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</si>
  <si>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</si>
  <si>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</si>
  <si>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</si>
  <si>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</si>
  <si>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</si>
  <si>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</si>
  <si>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</si>
  <si>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</si>
  <si>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</si>
  <si>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</si>
  <si>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</si>
  <si>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</si>
  <si>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</si>
  <si>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</si>
  <si>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</si>
  <si>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</si>
  <si>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</si>
  <si>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</si>
  <si>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</si>
  <si>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</si>
  <si>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</si>
  <si>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</si>
  <si>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</si>
  <si>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</si>
  <si>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</si>
  <si>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</si>
  <si>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</si>
  <si>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</si>
  <si>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</si>
  <si>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</si>
  <si>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</si>
  <si>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</si>
  <si>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</si>
  <si>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</si>
  <si>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</si>
  <si>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</si>
  <si>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</si>
  <si>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</si>
  <si>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</si>
  <si>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</si>
  <si>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</si>
  <si>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</si>
  <si>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</si>
  <si>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</si>
  <si>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</si>
  <si>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</si>
  <si>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</si>
  <si>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</si>
  <si>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</si>
  <si>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</si>
  <si>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</si>
  <si>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</si>
  <si>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</si>
  <si>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</si>
  <si>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</si>
  <si>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</si>
  <si>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</si>
  <si>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</si>
  <si>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</si>
  <si>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</si>
  <si>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</si>
  <si>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</si>
  <si>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</si>
  <si>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</si>
  <si>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</si>
  <si>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</si>
  <si>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</si>
  <si>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</si>
  <si>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</si>
  <si>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</si>
  <si>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</si>
  <si>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</si>
  <si>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</si>
  <si>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</si>
  <si>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</si>
  <si>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</si>
  <si>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</si>
  <si>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</si>
  <si>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</si>
  <si>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</si>
  <si>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</si>
  <si>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</si>
  <si>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</si>
  <si>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</si>
  <si>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</si>
  <si>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</si>
  <si>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</si>
  <si>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</si>
  <si>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</si>
  <si>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</si>
  <si>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</si>
  <si>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</si>
  <si>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</si>
  <si>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</si>
  <si>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</si>
  <si>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</si>
  <si>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</si>
  <si>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</si>
  <si>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</si>
  <si>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</si>
  <si>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</si>
  <si>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</si>
  <si>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</si>
  <si>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</si>
  <si>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</si>
  <si>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</si>
  <si>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</si>
  <si>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</si>
  <si>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</si>
  <si>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</si>
  <si>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</si>
  <si>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</si>
  <si>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</si>
  <si>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</si>
  <si>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</si>
  <si>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</si>
  <si>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</si>
  <si>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</si>
  <si>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</si>
  <si>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</si>
  <si>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</si>
  <si>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</si>
  <si>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</si>
  <si>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</si>
  <si>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</si>
  <si>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</si>
  <si>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</si>
  <si>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</si>
  <si>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</si>
  <si>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</si>
  <si>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</si>
  <si>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</si>
  <si>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</si>
  <si>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</si>
  <si>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</si>
  <si>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</si>
  <si>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</si>
  <si>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</si>
  <si>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</si>
  <si>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</si>
  <si>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</si>
  <si>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</si>
  <si>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</si>
  <si>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</si>
  <si>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</si>
  <si>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</si>
  <si>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</si>
  <si>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</si>
  <si>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</si>
  <si>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</si>
  <si>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</si>
  <si>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</si>
  <si>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</si>
  <si>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</si>
  <si>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</si>
  <si>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</si>
  <si>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</si>
  <si>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</si>
  <si>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</si>
  <si>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</si>
  <si>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</si>
  <si>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</si>
  <si>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</si>
  <si>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</si>
  <si>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</si>
  <si>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</si>
  <si>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</si>
  <si>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</si>
  <si>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</si>
  <si>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</si>
  <si>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</si>
  <si>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</si>
  <si>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</si>
  <si>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</si>
  <si>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</si>
  <si>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</si>
  <si>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</si>
  <si>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</si>
  <si>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</si>
  <si>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</si>
  <si>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</si>
  <si>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</si>
  <si>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</si>
  <si>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</si>
  <si>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</si>
  <si>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</si>
  <si>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</si>
  <si>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</si>
  <si>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</si>
  <si>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</si>
  <si>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</si>
  <si>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</si>
  <si>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</si>
  <si>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</si>
  <si>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</si>
  <si>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</si>
  <si>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</si>
  <si>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</si>
  <si>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</si>
  <si>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</si>
  <si>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</si>
  <si>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</si>
  <si>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</si>
  <si>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</si>
  <si>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</si>
  <si>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</si>
  <si>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</si>
  <si>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</si>
  <si>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</si>
  <si>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</si>
  <si>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</si>
  <si>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</si>
  <si>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</si>
  <si>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</si>
  <si>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</si>
  <si>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</si>
  <si>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</si>
  <si>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</si>
  <si>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</si>
  <si>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</si>
  <si>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</si>
  <si>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</si>
  <si>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</si>
  <si>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</si>
  <si>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</si>
  <si>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</si>
  <si>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</si>
  <si>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</si>
  <si>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</si>
  <si>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</si>
  <si>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</si>
  <si>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</si>
  <si>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</si>
  <si>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</si>
  <si>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</si>
  <si>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</si>
  <si>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</si>
  <si>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</si>
  <si>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</si>
  <si>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</si>
  <si>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</si>
  <si>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</si>
  <si>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</si>
  <si>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</si>
  <si>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</si>
  <si>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</si>
  <si>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</si>
  <si>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</si>
  <si>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</si>
  <si>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</si>
  <si>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</si>
  <si>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</si>
  <si>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</si>
  <si>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</si>
  <si>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</si>
  <si>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</si>
  <si>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</si>
  <si>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</si>
  <si>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</si>
  <si>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</si>
  <si>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</si>
  <si>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</si>
  <si>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</si>
  <si>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</si>
  <si>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</si>
  <si>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</si>
  <si>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</si>
  <si>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</si>
  <si>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</si>
  <si>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</si>
  <si>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</si>
  <si>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</si>
  <si>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</si>
  <si>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</si>
  <si>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</si>
  <si>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</si>
  <si>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</si>
  <si>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</si>
  <si>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</si>
  <si>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</si>
  <si>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</si>
  <si>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</si>
  <si>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</si>
  <si>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</si>
  <si>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</si>
  <si>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</si>
  <si>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</si>
  <si>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</si>
  <si>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</si>
  <si>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</si>
  <si>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</si>
  <si>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</si>
  <si>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</si>
  <si>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</si>
  <si>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</si>
  <si>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</si>
  <si>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</si>
  <si>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</si>
  <si>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</si>
  <si>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</si>
  <si>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</si>
  <si>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</si>
  <si>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</si>
  <si>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</si>
  <si>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</si>
  <si>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</si>
  <si>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</si>
  <si>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</si>
  <si>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</si>
  <si>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</si>
  <si>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</si>
  <si>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</si>
  <si>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</si>
  <si>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</si>
  <si>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</si>
  <si>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</si>
  <si>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</si>
  <si>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</si>
  <si>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</si>
  <si>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</si>
  <si>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</si>
  <si>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</si>
  <si>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</si>
  <si>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</si>
  <si>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</si>
  <si>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</si>
  <si>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</si>
  <si>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</si>
  <si>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</si>
  <si>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</si>
  <si>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</si>
  <si>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</si>
  <si>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</si>
  <si>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</si>
  <si>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</si>
  <si>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</si>
  <si>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</si>
  <si>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</si>
  <si>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</si>
  <si>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</si>
  <si>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</si>
  <si>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</si>
  <si>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</si>
  <si>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</si>
  <si>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</si>
  <si>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</si>
  <si>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</si>
  <si>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</si>
  <si>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</si>
  <si>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</si>
  <si>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</si>
  <si>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</si>
  <si>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</si>
  <si>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</si>
  <si>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</si>
  <si>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</si>
  <si>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</si>
  <si>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</si>
  <si>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</si>
  <si>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</si>
  <si>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</si>
  <si>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</si>
  <si>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</si>
  <si>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</si>
  <si>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</si>
  <si>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</si>
  <si>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</si>
  <si>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</si>
  <si>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</si>
  <si>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</si>
  <si>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</si>
  <si>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</si>
  <si>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</si>
  <si>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</si>
  <si>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</si>
  <si>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</si>
  <si>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</si>
  <si>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</si>
  <si>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</si>
  <si>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</si>
  <si>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</si>
  <si>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</si>
  <si>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</si>
  <si>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</si>
  <si>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</si>
  <si>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</si>
  <si>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</si>
  <si>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</si>
  <si>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</si>
  <si>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</si>
  <si>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</si>
  <si>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</si>
  <si>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</si>
  <si>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</si>
  <si>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</si>
  <si>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</si>
  <si>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</si>
  <si>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</si>
  <si>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</si>
  <si>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</si>
  <si>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</si>
  <si>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</si>
  <si>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</si>
  <si>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</si>
  <si>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</si>
  <si>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</si>
  <si>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</si>
  <si>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</si>
  <si>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</si>
  <si>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</si>
  <si>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</si>
  <si>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</si>
  <si>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</si>
  <si>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</si>
  <si>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</si>
  <si>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</si>
  <si>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</si>
  <si>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</si>
  <si>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</si>
  <si>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</si>
  <si>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</si>
  <si>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</si>
  <si>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</si>
  <si>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</si>
  <si>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</si>
  <si>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</si>
  <si>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</si>
  <si>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</si>
  <si>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</si>
  <si>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</si>
  <si>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</si>
  <si>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</si>
  <si>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</si>
  <si>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</si>
  <si>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</si>
  <si>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</si>
  <si>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</si>
  <si>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</si>
  <si>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</si>
  <si>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</si>
  <si>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</si>
  <si>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</si>
  <si>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</si>
  <si>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</si>
  <si>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</si>
  <si>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</si>
  <si>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</si>
  <si>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</si>
  <si>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</si>
  <si>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</si>
  <si>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</si>
  <si>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</si>
  <si>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</si>
  <si>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</si>
  <si>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</si>
  <si>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</si>
  <si>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</si>
  <si>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</si>
  <si>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</si>
  <si>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</si>
  <si>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</si>
  <si>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</si>
  <si>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</si>
  <si>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</si>
  <si>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</si>
  <si>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</si>
  <si>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</si>
  <si>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</si>
  <si>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</si>
  <si>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</si>
  <si>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</si>
  <si>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</si>
  <si>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</si>
  <si>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</si>
  <si>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</si>
  <si>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</si>
  <si>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</si>
  <si>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</si>
  <si>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</si>
  <si>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</si>
  <si>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</si>
  <si>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</si>
  <si>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</si>
  <si>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</si>
  <si>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</si>
  <si>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</si>
  <si>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</si>
  <si>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</si>
  <si>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</si>
  <si>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</si>
  <si>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</si>
  <si>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</si>
  <si>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</si>
  <si>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</si>
  <si>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</si>
  <si>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</si>
  <si>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</si>
  <si>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</si>
  <si>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</si>
  <si>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</si>
  <si>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</si>
  <si>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</si>
  <si>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</si>
  <si>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</si>
  <si>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</si>
  <si>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</si>
  <si>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</si>
  <si>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</si>
  <si>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</si>
  <si>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</si>
  <si>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</si>
  <si>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</si>
  <si>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</si>
  <si>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</si>
  <si>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</si>
  <si>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</si>
  <si>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</si>
  <si>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</si>
  <si>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</si>
  <si>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</si>
  <si>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</si>
  <si>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</si>
  <si>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</si>
  <si>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</si>
  <si>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</si>
  <si>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</si>
  <si>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</si>
  <si>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</si>
  <si>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</si>
  <si>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</si>
  <si>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</si>
  <si>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</si>
  <si>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</si>
  <si>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</si>
  <si>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</si>
  <si>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</si>
  <si>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</si>
  <si>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</si>
  <si>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</si>
  <si>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</si>
  <si>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</si>
  <si>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</si>
  <si>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</si>
  <si>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</si>
  <si>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</si>
  <si>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</si>
  <si>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</si>
  <si>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</si>
  <si>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</si>
  <si>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</si>
  <si>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</si>
  <si>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</si>
  <si>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</si>
  <si>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</si>
  <si>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</si>
  <si>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</si>
  <si>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</si>
  <si>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</si>
  <si>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</si>
  <si>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</si>
  <si>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</si>
  <si>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</si>
  <si>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</si>
  <si>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</si>
  <si>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</si>
  <si>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</si>
  <si>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</si>
  <si>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</si>
  <si>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</si>
  <si>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</si>
  <si>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</si>
  <si>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</si>
  <si>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</si>
  <si>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</si>
  <si>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</si>
  <si>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</si>
  <si>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</si>
  <si>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</si>
  <si>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</si>
  <si>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</si>
  <si>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</si>
  <si>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</si>
  <si>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</si>
  <si>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</si>
  <si>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</si>
  <si>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</si>
  <si>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</si>
  <si>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</si>
  <si>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</si>
  <si>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</si>
  <si>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</si>
  <si>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</si>
  <si>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</si>
  <si>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</si>
  <si>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</si>
  <si>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</si>
  <si>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</si>
  <si>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</si>
  <si>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</si>
  <si>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</si>
  <si>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</si>
  <si>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</si>
  <si>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</si>
  <si>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</si>
  <si>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</si>
  <si>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</si>
  <si>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</si>
  <si>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</si>
  <si>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</si>
  <si>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</si>
  <si>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</si>
  <si>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</si>
  <si>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</si>
  <si>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</si>
  <si>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</si>
  <si>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</si>
  <si>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</si>
  <si>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</si>
  <si>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</si>
  <si>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</si>
  <si>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</si>
  <si>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</si>
  <si>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</si>
  <si>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</si>
  <si>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</si>
  <si>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</si>
  <si>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</si>
  <si>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</si>
  <si>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</si>
  <si>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</si>
  <si>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</si>
  <si>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</si>
  <si>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</si>
  <si>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</si>
  <si>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</si>
  <si>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</si>
  <si>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</si>
  <si>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</si>
  <si>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</si>
  <si>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</si>
  <si>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</si>
  <si>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</si>
  <si>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</si>
  <si>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</si>
  <si>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</si>
  <si>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</si>
  <si>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</si>
  <si>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</si>
  <si>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</si>
  <si>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</si>
  <si>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</si>
  <si>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</si>
  <si>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</si>
  <si>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</si>
  <si>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</si>
  <si>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</si>
  <si>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</si>
  <si>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</si>
  <si>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</si>
  <si>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</si>
  <si>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</si>
  <si>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</si>
  <si>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</si>
  <si>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</si>
  <si>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</si>
  <si>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</si>
  <si>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</si>
  <si>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</si>
  <si>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</si>
  <si>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</si>
  <si>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</si>
  <si>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</si>
  <si>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</si>
  <si>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</si>
  <si>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</si>
  <si>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</si>
  <si>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</si>
  <si>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</si>
  <si>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</si>
  <si>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</si>
  <si>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</si>
  <si>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</si>
  <si>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</si>
  <si>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</si>
  <si>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</si>
  <si>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</si>
  <si>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</si>
  <si>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</si>
  <si>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</si>
  <si>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</si>
  <si>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</si>
  <si>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</si>
  <si>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</si>
  <si>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</si>
  <si>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</si>
  <si>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</si>
  <si>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</si>
  <si>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</si>
  <si>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</si>
  <si>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</si>
  <si>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</si>
  <si>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</si>
  <si>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</si>
  <si>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</si>
  <si>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</si>
  <si>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</si>
  <si>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</si>
  <si>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</si>
  <si>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</si>
  <si>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</si>
  <si>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</si>
  <si>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</si>
  <si>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</si>
  <si>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</si>
  <si>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</si>
  <si>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</si>
  <si>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</si>
  <si>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</si>
  <si>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</si>
  <si>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</si>
  <si>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</si>
  <si>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</si>
  <si>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</si>
  <si>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</si>
  <si>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</si>
  <si>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</si>
  <si>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</si>
  <si>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</si>
  <si>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</si>
  <si>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</si>
  <si>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</si>
  <si>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</si>
  <si>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</si>
  <si>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</si>
  <si>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</si>
  <si>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</si>
  <si>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</si>
  <si>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</si>
  <si>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</si>
  <si>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</si>
  <si>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</si>
  <si>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</si>
  <si>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</si>
  <si>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</si>
  <si>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</si>
  <si>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</si>
  <si>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</si>
  <si>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</si>
  <si>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</si>
  <si>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</si>
  <si>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</si>
  <si>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</si>
  <si>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</si>
  <si>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</si>
  <si>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</si>
  <si>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</si>
  <si>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</si>
  <si>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</si>
  <si>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</si>
  <si>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</si>
  <si>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</si>
  <si>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</si>
  <si>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</si>
  <si>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</si>
  <si>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</si>
  <si>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</si>
  <si>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</si>
  <si>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</si>
  <si>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</si>
  <si>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</si>
  <si>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</si>
  <si>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</si>
  <si>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</si>
  <si>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</si>
  <si>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</si>
  <si>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</si>
  <si>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</si>
  <si>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</si>
  <si>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</si>
  <si>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</si>
  <si>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</si>
  <si>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</si>
  <si>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</si>
  <si>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</si>
  <si>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</si>
  <si>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</si>
  <si>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</si>
  <si>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</si>
  <si>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</si>
  <si>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</si>
  <si>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</si>
  <si>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</si>
  <si>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</si>
  <si>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</si>
  <si>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</si>
  <si>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</si>
  <si>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</si>
  <si>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</si>
  <si>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</si>
  <si>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</si>
  <si>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</si>
  <si>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</si>
  <si>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</si>
  <si>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</si>
  <si>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</si>
  <si>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</si>
  <si>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</si>
  <si>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</si>
  <si>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</si>
  <si>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</si>
  <si>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</si>
  <si>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</si>
  <si>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</si>
  <si>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</si>
  <si>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</si>
  <si>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</si>
  <si>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</si>
  <si>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</si>
  <si>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</si>
  <si>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</si>
  <si>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</si>
  <si>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</si>
  <si>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</si>
  <si>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</si>
  <si>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</si>
  <si>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</si>
  <si>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</si>
  <si>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</si>
  <si>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</si>
  <si>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</si>
  <si>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</si>
  <si>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</si>
  <si>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</si>
  <si>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</si>
  <si>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</si>
  <si>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</si>
  <si>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</si>
  <si>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</si>
  <si>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</si>
  <si>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</si>
  <si>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</si>
  <si>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</si>
  <si>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</si>
  <si>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</si>
  <si>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</si>
  <si>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</si>
  <si>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</si>
  <si>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</si>
  <si>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</si>
  <si>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</si>
  <si>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</si>
  <si>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</si>
  <si>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</si>
  <si>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</si>
  <si>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</si>
  <si>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</si>
  <si>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</si>
  <si>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</si>
  <si>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</si>
  <si>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</si>
  <si>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</si>
  <si>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</si>
  <si>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</si>
  <si>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</si>
  <si>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</si>
  <si>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</si>
  <si>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</si>
  <si>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</si>
  <si>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</si>
  <si>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</si>
  <si>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</si>
  <si>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</si>
  <si>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</si>
  <si>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</si>
  <si>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</si>
  <si>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</si>
  <si>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</si>
  <si>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</si>
  <si>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</si>
  <si>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</si>
  <si>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</si>
  <si>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</si>
  <si>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</si>
  <si>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</si>
  <si>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</si>
  <si>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</si>
  <si>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</si>
  <si>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</si>
  <si>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</si>
  <si>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</si>
  <si>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</si>
  <si>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</si>
  <si>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</si>
  <si>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</si>
  <si>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</si>
  <si>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</si>
  <si>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</si>
  <si>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</si>
  <si>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</si>
  <si>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</si>
  <si>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</si>
  <si>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</si>
  <si>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</si>
  <si>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</si>
  <si>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</si>
  <si>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</si>
  <si>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</si>
  <si>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</si>
  <si>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</si>
  <si>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</si>
  <si>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</si>
  <si>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</si>
  <si>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</si>
  <si>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</si>
  <si>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</si>
  <si>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</si>
  <si>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</si>
  <si>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</si>
  <si>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</si>
  <si>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</si>
  <si>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</si>
  <si>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</si>
  <si>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</si>
  <si>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</si>
  <si>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</si>
  <si>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</si>
  <si>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</si>
  <si>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</si>
  <si>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</si>
  <si>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</si>
  <si>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</si>
  <si>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</si>
  <si>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</si>
  <si>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</si>
  <si>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</si>
  <si>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</si>
  <si>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</si>
  <si>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</si>
  <si>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</si>
  <si>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</si>
  <si>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</si>
  <si>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</si>
  <si>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</si>
  <si>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</si>
  <si>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</si>
  <si>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</si>
  <si>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</si>
  <si>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</si>
  <si>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</si>
  <si>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</si>
  <si>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</si>
  <si>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</si>
  <si>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</si>
  <si>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</si>
  <si>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</si>
  <si>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</si>
  <si>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</si>
  <si>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</si>
  <si>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</si>
  <si>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</si>
  <si>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</si>
  <si>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</si>
  <si>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</si>
  <si>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</si>
  <si>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</si>
  <si>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</si>
  <si>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</si>
  <si>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</si>
  <si>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</si>
  <si>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</si>
  <si>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</si>
  <si>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</si>
  <si>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</si>
  <si>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</si>
  <si>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</si>
  <si>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</si>
  <si>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</si>
  <si>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</si>
  <si>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</si>
  <si>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</si>
  <si>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</si>
  <si>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</si>
  <si>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</si>
  <si>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</si>
  <si>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</si>
  <si>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</si>
  <si>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</si>
  <si>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</si>
  <si>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</si>
  <si>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</si>
  <si>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</si>
  <si>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</si>
  <si>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</si>
  <si>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</si>
  <si>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</si>
  <si>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</si>
  <si>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</si>
  <si>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</si>
  <si>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</si>
  <si>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</si>
  <si>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</si>
  <si>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</si>
  <si>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</si>
  <si>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</si>
  <si>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</si>
  <si>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</si>
  <si>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</si>
  <si>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</si>
  <si>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</si>
  <si>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</si>
  <si>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</si>
  <si>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</si>
  <si>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</si>
  <si>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</si>
  <si>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</si>
  <si>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</si>
  <si>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</si>
  <si>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</si>
  <si>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</si>
  <si>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</si>
  <si>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</si>
  <si>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</si>
  <si>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</si>
  <si>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</si>
  <si>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</si>
  <si>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</si>
  <si>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</si>
  <si>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</si>
  <si>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</si>
  <si>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</si>
  <si>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</si>
  <si>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</si>
  <si>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</si>
  <si>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</si>
  <si>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</si>
  <si>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</si>
  <si>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</si>
  <si>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</si>
  <si>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</si>
  <si>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</si>
  <si>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</si>
  <si>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</si>
  <si>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</si>
  <si>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</si>
  <si>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</si>
  <si>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</si>
  <si>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</si>
  <si>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</si>
  <si>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</si>
  <si>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</si>
  <si>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</si>
  <si>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</si>
  <si>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</si>
  <si>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</si>
  <si>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</si>
  <si>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</si>
  <si>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</si>
  <si>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</si>
  <si>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</si>
  <si>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</si>
  <si>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</si>
  <si>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</si>
  <si>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</si>
  <si>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</si>
  <si>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</si>
  <si>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</si>
  <si>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</si>
  <si>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</si>
  <si>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</si>
  <si>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</si>
  <si>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</si>
  <si>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</si>
  <si>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</si>
  <si>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</si>
  <si>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</si>
  <si>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</si>
  <si>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</si>
  <si>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</si>
  <si>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</si>
  <si>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</si>
  <si>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</si>
  <si>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</si>
  <si>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</si>
  <si>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</si>
  <si>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</si>
  <si>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</si>
  <si>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</si>
  <si>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</si>
  <si>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</si>
  <si>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</si>
  <si>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</si>
  <si>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</si>
  <si>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</si>
  <si>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</si>
  <si>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</si>
  <si>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</si>
  <si>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</si>
  <si>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</si>
  <si>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</si>
  <si>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</si>
  <si>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</si>
  <si>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</si>
  <si>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</si>
  <si>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</si>
  <si>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</si>
  <si>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</si>
  <si>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</si>
  <si>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</si>
  <si>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</si>
  <si>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</si>
  <si>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</si>
  <si>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</si>
  <si>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</si>
  <si>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</si>
  <si>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</si>
  <si>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</si>
  <si>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</si>
  <si>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</si>
  <si>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</si>
  <si>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</si>
  <si>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</si>
  <si>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</si>
  <si>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</si>
  <si>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</si>
  <si>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</si>
  <si>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</si>
  <si>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</si>
  <si>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</si>
  <si>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</si>
  <si>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</si>
  <si>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</si>
  <si>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</si>
  <si>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</si>
  <si>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</si>
  <si>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</si>
  <si>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</si>
  <si>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</si>
  <si>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</si>
  <si>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</si>
  <si>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</si>
  <si>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</si>
  <si>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</si>
  <si>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</si>
  <si>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</si>
  <si>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</si>
  <si>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</si>
  <si>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</si>
  <si>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</si>
  <si>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</si>
  <si>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</si>
  <si>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</si>
  <si>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</si>
  <si>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</si>
  <si>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</si>
  <si>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</si>
  <si>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</si>
  <si>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</si>
  <si>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</si>
  <si>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</si>
  <si>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</si>
  <si>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</si>
  <si>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</si>
  <si>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</si>
  <si>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</si>
  <si>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</si>
  <si>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</si>
  <si>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</si>
  <si>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</si>
  <si>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</si>
  <si>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</si>
  <si>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</si>
  <si>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</si>
  <si>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</si>
  <si>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</si>
  <si>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</si>
  <si>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</si>
  <si>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</si>
  <si>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</si>
  <si>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</si>
  <si>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</si>
  <si>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</si>
  <si>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</si>
  <si>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</si>
  <si>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</si>
  <si>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</si>
  <si>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</si>
  <si>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</si>
  <si>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</si>
  <si>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</si>
  <si>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</si>
  <si>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</si>
  <si>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</si>
  <si>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</si>
  <si>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</si>
  <si>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</si>
  <si>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</si>
  <si>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</si>
  <si>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</si>
  <si>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</si>
  <si>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</si>
  <si>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</si>
  <si>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</si>
  <si>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</si>
  <si>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</si>
  <si>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</si>
  <si>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</si>
  <si>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</si>
  <si>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</si>
  <si>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</si>
  <si>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</si>
  <si>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</si>
  <si>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</si>
  <si>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</si>
  <si>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</si>
  <si>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</si>
  <si>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</si>
  <si>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</si>
  <si>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</si>
  <si>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</si>
  <si>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</si>
  <si>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</si>
  <si>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</si>
  <si>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</si>
  <si>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</si>
  <si>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</si>
  <si>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</si>
  <si>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</si>
  <si>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</si>
  <si>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</si>
  <si>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</si>
  <si>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</si>
  <si>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</si>
  <si>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</si>
  <si>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</si>
  <si>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</si>
  <si>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</si>
  <si>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</si>
  <si>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</si>
  <si>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</si>
  <si>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</si>
  <si>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</si>
  <si>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</si>
  <si>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</si>
  <si>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</si>
  <si>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</si>
  <si>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</si>
  <si>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</si>
  <si>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</si>
  <si>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</si>
  <si>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</si>
  <si>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</si>
  <si>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</si>
  <si>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</si>
  <si>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</si>
  <si>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</si>
  <si>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</si>
  <si>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</si>
  <si>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</si>
  <si>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</si>
  <si>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</si>
  <si>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</si>
  <si>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</si>
  <si>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</si>
  <si>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</si>
  <si>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</si>
  <si>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</si>
  <si>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</si>
  <si>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</si>
  <si>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</si>
  <si>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</si>
  <si>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</si>
  <si>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</si>
  <si>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</si>
  <si>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</si>
  <si>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</si>
  <si>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</si>
  <si>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</si>
  <si>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</si>
  <si>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</si>
  <si>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</si>
  <si>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</si>
  <si>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</si>
  <si>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</si>
  <si>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</si>
  <si>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</si>
  <si>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</si>
  <si>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</si>
  <si>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</si>
  <si>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</si>
  <si>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</si>
  <si>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</si>
  <si>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</si>
  <si>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</si>
  <si>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</si>
  <si>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</si>
  <si>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</si>
  <si>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</si>
  <si>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</si>
  <si>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</si>
  <si>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</si>
  <si>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</si>
  <si>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</si>
  <si>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</si>
  <si>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</si>
  <si>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</si>
  <si>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</si>
  <si>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</si>
  <si>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</si>
  <si>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</si>
  <si>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</si>
  <si>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</si>
  <si>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</si>
  <si>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</si>
  <si>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</si>
  <si>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</si>
  <si>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</si>
  <si>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</si>
  <si>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</si>
  <si>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</si>
  <si>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</si>
  <si>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</si>
  <si>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</si>
  <si>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</si>
  <si>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</si>
  <si>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</si>
  <si>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</si>
  <si>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</si>
  <si>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</si>
  <si>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</si>
  <si>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</si>
  <si>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</si>
  <si>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</si>
  <si>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</si>
  <si>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</si>
  <si>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</si>
  <si>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</si>
  <si>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</si>
  <si>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</si>
  <si>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</si>
  <si>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</si>
  <si>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</si>
  <si>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</si>
  <si>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</si>
  <si>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</si>
  <si>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</si>
  <si>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</si>
  <si>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</si>
  <si>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</si>
  <si>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</si>
  <si>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</si>
  <si>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</si>
  <si>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</si>
  <si>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</si>
  <si>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</si>
  <si>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</si>
  <si>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</si>
  <si>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</si>
  <si>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</si>
  <si>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</si>
  <si>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</si>
  <si>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</si>
  <si>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</si>
  <si>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</si>
  <si>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</si>
  <si>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</si>
  <si>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</si>
  <si>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</si>
  <si>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</si>
  <si>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</si>
  <si>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</si>
  <si>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</si>
  <si>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</si>
  <si>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</si>
  <si>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</si>
  <si>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</si>
  <si>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</si>
  <si>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</si>
  <si>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</si>
  <si>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</si>
  <si>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</si>
  <si>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</si>
  <si>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</si>
  <si>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</si>
  <si>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</si>
  <si>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</si>
  <si>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</si>
  <si>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</si>
  <si>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</si>
  <si>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</si>
  <si>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</si>
  <si>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</si>
  <si>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</si>
  <si>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</si>
  <si>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</si>
  <si>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</si>
  <si>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</si>
  <si>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</si>
  <si>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</si>
  <si>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</si>
  <si>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</si>
  <si>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</si>
  <si>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</si>
  <si>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</si>
  <si>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</si>
  <si>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</si>
  <si>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</si>
  <si>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</si>
  <si>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</si>
  <si>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</si>
  <si>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</si>
  <si>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</si>
  <si>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</si>
  <si>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</si>
  <si>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</si>
  <si>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</si>
  <si>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</si>
  <si>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</si>
  <si>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</si>
  <si>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</si>
  <si>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</si>
  <si>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</si>
  <si>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</si>
  <si>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</si>
  <si>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</si>
  <si>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</si>
  <si>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</si>
  <si>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</si>
  <si>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</si>
  <si>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</si>
  <si>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</si>
  <si>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</si>
  <si>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</si>
  <si>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</si>
  <si>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</si>
  <si>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</si>
  <si>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</si>
  <si>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</si>
  <si>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</si>
  <si>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</si>
  <si>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</si>
  <si>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</si>
  <si>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</si>
  <si>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</si>
  <si>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</si>
  <si>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</si>
  <si>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</si>
  <si>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</si>
  <si>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</si>
  <si>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</si>
  <si>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</si>
  <si>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</si>
  <si>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</si>
  <si>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</si>
  <si>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</si>
  <si>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</si>
  <si>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</si>
  <si>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</si>
  <si>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</si>
  <si>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</si>
  <si>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</si>
  <si>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</si>
  <si>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</si>
  <si>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</si>
  <si>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</si>
  <si>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</si>
  <si>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</si>
  <si>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</si>
  <si>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</si>
  <si>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</si>
  <si>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</si>
  <si>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</si>
  <si>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</si>
  <si>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</si>
  <si>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</si>
  <si>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</si>
  <si>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</si>
  <si>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</si>
  <si>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</si>
  <si>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</si>
  <si>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</si>
  <si>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</si>
  <si>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</si>
  <si>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</si>
  <si>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</si>
  <si>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</si>
  <si>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</si>
  <si>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</si>
  <si>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</si>
  <si>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</si>
  <si>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</si>
  <si>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</si>
  <si>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</si>
  <si>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</si>
  <si>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</si>
  <si>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</si>
  <si>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</si>
  <si>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</si>
  <si>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</si>
  <si>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</si>
  <si>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</si>
  <si>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</si>
  <si>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</si>
  <si>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</si>
  <si>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</si>
  <si>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</si>
  <si>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</si>
  <si>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</si>
  <si>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</si>
  <si>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</si>
  <si>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</si>
  <si>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</si>
  <si>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</si>
  <si>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</si>
  <si>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</si>
  <si>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</si>
  <si>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</si>
  <si>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</si>
  <si>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</si>
  <si>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</si>
  <si>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</si>
  <si>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</si>
  <si>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</si>
  <si>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</si>
  <si>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</si>
  <si>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</si>
  <si>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</si>
  <si>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</si>
  <si>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</si>
  <si>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</si>
  <si>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</si>
  <si>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</si>
  <si>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</si>
  <si>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</si>
  <si>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</si>
  <si>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</si>
  <si>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</si>
  <si>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</si>
  <si>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</si>
  <si>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</si>
  <si>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</si>
  <si>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</si>
  <si>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</si>
  <si>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</si>
  <si>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</si>
  <si>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</si>
  <si>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</si>
  <si>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</si>
  <si>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</si>
  <si>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</si>
  <si>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</si>
  <si>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</si>
  <si>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</si>
  <si>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</si>
  <si>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</si>
  <si>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</si>
  <si>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</si>
  <si>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</si>
  <si>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</si>
  <si>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</si>
  <si>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</si>
  <si>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</si>
  <si>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</si>
  <si>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</si>
  <si>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</si>
  <si>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</si>
  <si>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</si>
  <si>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</si>
  <si>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</si>
  <si>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</si>
  <si>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</si>
  <si>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</si>
  <si>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</si>
  <si>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</si>
  <si>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</si>
  <si>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</si>
  <si>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</si>
  <si>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</si>
  <si>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</si>
  <si>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</si>
  <si>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</si>
  <si>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</si>
  <si>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</si>
  <si>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</si>
  <si>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</si>
  <si>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</si>
  <si>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</si>
  <si>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</si>
  <si>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</si>
  <si>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</si>
  <si>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</si>
  <si>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</si>
  <si>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</si>
  <si>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</si>
  <si>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</si>
  <si>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</si>
  <si>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</si>
  <si>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</si>
  <si>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</si>
  <si>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</si>
  <si>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</si>
  <si>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</si>
  <si>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</si>
  <si>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</si>
  <si>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</si>
  <si>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</si>
  <si>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</si>
  <si>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</si>
  <si>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</si>
  <si>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</si>
  <si>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</si>
  <si>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</si>
  <si>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</si>
  <si>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</si>
  <si>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</si>
  <si>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</si>
  <si>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</si>
  <si>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</si>
  <si>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</si>
  <si>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</si>
  <si>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</si>
  <si>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</si>
  <si>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</si>
  <si>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</si>
  <si>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</si>
  <si>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</si>
  <si>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</si>
  <si>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</si>
  <si>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</si>
  <si>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</si>
  <si>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</si>
  <si>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</si>
  <si>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</si>
  <si>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</si>
  <si>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</si>
  <si>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</si>
  <si>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</si>
  <si>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</si>
  <si>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</si>
  <si>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</si>
  <si>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</si>
  <si>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</si>
  <si>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</si>
  <si>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</si>
  <si>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</si>
  <si>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</si>
  <si>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</si>
  <si>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</si>
  <si>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</si>
  <si>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</si>
  <si>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</si>
  <si>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</si>
  <si>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</si>
  <si>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</si>
  <si>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</si>
  <si>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</si>
  <si>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</si>
  <si>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</si>
  <si>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</si>
  <si>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</si>
  <si>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</si>
  <si>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</si>
  <si>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</si>
  <si>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</si>
  <si>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</si>
  <si>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</si>
  <si>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</si>
  <si>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</si>
  <si>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</si>
  <si>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</si>
  <si>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</si>
  <si>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</si>
  <si>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</si>
  <si>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</si>
  <si>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</si>
  <si>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</si>
  <si>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</si>
  <si>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</si>
  <si>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</si>
  <si>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</si>
  <si>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</si>
  <si>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</si>
  <si>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</si>
  <si>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</si>
  <si>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</si>
  <si>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</si>
  <si>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</si>
  <si>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</si>
  <si>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</si>
  <si>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</si>
  <si>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</si>
  <si>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</si>
  <si>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</si>
  <si>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</si>
  <si>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</si>
  <si>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</si>
  <si>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</si>
  <si>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</si>
  <si>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</si>
  <si>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</si>
  <si>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</si>
  <si>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</si>
  <si>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</si>
  <si>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</si>
  <si>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</si>
  <si>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</si>
  <si>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</si>
  <si>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</si>
  <si>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</si>
  <si>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</si>
  <si>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</si>
  <si>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</si>
  <si>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</si>
  <si>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</si>
  <si>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</si>
  <si>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</si>
  <si>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</si>
  <si>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</si>
  <si>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</si>
  <si>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</si>
  <si>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</si>
  <si>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</si>
  <si>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</si>
  <si>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</si>
  <si>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</si>
  <si>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</si>
  <si>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</si>
  <si>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</si>
  <si>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</si>
  <si>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</si>
  <si>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</si>
  <si>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</si>
  <si>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</si>
  <si>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</si>
  <si>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</si>
  <si>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</si>
  <si>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</si>
  <si>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</si>
  <si>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</si>
  <si>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</si>
  <si>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</si>
  <si>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</si>
  <si>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</si>
  <si>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</si>
  <si>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</si>
  <si>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</si>
  <si>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</si>
  <si>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</si>
  <si>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</si>
  <si>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</si>
  <si>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</si>
  <si>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</si>
  <si>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</si>
  <si>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</si>
  <si>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</si>
  <si>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</si>
  <si>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</si>
  <si>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</si>
  <si>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</si>
  <si>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</si>
  <si>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</si>
  <si>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</si>
  <si>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</si>
  <si>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</si>
  <si>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</si>
  <si>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</si>
  <si>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</si>
  <si>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</si>
  <si>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</si>
  <si>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</si>
  <si>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</si>
  <si>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</si>
  <si>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</si>
  <si>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</si>
  <si>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</si>
  <si>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</si>
  <si>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</si>
  <si>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</si>
  <si>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</si>
  <si>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</si>
  <si>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</si>
  <si>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</si>
  <si>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</si>
  <si>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</si>
  <si>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</si>
  <si>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</si>
  <si>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</si>
  <si>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</si>
  <si>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</si>
  <si>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</si>
  <si>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</si>
  <si>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</si>
  <si>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</si>
  <si>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</si>
  <si>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</si>
  <si>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</si>
  <si>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</si>
  <si>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</si>
  <si>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</si>
  <si>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</si>
  <si>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</si>
  <si>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</si>
  <si>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</si>
  <si>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</si>
  <si>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</si>
  <si>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</si>
  <si>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</si>
  <si>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</si>
  <si>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</si>
  <si>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</si>
  <si>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</si>
  <si>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</si>
  <si>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</si>
  <si>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</si>
  <si>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</si>
  <si>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</si>
  <si>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</si>
  <si>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</si>
  <si>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</si>
  <si>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</si>
  <si>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</si>
  <si>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</si>
  <si>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</si>
  <si>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</si>
  <si>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</si>
  <si>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</si>
  <si>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</si>
  <si>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</si>
  <si>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</si>
  <si>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</si>
  <si>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</si>
  <si>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</si>
  <si>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</si>
  <si>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</si>
  <si>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</si>
  <si>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</si>
  <si>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</si>
  <si>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</si>
  <si>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</si>
  <si>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</si>
  <si>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</si>
  <si>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</si>
  <si>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</si>
  <si>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</si>
  <si>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</si>
  <si>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</si>
  <si>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</si>
  <si>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</si>
  <si>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</si>
  <si>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</si>
  <si>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</si>
  <si>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</si>
  <si>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</si>
  <si>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</si>
  <si>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</si>
  <si>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</si>
  <si>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</si>
  <si>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</si>
  <si>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</si>
  <si>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</si>
  <si>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</si>
  <si>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</si>
  <si>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</si>
  <si>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</si>
  <si>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</si>
  <si>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</si>
  <si>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</si>
  <si>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</si>
  <si>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</si>
  <si>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</si>
  <si>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</si>
  <si>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</si>
  <si>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</si>
  <si>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</si>
  <si>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</si>
  <si>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</si>
  <si>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</si>
  <si>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</si>
  <si>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</si>
  <si>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</si>
  <si>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</si>
  <si>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</si>
  <si>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</si>
  <si>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</si>
  <si>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</si>
  <si>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</si>
  <si>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</si>
  <si>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</si>
  <si>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</si>
  <si>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</si>
  <si>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</si>
  <si>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</si>
  <si>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</si>
  <si>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</si>
  <si>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</si>
  <si>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</si>
  <si>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</si>
  <si>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</si>
  <si>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</si>
  <si>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</si>
  <si>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</si>
  <si>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</si>
  <si>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</si>
  <si>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</si>
  <si>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</si>
  <si>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</si>
  <si>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</si>
  <si>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</si>
  <si>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</si>
  <si>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</si>
  <si>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</si>
  <si>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</si>
  <si>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</si>
  <si>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</si>
  <si>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</si>
  <si>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</si>
  <si>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</si>
  <si>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</si>
  <si>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</si>
  <si>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</si>
  <si>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</si>
  <si>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</si>
  <si>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</si>
  <si>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</si>
  <si>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</si>
  <si>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</si>
  <si>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</si>
  <si>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</si>
  <si>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</si>
  <si>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</si>
  <si>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</si>
  <si>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</si>
  <si>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</si>
  <si>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</si>
  <si>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</si>
  <si>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</si>
  <si>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</si>
  <si>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</si>
  <si>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</si>
  <si>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</si>
  <si>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</si>
  <si>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</si>
  <si>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</si>
  <si>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</si>
  <si>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</si>
  <si>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</si>
  <si>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</si>
  <si>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</si>
  <si>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</si>
  <si>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</si>
  <si>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</si>
  <si>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</si>
  <si>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</si>
  <si>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</si>
  <si>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</si>
  <si>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</si>
  <si>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</si>
  <si>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</si>
  <si>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</si>
  <si>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</si>
  <si>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</si>
  <si>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</si>
  <si>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</si>
  <si>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</si>
  <si>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</si>
  <si>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</si>
  <si>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</si>
  <si>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</si>
  <si>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</si>
  <si>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</si>
  <si>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</si>
  <si>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</si>
  <si>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</si>
  <si>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</si>
  <si>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</si>
  <si>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</si>
  <si>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</si>
  <si>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</si>
  <si>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</si>
  <si>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</si>
  <si>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</si>
  <si>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</si>
  <si>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</si>
  <si>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</si>
  <si>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</si>
  <si>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</si>
  <si>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</si>
  <si>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</si>
  <si>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</si>
  <si>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</si>
  <si>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</si>
  <si>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</si>
  <si>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</si>
  <si>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</si>
  <si>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</si>
  <si>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</si>
  <si>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</si>
  <si>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</si>
  <si>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</si>
  <si>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</si>
  <si>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</si>
  <si>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</si>
  <si>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</si>
  <si>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</si>
  <si>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</si>
  <si>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</si>
  <si>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</si>
  <si>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</si>
  <si>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</si>
  <si>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</si>
  <si>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</si>
  <si>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</si>
  <si>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</si>
  <si>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</si>
  <si>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</si>
  <si>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</si>
  <si>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</si>
  <si>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</si>
  <si>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</si>
  <si>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</si>
  <si>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</si>
  <si>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</si>
  <si>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</si>
  <si>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</si>
  <si>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</si>
  <si>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</si>
  <si>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</si>
  <si>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</si>
  <si>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</si>
  <si>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</si>
  <si>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</si>
  <si>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</si>
  <si>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</si>
  <si>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</si>
  <si>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</si>
  <si>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</si>
  <si>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</si>
  <si>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</si>
  <si>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</si>
  <si>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</si>
  <si>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</si>
  <si>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</si>
  <si>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</si>
  <si>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</si>
  <si>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</si>
  <si>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</si>
  <si>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</si>
  <si>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</si>
  <si>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</si>
  <si>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</si>
  <si>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</si>
  <si>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</si>
  <si>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</si>
  <si>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</si>
  <si>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</si>
  <si>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</si>
  <si>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</si>
  <si>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</si>
  <si>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</si>
  <si>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</si>
  <si>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</si>
  <si>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</si>
  <si>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</si>
  <si>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</si>
  <si>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</si>
  <si>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</si>
  <si>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</si>
  <si>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</si>
  <si>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</si>
  <si>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</si>
  <si>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</si>
  <si>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</si>
  <si>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</si>
  <si>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</si>
  <si>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</si>
  <si>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</si>
  <si>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</si>
  <si>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</si>
  <si>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</si>
  <si>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</si>
  <si>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</si>
  <si>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</si>
  <si>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</si>
  <si>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</si>
  <si>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</si>
  <si>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</si>
  <si>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</si>
  <si>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</si>
  <si>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</si>
  <si>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</si>
  <si>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</si>
  <si>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</si>
  <si>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</si>
  <si>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</si>
  <si>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</si>
  <si>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</si>
  <si>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</si>
  <si>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</si>
  <si>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</si>
  <si>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</si>
  <si>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</si>
  <si>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</si>
  <si>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</si>
  <si>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</si>
  <si>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</si>
  <si>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</si>
  <si>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</si>
  <si>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</si>
  <si>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</si>
  <si>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</si>
  <si>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</si>
  <si>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</si>
  <si>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</si>
  <si>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</si>
  <si>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</si>
  <si>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</si>
  <si>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</si>
  <si>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</si>
  <si>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</si>
  <si>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</si>
  <si>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</si>
  <si>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</si>
  <si>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</si>
  <si>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</si>
  <si>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</si>
  <si>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</si>
  <si>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</si>
  <si>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</si>
  <si>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</si>
  <si>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</si>
  <si>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</si>
  <si>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</si>
  <si>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</si>
  <si>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</si>
  <si>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</si>
  <si>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</si>
  <si>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</si>
  <si>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</si>
  <si>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</si>
  <si>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</si>
  <si>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</si>
  <si>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</si>
  <si>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</si>
  <si>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</si>
  <si>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</si>
  <si>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</si>
  <si>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</si>
  <si>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</si>
  <si>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</si>
  <si>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</si>
  <si>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</si>
  <si>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</si>
  <si>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</si>
  <si>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</si>
  <si>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</si>
  <si>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</si>
  <si>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</si>
  <si>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</si>
  <si>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</si>
  <si>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</si>
  <si>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</si>
  <si>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</si>
  <si>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</si>
  <si>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</si>
  <si>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</si>
  <si>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</si>
  <si>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</si>
  <si>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</si>
  <si>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</si>
  <si>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</si>
  <si>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</si>
  <si>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</si>
  <si>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</si>
  <si>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</si>
  <si>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</si>
  <si>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</si>
  <si>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</si>
  <si>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</si>
  <si>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</si>
  <si>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</si>
  <si>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</si>
  <si>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</si>
  <si>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</si>
  <si>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</si>
  <si>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</si>
  <si>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</si>
  <si>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</si>
  <si>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</si>
  <si>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</si>
  <si>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</si>
  <si>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</si>
  <si>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</si>
  <si>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</si>
  <si>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</si>
  <si>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</si>
  <si>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</si>
  <si>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</si>
  <si>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</si>
  <si>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</si>
  <si>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</si>
  <si>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</si>
  <si>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</si>
  <si>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</si>
  <si>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</si>
  <si>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</si>
  <si>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</si>
  <si>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</si>
  <si>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</si>
  <si>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</si>
  <si>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</si>
  <si>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</si>
  <si>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</si>
  <si>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</si>
  <si>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</si>
  <si>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</si>
  <si>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</si>
  <si>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</si>
  <si>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</si>
  <si>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</si>
  <si>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</si>
  <si>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</si>
  <si>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</si>
  <si>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</si>
  <si>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</si>
  <si>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</si>
  <si>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</si>
  <si>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</si>
  <si>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</si>
  <si>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</si>
  <si>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</si>
  <si>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</si>
  <si>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</si>
  <si>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</si>
  <si>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</si>
  <si>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</si>
  <si>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</si>
  <si>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</si>
  <si>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</si>
  <si>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</si>
  <si>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</si>
  <si>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</si>
  <si>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</si>
  <si>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</si>
  <si>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</si>
  <si>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</si>
  <si>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</si>
  <si>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</si>
  <si>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</si>
  <si>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</si>
  <si>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</si>
  <si>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</si>
  <si>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</si>
  <si>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</si>
  <si>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</si>
  <si>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</si>
  <si>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</si>
  <si>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</si>
  <si>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</si>
  <si>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</si>
  <si>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</si>
  <si>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</si>
  <si>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</si>
  <si>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</si>
  <si>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</si>
  <si>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</si>
  <si>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</si>
  <si>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</si>
  <si>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</si>
  <si>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</si>
  <si>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</si>
  <si>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</si>
  <si>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</si>
  <si>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</si>
  <si>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</si>
  <si>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</si>
  <si>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</si>
  <si>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</si>
  <si>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</si>
  <si>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</si>
  <si>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</si>
  <si>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</si>
  <si>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</si>
  <si>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</si>
  <si>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</si>
  <si>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</si>
  <si>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</si>
  <si>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</si>
  <si>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</si>
  <si>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</si>
  <si>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</si>
  <si>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</si>
  <si>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</si>
  <si>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</si>
  <si>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</si>
  <si>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</si>
  <si>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</si>
  <si>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</si>
  <si>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</si>
  <si>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</si>
  <si>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</si>
  <si>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</si>
  <si>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</si>
  <si>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</si>
  <si>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</si>
  <si>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</si>
  <si>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</si>
  <si>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</si>
  <si>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</si>
  <si>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</si>
  <si>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</si>
  <si>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</si>
  <si>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</si>
  <si>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</si>
  <si>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</si>
  <si>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</si>
  <si>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</si>
  <si>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</si>
  <si>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</si>
  <si>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</si>
  <si>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</si>
  <si>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</si>
  <si>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</si>
  <si>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</si>
  <si>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</si>
  <si>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</si>
  <si>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</si>
  <si>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</si>
  <si>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</si>
  <si>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</si>
  <si>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</si>
  <si>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</si>
  <si>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</si>
  <si>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</si>
  <si>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</si>
  <si>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</si>
  <si>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</si>
  <si>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</si>
  <si>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</si>
  <si>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</si>
  <si>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</si>
  <si>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</si>
  <si>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</si>
  <si>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</si>
  <si>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</si>
  <si>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</si>
  <si>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</si>
  <si>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</si>
  <si>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</si>
  <si>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</si>
  <si>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</si>
  <si>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</si>
  <si>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</si>
  <si>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</si>
  <si>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</si>
  <si>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</si>
  <si>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</si>
  <si>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</si>
  <si>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</si>
  <si>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</si>
  <si>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</si>
  <si>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</si>
  <si>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</si>
  <si>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</si>
  <si>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</si>
  <si>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</si>
  <si>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</si>
  <si>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</si>
  <si>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</si>
  <si>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</si>
  <si>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</si>
  <si>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</si>
  <si>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</si>
  <si>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</si>
  <si>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</si>
  <si>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</si>
  <si>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</si>
  <si>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</si>
  <si>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</si>
  <si>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</si>
  <si>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</si>
  <si>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</si>
  <si>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</si>
  <si>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</si>
  <si>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</si>
  <si>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</si>
  <si>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</si>
  <si>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</si>
  <si>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</si>
  <si>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</si>
  <si>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</si>
  <si>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</si>
  <si>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</si>
  <si>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</si>
  <si>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</si>
  <si>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</si>
  <si>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</si>
  <si>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</si>
  <si>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</si>
  <si>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</si>
  <si>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</si>
  <si>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</si>
  <si>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</si>
  <si>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</si>
  <si>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</si>
  <si>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</si>
  <si>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</si>
  <si>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</si>
  <si>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</si>
  <si>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</si>
  <si>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</si>
  <si>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</si>
  <si>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</si>
  <si>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</si>
  <si>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</si>
  <si>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</si>
  <si>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</si>
  <si>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</si>
  <si>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</si>
  <si>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</si>
  <si>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</si>
  <si>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</si>
  <si>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</si>
  <si>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</si>
  <si>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</si>
  <si>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</si>
  <si>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</si>
  <si>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</si>
  <si>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</si>
  <si>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</si>
  <si>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</si>
  <si>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</si>
  <si>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</si>
  <si>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</si>
  <si>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</si>
  <si>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</si>
  <si>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</si>
  <si>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</si>
  <si>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</si>
  <si>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</si>
  <si>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</si>
  <si>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</si>
  <si>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</si>
  <si>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</si>
  <si>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</si>
  <si>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</si>
  <si>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</si>
  <si>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</si>
  <si>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</si>
  <si>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</si>
  <si>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</si>
  <si>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</si>
  <si>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</si>
  <si>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</si>
  <si>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</si>
  <si>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</si>
  <si>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</si>
  <si>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</si>
  <si>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</si>
  <si>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</si>
  <si>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</si>
  <si>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</si>
  <si>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</si>
  <si>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</si>
  <si>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</si>
  <si>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</si>
  <si>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</si>
  <si>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</si>
  <si>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</si>
  <si>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</si>
  <si>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</si>
  <si>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</si>
  <si>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</si>
  <si>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</si>
  <si>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</si>
  <si>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</si>
  <si>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</si>
  <si>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</si>
  <si>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</si>
  <si>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</si>
  <si>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</si>
  <si>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</si>
  <si>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</si>
  <si>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</si>
  <si>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</si>
  <si>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</si>
  <si>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</si>
  <si>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</si>
  <si>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</si>
  <si>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</si>
  <si>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</si>
  <si>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</si>
  <si>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</si>
  <si>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</si>
  <si>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</si>
  <si>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</si>
  <si>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</si>
  <si>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</si>
  <si>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</si>
  <si>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</si>
  <si>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</si>
  <si>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</si>
  <si>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</si>
  <si>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</si>
  <si>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</si>
  <si>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</si>
  <si>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</si>
  <si>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</si>
  <si>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</si>
  <si>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</si>
  <si>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</si>
  <si>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</si>
  <si>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</si>
  <si>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</si>
  <si>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</si>
  <si>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</si>
  <si>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</si>
  <si>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</si>
  <si>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</si>
  <si>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</si>
  <si>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</si>
  <si>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</si>
  <si>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</si>
  <si>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</si>
  <si>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</si>
  <si>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</si>
  <si>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</si>
  <si>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</si>
  <si>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</si>
  <si>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</si>
  <si>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</si>
  <si>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</si>
  <si>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</si>
  <si>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</si>
  <si>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</si>
  <si>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</si>
  <si>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</si>
  <si>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</si>
  <si>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</si>
  <si>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</si>
  <si>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</si>
  <si>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</si>
  <si>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</si>
  <si>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</si>
  <si>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</si>
  <si>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</si>
  <si>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</si>
  <si>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</si>
  <si>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</si>
  <si>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</si>
  <si>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</si>
  <si>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</si>
  <si>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</si>
  <si>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</si>
  <si>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</si>
  <si>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</si>
  <si>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</si>
  <si>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</si>
  <si>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</si>
  <si>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</si>
  <si>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</si>
  <si>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</si>
  <si>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</si>
  <si>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</si>
  <si>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</si>
  <si>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</si>
  <si>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</si>
  <si>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</si>
  <si>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</si>
  <si>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</si>
  <si>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</si>
  <si>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</si>
  <si>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</si>
  <si>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</si>
  <si>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</si>
  <si>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</si>
  <si>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</si>
  <si>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</si>
  <si>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</si>
  <si>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</si>
  <si>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</si>
  <si>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</si>
  <si>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</si>
  <si>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</si>
  <si>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</si>
  <si>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</si>
  <si>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</si>
  <si>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</si>
  <si>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</si>
  <si>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</si>
  <si>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</si>
  <si>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</si>
  <si>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</si>
  <si>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</si>
  <si>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</si>
  <si>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</si>
  <si>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</si>
  <si>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</si>
  <si>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</si>
  <si>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</si>
  <si>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</si>
  <si>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</si>
  <si>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</si>
  <si>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</si>
  <si>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</si>
  <si>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</si>
  <si>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</si>
  <si>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</si>
  <si>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</si>
  <si>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</si>
  <si>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</si>
  <si>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</si>
  <si>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</si>
  <si>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</si>
  <si>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</si>
  <si>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</si>
  <si>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</si>
  <si>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</si>
  <si>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</si>
  <si>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</si>
  <si>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</si>
  <si>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</si>
  <si>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</si>
  <si>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</si>
  <si>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</si>
  <si>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</si>
  <si>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</si>
  <si>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</si>
  <si>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</si>
  <si>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</si>
  <si>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</si>
  <si>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</si>
  <si>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</si>
  <si>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</si>
  <si>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</si>
  <si>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</si>
  <si>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</si>
  <si>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</si>
  <si>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</si>
  <si>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</si>
  <si>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</si>
  <si>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</si>
  <si>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</si>
  <si>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</si>
  <si>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</si>
  <si>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</si>
  <si>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</si>
  <si>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</si>
  <si>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</si>
  <si>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</si>
  <si>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</si>
  <si>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</si>
  <si>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</si>
  <si>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</si>
  <si>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</si>
  <si>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</si>
  <si>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</si>
  <si>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</si>
  <si>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</si>
  <si>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</si>
  <si>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</si>
  <si>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</si>
  <si>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</si>
  <si>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</si>
  <si>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</si>
  <si>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</si>
  <si>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</si>
  <si>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</si>
  <si>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</si>
  <si>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</si>
  <si>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</si>
  <si>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</si>
  <si>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</si>
  <si>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</si>
  <si>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</si>
  <si>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</si>
  <si>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</si>
  <si>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</si>
  <si>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</si>
  <si>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</si>
  <si>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</si>
  <si>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</si>
  <si>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</si>
  <si>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</si>
  <si>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</si>
  <si>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</si>
  <si>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</si>
  <si>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</si>
  <si>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</si>
  <si>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</si>
  <si>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</si>
  <si>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</si>
  <si>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</si>
  <si>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</si>
  <si>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</si>
  <si>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</si>
  <si>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</si>
  <si>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</si>
  <si>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</si>
  <si>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</si>
  <si>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</si>
  <si>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</si>
  <si>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</si>
  <si>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</si>
  <si>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</si>
  <si>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</si>
  <si>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</si>
  <si>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</si>
  <si>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</si>
  <si>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</si>
  <si>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</si>
  <si>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</si>
  <si>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</si>
  <si>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</si>
  <si>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</si>
  <si>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</si>
  <si>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</si>
  <si>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</si>
  <si>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</si>
  <si>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</si>
  <si>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</si>
  <si>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</si>
  <si>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</si>
  <si>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</si>
  <si>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</si>
  <si>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</si>
  <si>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</si>
  <si>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</si>
  <si>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</si>
  <si>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</si>
  <si>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</si>
  <si>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</si>
  <si>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</si>
  <si>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</si>
  <si>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</si>
  <si>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</si>
  <si>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</si>
  <si>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</si>
  <si>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</si>
  <si>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</si>
  <si>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</si>
  <si>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</si>
  <si>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</si>
  <si>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</si>
  <si>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</si>
  <si>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</si>
  <si>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</si>
  <si>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</si>
  <si>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</si>
  <si>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</si>
  <si>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</si>
  <si>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</si>
  <si>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</si>
  <si>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</si>
  <si>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</si>
  <si>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</si>
  <si>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</si>
  <si>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</si>
  <si>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</si>
  <si>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</si>
  <si>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</si>
  <si>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</si>
  <si>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</si>
  <si>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</si>
  <si>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</si>
  <si>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</si>
  <si>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</si>
  <si>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</si>
  <si>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</si>
  <si>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</si>
  <si>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</si>
  <si>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</si>
  <si>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</si>
  <si>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</si>
  <si>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</si>
  <si>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</si>
  <si>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</si>
  <si>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</si>
  <si>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</si>
  <si>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</si>
  <si>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</si>
  <si>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</si>
  <si>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</si>
  <si>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</si>
  <si>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</si>
  <si>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</si>
  <si>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</si>
  <si>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</si>
  <si>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</si>
  <si>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</si>
  <si>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</si>
  <si>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</si>
  <si>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</si>
  <si>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</si>
  <si>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</si>
  <si>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</si>
  <si>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</si>
  <si>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</si>
  <si>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</si>
  <si>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</si>
  <si>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</si>
  <si>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</si>
  <si>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</si>
  <si>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</si>
  <si>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</si>
  <si>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</si>
  <si>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</si>
  <si>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</si>
  <si>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</si>
  <si>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</si>
  <si>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</si>
  <si>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</si>
  <si>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</si>
  <si>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</si>
  <si>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</si>
  <si>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</si>
  <si>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</si>
  <si>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</si>
  <si>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</si>
  <si>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</si>
  <si>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</si>
  <si>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</si>
  <si>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</si>
  <si>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</si>
  <si>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</si>
  <si>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</si>
  <si>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</si>
  <si>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</si>
  <si>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</si>
  <si>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</si>
  <si>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</si>
  <si>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</si>
  <si>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</si>
  <si>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</si>
  <si>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</si>
  <si>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</si>
  <si>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</si>
  <si>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</si>
  <si>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</si>
  <si>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</si>
  <si>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</si>
  <si>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</si>
  <si>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</si>
  <si>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</si>
  <si>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</si>
  <si>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</si>
  <si>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</si>
  <si>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</si>
  <si>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</si>
  <si>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</si>
  <si>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</si>
  <si>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</si>
  <si>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</si>
  <si>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</si>
  <si>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</si>
  <si>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</si>
  <si>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</si>
  <si>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</si>
  <si>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</si>
  <si>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</si>
  <si>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</si>
  <si>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</si>
  <si>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</si>
  <si>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</si>
  <si>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</si>
  <si>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</si>
  <si>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</si>
  <si>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</si>
  <si>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</si>
  <si>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</si>
  <si>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</si>
  <si>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</si>
  <si>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</si>
  <si>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</si>
  <si>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</si>
  <si>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</si>
  <si>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</si>
  <si>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</si>
  <si>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</si>
  <si>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</si>
  <si>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</si>
  <si>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</si>
  <si>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</si>
  <si>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</si>
  <si>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</si>
  <si>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</si>
  <si>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</si>
  <si>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</si>
  <si>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</si>
  <si>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</si>
  <si>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</si>
  <si>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</si>
  <si>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</si>
  <si>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</si>
  <si>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</si>
  <si>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</si>
  <si>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</si>
  <si>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</si>
  <si>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</si>
  <si>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</si>
  <si>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</si>
  <si>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</si>
  <si>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</si>
  <si>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</si>
  <si>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</si>
  <si>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</si>
  <si>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</si>
  <si>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</si>
  <si>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</si>
  <si>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</si>
  <si>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</si>
  <si>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</si>
  <si>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</si>
  <si>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</si>
  <si>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</si>
  <si>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</si>
  <si>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</si>
  <si>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</si>
  <si>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</si>
  <si>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</si>
  <si>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</si>
  <si>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</si>
  <si>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</si>
  <si>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</si>
  <si>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</si>
  <si>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</si>
  <si>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</si>
  <si>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</si>
  <si>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</si>
  <si>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</si>
  <si>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</si>
  <si>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</si>
  <si>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</si>
  <si>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</si>
  <si>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</si>
  <si>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</si>
  <si>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</si>
  <si>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</si>
  <si>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</si>
  <si>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</si>
  <si>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</si>
  <si>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</si>
  <si>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</si>
  <si>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</si>
  <si>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</si>
  <si>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</si>
  <si>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</si>
  <si>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</si>
  <si>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</si>
  <si>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</si>
  <si>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</si>
  <si>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</si>
  <si>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</si>
  <si>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</si>
  <si>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</si>
  <si>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</si>
  <si>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</si>
  <si>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</si>
  <si>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</si>
  <si>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</si>
  <si>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</si>
  <si>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</si>
  <si>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</si>
  <si>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</si>
  <si>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</si>
  <si>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</si>
  <si>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</si>
  <si>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</si>
  <si>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</si>
  <si>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</si>
  <si>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</si>
  <si>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</si>
  <si>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</si>
  <si>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</si>
  <si>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</si>
  <si>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</si>
  <si>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</si>
  <si>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</si>
  <si>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</si>
  <si>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</si>
  <si>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</si>
  <si>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</si>
  <si>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</si>
  <si>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</si>
  <si>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</si>
  <si>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</si>
  <si>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</si>
  <si>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</si>
  <si>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</si>
  <si>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</si>
  <si>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</si>
  <si>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</si>
  <si>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</si>
  <si>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</si>
  <si>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</si>
  <si>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</si>
  <si>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</si>
  <si>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</si>
  <si>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</si>
  <si>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</si>
  <si>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</si>
  <si>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</si>
  <si>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</si>
  <si>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</si>
  <si>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</si>
  <si>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</si>
  <si>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</si>
  <si>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</si>
  <si>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</si>
  <si>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</si>
  <si>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</si>
  <si>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</si>
  <si>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</si>
  <si>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</si>
  <si>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</si>
  <si>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</si>
  <si>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</si>
  <si>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</si>
  <si>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</si>
  <si>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</si>
  <si>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</si>
  <si>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</si>
  <si>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</si>
  <si>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</si>
  <si>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</si>
  <si>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</si>
  <si>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</si>
  <si>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</si>
  <si>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</si>
  <si>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</si>
  <si>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</si>
  <si>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</si>
  <si>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</si>
  <si>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</si>
  <si>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</si>
  <si>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</si>
  <si>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</si>
  <si>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</si>
  <si>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</si>
  <si>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</si>
  <si>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</si>
  <si>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</si>
  <si>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</si>
  <si>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</si>
  <si>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</si>
  <si>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</si>
  <si>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</si>
  <si>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</si>
  <si>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</si>
  <si>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</si>
  <si>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</si>
  <si>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</si>
  <si>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</si>
  <si>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</si>
  <si>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</si>
  <si>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</si>
  <si>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</si>
  <si>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</si>
  <si>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</si>
  <si>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</si>
  <si>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</si>
  <si>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</si>
  <si>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</si>
  <si>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</si>
  <si>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</si>
  <si>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</si>
  <si>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</si>
  <si>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</si>
  <si>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</si>
  <si>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</si>
  <si>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</si>
  <si>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</si>
  <si>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</si>
  <si>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</si>
  <si>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</si>
  <si>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</si>
  <si>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</si>
  <si>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</si>
  <si>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</si>
  <si>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</si>
  <si>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</si>
  <si>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</si>
  <si>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</si>
  <si>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</si>
  <si>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</si>
  <si>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</si>
  <si>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</si>
  <si>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</si>
  <si>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</si>
  <si>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</si>
  <si>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</si>
  <si>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</si>
  <si>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</si>
  <si>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</si>
  <si>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</si>
  <si>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</si>
  <si>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</si>
  <si>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</si>
  <si>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</si>
  <si>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</si>
  <si>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</si>
  <si>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</si>
  <si>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</si>
  <si>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</si>
  <si>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</si>
  <si>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</si>
  <si>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</si>
  <si>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</si>
  <si>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</si>
  <si>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</si>
  <si>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</si>
  <si>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</si>
  <si>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</si>
  <si>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</si>
  <si>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</si>
  <si>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</si>
  <si>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</si>
  <si>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</si>
  <si>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</si>
  <si>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</si>
  <si>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</si>
  <si>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</si>
  <si>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</si>
  <si>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</si>
  <si>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</si>
  <si>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</si>
  <si>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</si>
  <si>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</si>
  <si>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</si>
  <si>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</si>
  <si>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</si>
  <si>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</si>
  <si>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</si>
  <si>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</si>
  <si>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</si>
  <si>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</si>
  <si>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</si>
  <si>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</si>
  <si>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</si>
  <si>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</si>
  <si>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</si>
  <si>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</si>
  <si>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</si>
  <si>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</si>
  <si>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</si>
  <si>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</si>
  <si>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</si>
  <si>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</si>
  <si>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</si>
  <si>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</si>
  <si>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</si>
  <si>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</si>
  <si>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</si>
  <si>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</si>
  <si>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</si>
  <si>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</si>
  <si>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</si>
  <si>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</si>
  <si>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</si>
  <si>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</si>
  <si>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</si>
  <si>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</si>
  <si>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</si>
  <si>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</si>
  <si>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</si>
  <si>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</si>
  <si>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</si>
  <si>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</si>
  <si>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</si>
  <si>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</si>
  <si>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</si>
  <si>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</si>
  <si>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</si>
  <si>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</si>
  <si>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</si>
  <si>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</si>
  <si>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</si>
  <si>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</si>
  <si>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</si>
  <si>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</si>
  <si>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</si>
  <si>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</si>
  <si>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</si>
  <si>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</si>
  <si>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</si>
  <si>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</si>
  <si>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</si>
  <si>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</si>
  <si>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</si>
  <si>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</si>
  <si>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</si>
  <si>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</si>
  <si>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</si>
  <si>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</si>
  <si>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</si>
  <si>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</si>
  <si>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</si>
  <si>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</si>
  <si>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</si>
  <si>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</si>
  <si>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</si>
  <si>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</si>
  <si>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</si>
  <si>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</si>
  <si>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</si>
  <si>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</si>
  <si>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</si>
  <si>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</si>
  <si>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</si>
  <si>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</si>
  <si>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</si>
  <si>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</si>
  <si>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</si>
  <si>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</si>
  <si>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</si>
  <si>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</si>
  <si>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</si>
  <si>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</si>
  <si>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</si>
  <si>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</si>
  <si>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</si>
  <si>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</si>
  <si>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</si>
  <si>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</si>
  <si>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</si>
  <si>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</si>
  <si>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</si>
  <si>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</si>
  <si>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</si>
  <si>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</si>
  <si>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</si>
  <si>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</si>
  <si>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</si>
  <si>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</si>
  <si>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</si>
  <si>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</si>
  <si>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</si>
  <si>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</si>
  <si>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</si>
  <si>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</si>
  <si>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</si>
  <si>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</si>
  <si>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</si>
  <si>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</si>
  <si>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</si>
  <si>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</si>
  <si>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</si>
  <si>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</si>
  <si>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</si>
  <si>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</si>
  <si>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</si>
  <si>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</si>
  <si>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</si>
  <si>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</si>
  <si>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</si>
  <si>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</si>
  <si>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</si>
  <si>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</si>
  <si>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</si>
  <si>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</si>
  <si>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</si>
  <si>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</si>
  <si>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</si>
  <si>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</si>
  <si>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</si>
  <si>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</si>
  <si>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</si>
  <si>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</si>
  <si>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</si>
  <si>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</si>
  <si>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</si>
  <si>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</si>
  <si>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</si>
  <si>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</si>
  <si>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</si>
  <si>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</si>
  <si>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</si>
  <si>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</si>
  <si>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</si>
  <si>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</si>
  <si>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</si>
  <si>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</si>
  <si>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</si>
  <si>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</si>
  <si>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</si>
  <si>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</si>
  <si>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</si>
  <si>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</si>
  <si>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</si>
  <si>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</si>
  <si>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</si>
  <si>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</si>
  <si>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</si>
  <si>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</si>
  <si>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</si>
  <si>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</si>
  <si>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</si>
  <si>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</si>
  <si>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</si>
  <si>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</si>
  <si>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</si>
  <si>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</si>
  <si>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</si>
  <si>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</si>
  <si>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</si>
  <si>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</si>
  <si>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</si>
  <si>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</si>
  <si>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</si>
  <si>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</si>
  <si>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</si>
  <si>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</si>
  <si>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</si>
  <si>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</si>
  <si>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</si>
  <si>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</si>
  <si>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</si>
  <si>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</si>
  <si>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</si>
  <si>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</si>
  <si>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</si>
  <si>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</si>
  <si>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</si>
  <si>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</si>
  <si>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</si>
  <si>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</si>
  <si>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</si>
  <si>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</si>
  <si>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</si>
  <si>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</si>
  <si>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</si>
  <si>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</si>
  <si>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</si>
  <si>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</si>
  <si>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</si>
  <si>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</si>
  <si>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</si>
  <si>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</si>
  <si>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</si>
  <si>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</si>
  <si>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</si>
  <si>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</si>
  <si>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</si>
  <si>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</si>
  <si>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</si>
  <si>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</si>
  <si>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</si>
  <si>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</si>
  <si>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</si>
  <si>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</si>
  <si>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</si>
  <si>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</si>
  <si>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</si>
  <si>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</si>
  <si>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</si>
  <si>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</si>
  <si>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</si>
  <si>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</si>
  <si>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</si>
  <si>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</si>
  <si>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</si>
  <si>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</si>
  <si>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</si>
  <si>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</si>
  <si>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</si>
  <si>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</si>
  <si>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</si>
  <si>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</si>
  <si>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</si>
  <si>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</si>
  <si>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</si>
  <si>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</si>
  <si>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</si>
  <si>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</si>
  <si>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</si>
  <si>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</si>
  <si>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</si>
  <si>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</si>
  <si>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</si>
  <si>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</si>
  <si>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</si>
  <si>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</si>
  <si>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</si>
  <si>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</si>
  <si>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</si>
  <si>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</si>
  <si>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</si>
  <si>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</si>
  <si>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</si>
  <si>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</si>
  <si>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</si>
  <si>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</si>
  <si>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</si>
  <si>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</si>
  <si>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</si>
  <si>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</si>
  <si>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</si>
  <si>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</si>
  <si>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</si>
  <si>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</si>
  <si>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</si>
  <si>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</si>
  <si>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</si>
  <si>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</si>
  <si>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</si>
  <si>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</si>
  <si>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</si>
  <si>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</si>
  <si>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</si>
  <si>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</si>
  <si>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</si>
  <si>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</si>
  <si>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</si>
  <si>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</si>
  <si>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</si>
  <si>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</si>
  <si>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</si>
  <si>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</si>
  <si>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</si>
  <si>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</si>
  <si>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</si>
  <si>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</si>
  <si>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</si>
  <si>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</si>
  <si>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</si>
  <si>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</si>
  <si>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</si>
  <si>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</si>
  <si>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</si>
  <si>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</si>
  <si>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</si>
  <si>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</si>
  <si>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</si>
  <si>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</si>
  <si>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</si>
  <si>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</si>
  <si>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</si>
  <si>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</si>
  <si>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</si>
  <si>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</si>
  <si>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</si>
  <si>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</si>
  <si>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</si>
  <si>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</si>
  <si>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</si>
  <si>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</si>
  <si>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</si>
  <si>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</si>
  <si>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</si>
  <si>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</si>
  <si>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</si>
  <si>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</si>
  <si>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</si>
  <si>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</si>
  <si>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</si>
  <si>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</si>
  <si>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</si>
  <si>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</si>
  <si>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</si>
  <si>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</si>
  <si>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</si>
  <si>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</si>
  <si>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</si>
  <si>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</si>
  <si>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</si>
  <si>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</si>
  <si>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</si>
  <si>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</si>
  <si>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</si>
  <si>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</si>
  <si>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</si>
  <si>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</si>
  <si>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</si>
  <si>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</si>
  <si>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</si>
  <si>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</si>
  <si>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</si>
  <si>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</si>
  <si>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</si>
  <si>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</si>
  <si>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</si>
  <si>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</si>
  <si>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</si>
  <si>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</si>
  <si>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</si>
  <si>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</si>
  <si>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</si>
  <si>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</si>
  <si>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</si>
  <si>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</si>
  <si>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</si>
  <si>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</si>
  <si>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</si>
  <si>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</si>
  <si>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</si>
  <si>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</si>
  <si>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</si>
  <si>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</si>
  <si>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</si>
  <si>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</si>
  <si>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</si>
  <si>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</si>
  <si>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</si>
  <si>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</si>
  <si>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</si>
  <si>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</si>
  <si>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</si>
  <si>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</si>
  <si>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</si>
  <si>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</si>
  <si>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</si>
  <si>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</si>
  <si>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</si>
  <si>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</si>
  <si>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</si>
  <si>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</si>
  <si>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</si>
  <si>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</si>
  <si>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</si>
  <si>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</si>
  <si>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</si>
  <si>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</si>
  <si>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</si>
  <si>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</si>
  <si>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</si>
  <si>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</si>
  <si>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</si>
  <si>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</si>
  <si>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</si>
  <si>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</si>
  <si>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</si>
  <si>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</si>
  <si>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</si>
  <si>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</si>
  <si>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</si>
  <si>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</si>
  <si>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</si>
  <si>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</si>
  <si>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</si>
  <si>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</si>
  <si>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</si>
  <si>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</si>
  <si>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</si>
  <si>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</si>
  <si>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</si>
  <si>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</si>
  <si>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</si>
  <si>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</si>
  <si>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</si>
  <si>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</si>
  <si>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</si>
  <si>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</si>
  <si>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</si>
  <si>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</si>
  <si>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</si>
  <si>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</si>
  <si>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</si>
  <si>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</si>
  <si>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</si>
  <si>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</si>
  <si>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</si>
  <si>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</si>
  <si>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</si>
  <si>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</si>
  <si>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</si>
  <si>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</si>
  <si>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</si>
  <si>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</si>
  <si>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</si>
  <si>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</si>
  <si>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</si>
  <si>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</si>
  <si>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</si>
  <si>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</si>
  <si>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</si>
  <si>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</si>
  <si>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</si>
  <si>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</si>
  <si>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</si>
  <si>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</si>
  <si>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</si>
  <si>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</si>
  <si>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</si>
  <si>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</si>
  <si>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</si>
  <si>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</si>
  <si>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</si>
  <si>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</si>
  <si>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</si>
  <si>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</si>
  <si>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</si>
  <si>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</si>
  <si>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</si>
  <si>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</si>
  <si>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</si>
  <si>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</si>
  <si>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</si>
  <si>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</si>
  <si>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</si>
  <si>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</si>
  <si>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</si>
  <si>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</si>
  <si>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</si>
  <si>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</si>
  <si>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</si>
  <si>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</si>
  <si>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</si>
  <si>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</si>
  <si>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</si>
  <si>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</si>
  <si>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</si>
  <si>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</si>
  <si>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</si>
  <si>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</si>
  <si>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</si>
  <si>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</si>
  <si>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</si>
  <si>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</si>
  <si>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</si>
  <si>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</si>
  <si>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</si>
  <si>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</si>
  <si>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</si>
  <si>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</si>
  <si>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</si>
  <si>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</si>
  <si>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</si>
  <si>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</si>
  <si>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</si>
  <si>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</si>
  <si>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</si>
  <si>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</si>
  <si>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</si>
  <si>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</si>
  <si>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</si>
  <si>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</si>
  <si>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</si>
  <si>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</si>
  <si>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</si>
  <si>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</si>
  <si>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</si>
  <si>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</si>
  <si>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</si>
  <si>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</si>
  <si>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</si>
  <si>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</si>
  <si>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</si>
  <si>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</si>
  <si>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</si>
  <si>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</si>
  <si>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</si>
  <si>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</si>
  <si>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</si>
  <si>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</si>
  <si>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</si>
  <si>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</si>
  <si>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</si>
  <si>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</si>
  <si>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</si>
  <si>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</si>
  <si>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</si>
  <si>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</si>
  <si>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</si>
  <si>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</si>
  <si>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</si>
  <si>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</si>
  <si>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</si>
  <si>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</si>
  <si>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</si>
  <si>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</si>
  <si>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</si>
  <si>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</si>
  <si>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</si>
  <si>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</si>
  <si>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</si>
  <si>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</si>
  <si>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</si>
  <si>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</si>
  <si>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</si>
  <si>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</si>
  <si>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</si>
  <si>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</si>
  <si>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</si>
  <si>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</si>
  <si>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</si>
  <si>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</si>
  <si>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</si>
  <si>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</si>
  <si>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</si>
  <si>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</si>
  <si>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</si>
  <si>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</si>
  <si>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</si>
  <si>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</si>
  <si>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</si>
  <si>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</si>
  <si>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</si>
  <si>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</si>
  <si>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</si>
  <si>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</si>
  <si>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</si>
  <si>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</si>
  <si>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</si>
  <si>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</si>
  <si>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</si>
  <si>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</si>
  <si>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</si>
  <si>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</si>
  <si>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</si>
  <si>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</si>
  <si>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</si>
  <si>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</si>
  <si>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</si>
  <si>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</si>
  <si>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</si>
  <si>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</si>
  <si>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</si>
  <si>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</si>
  <si>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</si>
  <si>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</si>
  <si>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</si>
  <si>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</si>
  <si>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</si>
  <si>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</si>
  <si>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</si>
  <si>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</si>
  <si>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</si>
  <si>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</si>
  <si>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</si>
  <si>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</si>
  <si>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</si>
  <si>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</si>
  <si>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</si>
  <si>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</si>
  <si>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</si>
  <si>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</si>
  <si>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</si>
  <si>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</si>
  <si>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</si>
  <si>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</si>
  <si>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</si>
  <si>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</si>
  <si>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</si>
  <si>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</si>
  <si>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</si>
  <si>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</si>
  <si>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</si>
  <si>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</si>
  <si>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</si>
  <si>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</si>
  <si>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</si>
  <si>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</si>
  <si>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</si>
  <si>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</si>
  <si>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</si>
  <si>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</si>
  <si>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</si>
  <si>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</si>
  <si>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</si>
  <si>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</si>
  <si>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</si>
  <si>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</si>
  <si>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</si>
  <si>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</si>
  <si>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</si>
  <si>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</si>
  <si>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</si>
  <si>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</si>
  <si>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</si>
  <si>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</si>
  <si>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</si>
  <si>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</si>
  <si>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</si>
  <si>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</si>
  <si>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</si>
  <si>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</si>
  <si>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</si>
  <si>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</si>
  <si>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</si>
  <si>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</si>
  <si>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</si>
  <si>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</si>
  <si>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</si>
  <si>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</si>
  <si>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</si>
  <si>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</si>
  <si>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</si>
  <si>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</si>
  <si>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</si>
  <si>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</si>
  <si>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</si>
  <si>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</si>
  <si>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</si>
  <si>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</si>
  <si>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</si>
  <si>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</si>
  <si>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</si>
  <si>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</si>
  <si>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</si>
  <si>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</si>
  <si>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</si>
  <si>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</si>
  <si>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</si>
  <si>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</si>
  <si>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</si>
  <si>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</si>
  <si>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</si>
  <si>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</si>
  <si>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</si>
  <si>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</si>
  <si>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</si>
  <si>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</si>
  <si>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</si>
  <si>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</si>
  <si>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</si>
  <si>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</si>
  <si>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</si>
  <si>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</si>
  <si>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</si>
  <si>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</si>
  <si>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</si>
  <si>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</si>
  <si>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</si>
  <si>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</si>
  <si>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</si>
  <si>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</si>
  <si>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</si>
  <si>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</si>
  <si>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</si>
  <si>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</si>
  <si>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</si>
  <si>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</si>
  <si>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</si>
  <si>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</si>
  <si>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</si>
  <si>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</si>
  <si>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</si>
  <si>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</si>
  <si>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</si>
  <si>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</si>
  <si>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</si>
  <si>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</si>
  <si>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</si>
  <si>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</si>
  <si>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</si>
  <si>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</si>
  <si>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</si>
  <si>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</si>
  <si>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</si>
  <si>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</si>
  <si>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</si>
  <si>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</si>
  <si>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</si>
  <si>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</si>
  <si>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</si>
  <si>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</si>
  <si>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</si>
  <si>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</si>
  <si>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</si>
  <si>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</si>
  <si>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</si>
  <si>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</si>
  <si>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</si>
  <si>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</si>
  <si>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</si>
  <si>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</si>
  <si>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</si>
  <si>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</si>
  <si>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</si>
  <si>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</si>
  <si>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</si>
  <si>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</si>
  <si>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</si>
  <si>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</si>
  <si>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</si>
  <si>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</si>
  <si>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</si>
  <si>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</si>
  <si>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</si>
  <si>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</si>
  <si>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</si>
  <si>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</si>
  <si>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</si>
  <si>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</si>
  <si>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</si>
  <si>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</si>
  <si>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</si>
  <si>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</si>
  <si>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</si>
  <si>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</si>
  <si>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</si>
  <si>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</si>
  <si>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</si>
  <si>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</si>
  <si>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</si>
  <si>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</si>
  <si>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</si>
  <si>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</si>
  <si>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</si>
  <si>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</si>
  <si>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</si>
  <si>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</si>
  <si>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</si>
  <si>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</si>
  <si>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</si>
  <si>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</si>
  <si>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</si>
  <si>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</si>
  <si>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</si>
  <si>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</si>
  <si>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</si>
  <si>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</si>
  <si>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</si>
  <si>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</si>
  <si>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</si>
  <si>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</si>
  <si>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</si>
  <si>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</si>
  <si>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</si>
  <si>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</si>
  <si>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</si>
  <si>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</si>
  <si>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</si>
  <si>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</si>
  <si>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</si>
  <si>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</si>
  <si>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</si>
  <si>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</si>
  <si>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</si>
  <si>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</si>
  <si>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</si>
  <si>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</si>
  <si>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</si>
  <si>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</si>
  <si>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</si>
  <si>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</si>
  <si>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</si>
  <si>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</si>
  <si>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</si>
  <si>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</si>
  <si>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</si>
  <si>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</si>
  <si>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</si>
  <si>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</si>
  <si>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</si>
  <si>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</si>
  <si>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</si>
  <si>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</si>
  <si>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</si>
  <si>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</si>
  <si>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</si>
  <si>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</si>
  <si>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</si>
  <si>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</si>
  <si>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</si>
  <si>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</si>
  <si>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</si>
  <si>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</si>
  <si>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</si>
  <si>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</si>
  <si>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</si>
  <si>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</si>
  <si>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</si>
  <si>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</si>
  <si>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</si>
  <si>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</si>
  <si>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</si>
  <si>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</si>
  <si>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</si>
  <si>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</si>
  <si>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</si>
  <si>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</si>
  <si>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</si>
  <si>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</si>
  <si>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</si>
  <si>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</si>
  <si>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</si>
  <si>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</si>
  <si>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</si>
  <si>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</si>
  <si>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</si>
  <si>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</si>
  <si>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</si>
  <si>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</si>
  <si>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</si>
  <si>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</si>
  <si>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</si>
  <si>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</si>
  <si>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</si>
  <si>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</si>
  <si>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</si>
  <si>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</si>
  <si>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</si>
  <si>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</si>
  <si>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</si>
  <si>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</si>
  <si>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</si>
  <si>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</si>
  <si>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</si>
  <si>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</si>
  <si>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</si>
  <si>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</si>
  <si>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</si>
  <si>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</si>
  <si>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</si>
  <si>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</si>
  <si>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</si>
  <si>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</si>
  <si>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</si>
  <si>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</si>
  <si>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</si>
  <si>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</si>
  <si>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</si>
  <si>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</si>
  <si>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</si>
  <si>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</si>
  <si>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</si>
  <si>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</si>
  <si>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</si>
  <si>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</si>
  <si>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</si>
  <si>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</si>
  <si>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</si>
  <si>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</si>
  <si>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</si>
  <si>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</si>
  <si>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</si>
  <si>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</si>
  <si>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</si>
  <si>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</si>
  <si>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</si>
  <si>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</si>
  <si>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</si>
  <si>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</si>
  <si>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</si>
  <si>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</si>
  <si>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</si>
  <si>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</si>
  <si>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</si>
  <si>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</si>
  <si>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</si>
  <si>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</si>
  <si>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</si>
  <si>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</si>
  <si>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</si>
  <si>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</si>
  <si>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</si>
  <si>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</si>
  <si>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</si>
  <si>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</si>
  <si>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</si>
  <si>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</si>
  <si>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</si>
  <si>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</si>
  <si>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</si>
  <si>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</si>
  <si>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</si>
  <si>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</si>
  <si>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</si>
  <si>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</si>
  <si>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</si>
  <si>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</si>
  <si>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</si>
  <si>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</si>
  <si>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</si>
  <si>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</si>
  <si>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</si>
  <si>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</si>
  <si>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</si>
  <si>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</si>
  <si>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</si>
  <si>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</si>
  <si>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</si>
  <si>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</si>
  <si>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</si>
  <si>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</si>
  <si>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</si>
  <si>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</si>
  <si>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</si>
  <si>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</si>
  <si>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</si>
  <si>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</si>
  <si>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</si>
  <si>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</si>
  <si>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</si>
  <si>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</si>
  <si>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</si>
  <si>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</si>
  <si>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</si>
  <si>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</si>
  <si>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</si>
  <si>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</si>
  <si>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</si>
  <si>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</si>
  <si>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</si>
  <si>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</si>
  <si>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</si>
  <si>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</si>
  <si>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</si>
  <si>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</si>
  <si>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</si>
  <si>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</si>
  <si>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</si>
  <si>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</si>
  <si>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</si>
  <si>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</si>
  <si>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</si>
  <si>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</si>
  <si>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</si>
  <si>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</si>
  <si>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</si>
  <si>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</si>
  <si>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</si>
  <si>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</si>
  <si>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</si>
  <si>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</si>
  <si>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</si>
  <si>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</si>
  <si>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</si>
  <si>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</si>
  <si>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</si>
  <si>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</si>
  <si>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</si>
  <si>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</si>
  <si>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</si>
  <si>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</si>
  <si>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</si>
  <si>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</si>
  <si>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</si>
  <si>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</si>
  <si>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</si>
  <si>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</si>
  <si>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</si>
  <si>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</si>
  <si>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</si>
  <si>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</si>
  <si>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</si>
  <si>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</si>
  <si>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</si>
  <si>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</si>
  <si>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</si>
  <si>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</si>
  <si>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</si>
  <si>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</si>
  <si>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</si>
  <si>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</si>
  <si>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</si>
  <si>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</si>
  <si>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</si>
  <si>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</si>
  <si>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</si>
  <si>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</si>
  <si>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</si>
  <si>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</si>
  <si>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</si>
  <si>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</si>
  <si>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</si>
  <si>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</si>
  <si>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</si>
  <si>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</si>
  <si>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</si>
  <si>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</si>
  <si>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</si>
  <si>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</si>
  <si>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</si>
  <si>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</si>
  <si>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</si>
  <si>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</si>
  <si>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</si>
  <si>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</si>
  <si>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</si>
  <si>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</si>
  <si>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</si>
  <si>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</si>
  <si>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</si>
  <si>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</si>
  <si>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</si>
  <si>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</si>
  <si>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</si>
  <si>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</si>
  <si>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</si>
  <si>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</si>
  <si>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</si>
  <si>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</si>
  <si>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</si>
  <si>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</si>
  <si>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</si>
  <si>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</si>
  <si>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</si>
  <si>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</si>
  <si>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</si>
  <si>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</si>
  <si>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</si>
  <si>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</si>
  <si>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</si>
  <si>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</si>
  <si>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</si>
  <si>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</si>
  <si>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</si>
  <si>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</si>
  <si>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</si>
  <si>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</si>
  <si>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</si>
  <si>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</si>
  <si>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</si>
  <si>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</si>
  <si>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</si>
  <si>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</si>
  <si>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</si>
  <si>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</si>
  <si>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</si>
  <si>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</si>
  <si>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</si>
  <si>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</si>
  <si>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</si>
  <si>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</si>
  <si>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</si>
  <si>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</si>
  <si>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</si>
  <si>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</si>
  <si>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</si>
  <si>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</si>
  <si>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</si>
  <si>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</si>
  <si>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</si>
  <si>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</si>
  <si>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</si>
  <si>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</si>
  <si>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</si>
  <si>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</si>
  <si>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</si>
  <si>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</si>
  <si>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</si>
  <si>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</si>
  <si>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</si>
  <si>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</si>
  <si>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</si>
  <si>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</si>
  <si>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</si>
  <si>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</si>
  <si>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</si>
  <si>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</si>
  <si>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</si>
  <si>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</si>
  <si>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</si>
  <si>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</si>
  <si>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</si>
  <si>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</si>
  <si>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</si>
  <si>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</si>
  <si>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</si>
  <si>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</si>
  <si>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</si>
  <si>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</si>
  <si>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</si>
  <si>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</si>
  <si>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</si>
  <si>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</si>
  <si>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</si>
  <si>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</si>
  <si>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</si>
  <si>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</si>
  <si>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</si>
  <si>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</si>
  <si>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</si>
  <si>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</si>
  <si>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</si>
  <si>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</si>
  <si>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</si>
  <si>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</si>
  <si>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</si>
  <si>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</si>
  <si>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</si>
  <si>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</si>
  <si>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</si>
  <si>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</si>
  <si>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</si>
  <si>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</si>
  <si>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</si>
  <si>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</si>
  <si>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</si>
  <si>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</si>
  <si>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</si>
  <si>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</si>
  <si>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</si>
  <si>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</si>
  <si>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</si>
  <si>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</si>
  <si>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</si>
  <si>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</si>
  <si>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</si>
  <si>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</si>
  <si>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</si>
  <si>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</si>
  <si>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</si>
  <si>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</si>
  <si>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</si>
  <si>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</si>
  <si>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</si>
  <si>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</si>
  <si>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</si>
  <si>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</si>
  <si>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</si>
  <si>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</si>
  <si>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</si>
  <si>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</si>
  <si>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</si>
  <si>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</si>
  <si>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</si>
  <si>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</si>
  <si>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</si>
  <si>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</si>
  <si>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</si>
  <si>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</si>
  <si>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</si>
  <si>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</si>
  <si>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</si>
  <si>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</si>
  <si>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</si>
  <si>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</si>
  <si>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</si>
  <si>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</si>
  <si>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</si>
  <si>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</si>
  <si>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</si>
  <si>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</si>
  <si>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</si>
  <si>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</si>
  <si>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</si>
  <si>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</si>
  <si>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</si>
  <si>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</si>
  <si>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</si>
  <si>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</si>
  <si>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</si>
  <si>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</si>
  <si>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</si>
  <si>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</si>
  <si>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</si>
  <si>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</si>
  <si>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</si>
  <si>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</si>
  <si>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</si>
  <si>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</si>
  <si>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</si>
  <si>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</si>
  <si>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</si>
  <si>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</si>
  <si>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</si>
  <si>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</si>
  <si>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</si>
  <si>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</si>
  <si>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</si>
  <si>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</si>
  <si>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</si>
  <si>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</si>
  <si>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</si>
  <si>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</si>
  <si>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</si>
  <si>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</si>
  <si>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</si>
  <si>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</si>
  <si>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</si>
  <si>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</si>
  <si>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</si>
  <si>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</si>
  <si>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</si>
  <si>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</si>
  <si>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</si>
  <si>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</si>
  <si>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</si>
  <si>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</si>
  <si>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</si>
  <si>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</si>
  <si>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</si>
  <si>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</si>
  <si>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</si>
  <si>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</si>
  <si>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</si>
  <si>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</si>
  <si>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</si>
  <si>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</si>
  <si>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</si>
  <si>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</si>
  <si>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</si>
  <si>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</si>
  <si>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</si>
  <si>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</si>
  <si>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</si>
  <si>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</si>
  <si>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</si>
  <si>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</si>
  <si>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</si>
  <si>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</si>
  <si>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</si>
  <si>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</si>
  <si>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</si>
  <si>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</si>
  <si>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</si>
  <si>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</si>
  <si>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</si>
  <si>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</si>
  <si>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</si>
  <si>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</si>
  <si>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</si>
  <si>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</si>
  <si>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</si>
  <si>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</si>
  <si>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</si>
  <si>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</si>
  <si>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</si>
  <si>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</si>
  <si>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</si>
  <si>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</si>
  <si>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</si>
  <si>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</si>
  <si>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</si>
  <si>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</si>
  <si>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</si>
  <si>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</si>
  <si>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</si>
  <si>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</si>
  <si>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</si>
  <si>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</si>
  <si>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</si>
  <si>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</si>
  <si>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</si>
  <si>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</si>
  <si>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</si>
  <si>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</si>
  <si>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</si>
  <si>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</si>
  <si>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</si>
  <si>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</si>
  <si>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</si>
  <si>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</si>
  <si>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</si>
  <si>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</si>
  <si>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</si>
  <si>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</si>
  <si>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</si>
  <si>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</si>
  <si>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</si>
  <si>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</si>
  <si>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</si>
  <si>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</si>
  <si>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</si>
  <si>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</si>
  <si>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</si>
  <si>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</si>
  <si>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</si>
  <si>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</si>
  <si>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</si>
  <si>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</si>
  <si>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</si>
  <si>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</si>
  <si>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</si>
  <si>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</si>
  <si>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</si>
  <si>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</si>
  <si>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</si>
  <si>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</si>
  <si>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</si>
  <si>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</si>
  <si>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</si>
  <si>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</si>
  <si>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</si>
  <si>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</si>
  <si>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</si>
  <si>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</si>
  <si>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</si>
  <si>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</si>
  <si>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</si>
  <si>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</si>
  <si>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</si>
  <si>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</si>
  <si>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</si>
  <si>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</si>
  <si>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</si>
  <si>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</si>
  <si>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</si>
  <si>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</si>
  <si>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</si>
  <si>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</si>
  <si>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</si>
  <si>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</si>
  <si>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</si>
  <si>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</si>
  <si>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</si>
  <si>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</si>
  <si>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</si>
  <si>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</si>
  <si>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</si>
  <si>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</si>
  <si>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</si>
  <si>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</si>
  <si>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</si>
  <si>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</si>
  <si>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</si>
  <si>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</si>
  <si>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</si>
  <si>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</si>
  <si>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</si>
  <si>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</si>
  <si>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</si>
  <si>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</si>
  <si>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</si>
  <si>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</si>
  <si>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</si>
  <si>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</si>
  <si>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</si>
  <si>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</si>
  <si>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</si>
  <si>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</si>
  <si>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</si>
  <si>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</si>
  <si>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</si>
  <si>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</si>
  <si>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</si>
  <si>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</si>
  <si>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</si>
  <si>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</si>
  <si>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</si>
  <si>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</si>
  <si>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</si>
  <si>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</si>
  <si>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</si>
  <si>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</si>
  <si>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</si>
  <si>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</si>
  <si>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</si>
  <si>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</si>
  <si>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</si>
  <si>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</si>
  <si>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</si>
  <si>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</si>
  <si>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</si>
  <si>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</si>
  <si>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</si>
  <si>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</si>
  <si>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</si>
  <si>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</si>
  <si>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</si>
  <si>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</si>
  <si>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</si>
  <si>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</si>
  <si>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</si>
  <si>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</si>
  <si>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</si>
  <si>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</si>
  <si>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</si>
  <si>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</si>
  <si>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</si>
  <si>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</si>
  <si>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</si>
  <si>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</si>
  <si>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</si>
  <si>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</si>
  <si>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</si>
  <si>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</si>
  <si>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</si>
  <si>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</si>
  <si>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</si>
  <si>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</si>
  <si>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</si>
  <si>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</si>
  <si>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</si>
  <si>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</si>
  <si>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</si>
  <si>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</si>
  <si>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</si>
  <si>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</si>
  <si>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</si>
  <si>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</si>
  <si>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</si>
  <si>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</si>
  <si>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</si>
  <si>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</si>
  <si>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</si>
  <si>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</si>
  <si>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</si>
  <si>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</si>
  <si>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</si>
  <si>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</si>
  <si>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</si>
  <si>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</si>
  <si>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</si>
  <si>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</si>
  <si>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</si>
  <si>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</si>
  <si>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</si>
  <si>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</si>
  <si>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</si>
  <si>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</si>
  <si>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</si>
  <si>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</si>
  <si>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</si>
  <si>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</si>
  <si>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</si>
  <si>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</si>
  <si>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</si>
  <si>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</si>
  <si>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</si>
  <si>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</si>
  <si>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</si>
  <si>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</si>
  <si>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</si>
  <si>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</si>
  <si>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</si>
  <si>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</si>
  <si>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</si>
  <si>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</si>
  <si>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</si>
  <si>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</si>
  <si>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</si>
  <si>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</si>
  <si>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</si>
  <si>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</si>
  <si>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</si>
  <si>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</si>
  <si>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</si>
  <si>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</si>
  <si>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</si>
  <si>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</si>
  <si>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</si>
  <si>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</si>
  <si>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</si>
  <si>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</si>
  <si>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</si>
  <si>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</si>
  <si>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</si>
  <si>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</si>
  <si>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</si>
  <si>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</si>
  <si>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</si>
  <si>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</si>
  <si>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</si>
  <si>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</si>
  <si>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</si>
  <si>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</si>
  <si>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</si>
  <si>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</si>
  <si>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</si>
  <si>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</si>
  <si>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</si>
  <si>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</si>
  <si>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</si>
  <si>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</si>
  <si>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</si>
  <si>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</si>
  <si>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</si>
  <si>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</si>
  <si>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</si>
  <si>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</si>
  <si>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</si>
  <si>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</si>
  <si>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</si>
  <si>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</si>
  <si>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</si>
  <si>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</si>
  <si>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</si>
  <si>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</si>
  <si>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</si>
  <si>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</si>
  <si>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</si>
  <si>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</si>
  <si>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</si>
  <si>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</si>
  <si>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</si>
  <si>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</si>
  <si>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</si>
  <si>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</si>
  <si>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</si>
  <si>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</si>
  <si>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</si>
  <si>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</si>
  <si>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</si>
  <si>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</si>
  <si>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</si>
  <si>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</si>
  <si>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</si>
  <si>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</si>
  <si>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</si>
  <si>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</si>
  <si>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</si>
  <si>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</si>
  <si>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</si>
  <si>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</si>
  <si>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</si>
  <si>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</si>
  <si>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</si>
  <si>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</si>
  <si>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</si>
  <si>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</si>
  <si>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</si>
  <si>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</si>
  <si>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</si>
  <si>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</si>
  <si>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</si>
  <si>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</si>
  <si>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</si>
  <si>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</si>
  <si>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</si>
  <si>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</si>
  <si>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</si>
  <si>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</si>
  <si>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</si>
  <si>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</si>
  <si>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</si>
  <si>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</si>
  <si>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</si>
  <si>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</si>
  <si>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</si>
  <si>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</si>
  <si>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</si>
  <si>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</si>
  <si>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</si>
  <si>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</si>
  <si>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</si>
  <si>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</si>
  <si>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</si>
  <si>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</si>
  <si>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</si>
  <si>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</si>
  <si>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</si>
  <si>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</si>
  <si>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</si>
  <si>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</si>
  <si>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</si>
  <si>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</si>
  <si>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</si>
  <si>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</si>
  <si>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</si>
  <si>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</si>
  <si>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</si>
  <si>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</si>
  <si>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</si>
  <si>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</si>
  <si>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</si>
  <si>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</si>
  <si>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</si>
  <si>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</si>
  <si>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</si>
  <si>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</si>
  <si>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</si>
  <si>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</si>
  <si>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</si>
  <si>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</si>
  <si>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</si>
  <si>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</si>
  <si>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</si>
  <si>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</si>
  <si>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</si>
  <si>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</si>
  <si>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</si>
  <si>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</si>
  <si>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</si>
  <si>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</si>
  <si>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</si>
  <si>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</si>
  <si>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</si>
  <si>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</si>
  <si>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</si>
  <si>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</si>
  <si>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</si>
  <si>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</si>
  <si>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</si>
  <si>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</si>
  <si>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</si>
  <si>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</si>
  <si>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</si>
  <si>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</si>
  <si>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</si>
  <si>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</si>
  <si>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</si>
  <si>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</si>
  <si>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</si>
  <si>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</si>
  <si>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</si>
  <si>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</si>
  <si>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</si>
  <si>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</si>
  <si>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</si>
  <si>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</si>
  <si>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</si>
  <si>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</si>
  <si>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</si>
  <si>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</si>
  <si>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</si>
  <si>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</si>
  <si>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</si>
  <si>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</si>
  <si>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</si>
  <si>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</si>
  <si>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</si>
  <si>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</si>
  <si>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</si>
  <si>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</si>
  <si>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</si>
  <si>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</si>
  <si>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</si>
  <si>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</si>
  <si>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</si>
  <si>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</si>
  <si>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</si>
  <si>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</si>
  <si>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</si>
  <si>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</si>
  <si>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</si>
  <si>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</si>
  <si>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</si>
  <si>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</si>
  <si>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</si>
  <si>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</si>
  <si>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</si>
  <si>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</si>
  <si>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</si>
  <si>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</si>
  <si>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</si>
  <si>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</si>
  <si>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</si>
  <si>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</si>
  <si>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</si>
  <si>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</si>
  <si>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</si>
  <si>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</si>
  <si>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</si>
  <si>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</si>
  <si>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</si>
  <si>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</si>
  <si>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</si>
  <si>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</si>
  <si>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</si>
  <si>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</si>
  <si>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</si>
  <si>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</si>
  <si>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</si>
  <si>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</si>
  <si>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</si>
  <si>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</si>
  <si>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</si>
  <si>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</si>
  <si>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</si>
  <si>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</si>
  <si>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</si>
  <si>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</si>
  <si>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</si>
  <si>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</si>
  <si>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</si>
  <si>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</si>
  <si>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</si>
  <si>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</si>
  <si>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</si>
  <si>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</si>
  <si>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</si>
  <si>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</si>
  <si>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</si>
  <si>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</si>
  <si>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</si>
  <si>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</si>
  <si>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</si>
  <si>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</si>
  <si>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</si>
  <si>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</si>
  <si>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</si>
  <si>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</si>
  <si>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</si>
  <si>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</si>
  <si>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</si>
  <si>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</si>
  <si>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</si>
  <si>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</si>
  <si>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</si>
  <si>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</si>
  <si>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</si>
  <si>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</si>
  <si>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</si>
  <si>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</si>
  <si>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</si>
  <si>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</si>
  <si>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</si>
  <si>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</si>
  <si>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</si>
  <si>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</si>
  <si>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</si>
  <si>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</si>
  <si>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</si>
  <si>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</si>
  <si>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</si>
  <si>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</si>
  <si>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</si>
  <si>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</si>
  <si>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</si>
  <si>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</si>
  <si>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</si>
  <si>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</si>
  <si>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</si>
  <si>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</si>
  <si>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</si>
  <si>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</si>
  <si>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</si>
  <si>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</si>
  <si>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</si>
  <si>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</si>
  <si>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</si>
  <si>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</si>
  <si>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</si>
  <si>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</si>
  <si>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</si>
  <si>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</si>
  <si>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</si>
  <si>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</si>
  <si>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</si>
  <si>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</si>
  <si>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</si>
  <si>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</si>
  <si>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</si>
  <si>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</si>
  <si>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</si>
  <si>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</si>
  <si>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</si>
  <si>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</si>
  <si>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</si>
  <si>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</si>
  <si>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</si>
  <si>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</si>
  <si>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</si>
  <si>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</si>
  <si>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</si>
  <si>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</si>
  <si>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</si>
  <si>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</si>
  <si>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</si>
  <si>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</si>
  <si>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</si>
  <si>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</si>
  <si>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</si>
  <si>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</si>
  <si>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</si>
  <si>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</si>
  <si>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</si>
  <si>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</si>
  <si>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</si>
  <si>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</si>
  <si>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</si>
  <si>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</si>
  <si>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</si>
  <si>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</si>
  <si>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</si>
  <si>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</si>
  <si>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</si>
  <si>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</si>
  <si>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</si>
  <si>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</si>
  <si>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</si>
  <si>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</si>
  <si>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</si>
  <si>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</si>
  <si>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</si>
  <si>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</si>
  <si>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</si>
  <si>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</si>
  <si>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</si>
  <si>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</si>
  <si>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</si>
  <si>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</si>
  <si>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</si>
  <si>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</si>
  <si>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</si>
  <si>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</si>
  <si>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</si>
  <si>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</si>
  <si>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</si>
  <si>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</si>
  <si>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</si>
  <si>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</si>
  <si>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</si>
  <si>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</si>
  <si>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</si>
  <si>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</si>
  <si>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</si>
  <si>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</si>
  <si>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</si>
  <si>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</si>
  <si>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</si>
  <si>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</si>
  <si>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</si>
  <si>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</si>
  <si>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</si>
  <si>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</si>
  <si>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</si>
  <si>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</si>
  <si>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</si>
  <si>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</si>
  <si>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</si>
  <si>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</si>
  <si>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</si>
  <si>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</si>
  <si>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</si>
  <si>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</si>
  <si>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</si>
  <si>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</si>
  <si>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</si>
  <si>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</si>
  <si>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</si>
  <si>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</si>
  <si>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</si>
  <si>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</si>
  <si>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</si>
  <si>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</si>
  <si>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</si>
  <si>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</si>
  <si>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</si>
  <si>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</si>
  <si>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</si>
  <si>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</si>
  <si>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</si>
  <si>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</si>
  <si>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</si>
  <si>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</si>
  <si>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</si>
  <si>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</si>
  <si>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</si>
  <si>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</si>
  <si>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</si>
  <si>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</si>
  <si>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</si>
  <si>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</si>
  <si>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</si>
  <si>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</si>
  <si>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</si>
  <si>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</si>
  <si>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</si>
  <si>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</si>
  <si>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</si>
  <si>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</si>
  <si>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</si>
  <si>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</si>
  <si>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</si>
  <si>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</si>
  <si>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</si>
  <si>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</si>
  <si>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</si>
  <si>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</si>
  <si>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</si>
  <si>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</si>
  <si>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</si>
  <si>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</si>
  <si>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</si>
  <si>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</si>
  <si>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</si>
  <si>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</si>
  <si>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</si>
  <si>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</si>
  <si>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</si>
  <si>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</si>
  <si>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</si>
  <si>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</si>
  <si>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</si>
  <si>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</si>
  <si>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</si>
  <si>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</si>
  <si>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</si>
  <si>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</si>
  <si>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</si>
  <si>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</si>
  <si>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</si>
  <si>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</si>
  <si>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</si>
  <si>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</si>
  <si>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</si>
  <si>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</si>
  <si>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</si>
  <si>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</si>
  <si>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</si>
  <si>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</si>
  <si>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</si>
  <si>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</si>
  <si>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</si>
  <si>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</si>
  <si>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</si>
  <si>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</si>
  <si>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</si>
  <si>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</si>
  <si>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</si>
  <si>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</si>
  <si>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</si>
  <si>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</si>
  <si>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</si>
  <si>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</si>
  <si>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</si>
  <si>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</si>
  <si>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</si>
  <si>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</si>
  <si>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</si>
  <si>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</si>
  <si>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</si>
  <si>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</si>
  <si>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</si>
  <si>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</si>
  <si>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</si>
  <si>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</si>
  <si>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</si>
  <si>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</si>
  <si>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</si>
  <si>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</si>
  <si>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</si>
  <si>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</si>
  <si>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</si>
  <si>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</si>
  <si>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</si>
  <si>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</si>
  <si>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</si>
  <si>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</si>
  <si>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</si>
  <si>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</si>
  <si>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</si>
  <si>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</si>
  <si>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</si>
  <si>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</si>
  <si>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</si>
  <si>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</si>
  <si>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</si>
  <si>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</si>
  <si>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</si>
  <si>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</si>
  <si>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</si>
  <si>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</si>
  <si>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</si>
  <si>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</si>
  <si>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</si>
  <si>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</si>
  <si>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</si>
  <si>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</si>
  <si>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</si>
  <si>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</si>
  <si>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</si>
  <si>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</si>
  <si>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</si>
  <si>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</si>
  <si>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</si>
  <si>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</si>
  <si>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</si>
  <si>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</si>
  <si>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</si>
  <si>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</si>
  <si>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</si>
  <si>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</si>
  <si>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</si>
  <si>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</si>
  <si>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</si>
  <si>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</si>
  <si>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</si>
  <si>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</si>
  <si>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</si>
  <si>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</si>
  <si>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</si>
  <si>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</si>
  <si>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</si>
  <si>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</si>
  <si>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</si>
  <si>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</si>
  <si>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</si>
  <si>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</si>
  <si>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</si>
  <si>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</si>
  <si>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</si>
  <si>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</si>
  <si>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</si>
  <si>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</si>
  <si>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</si>
  <si>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</si>
  <si>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</si>
  <si>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</si>
  <si>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</si>
  <si>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</si>
  <si>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</si>
  <si>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</si>
  <si>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</si>
  <si>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</si>
  <si>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</si>
  <si>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</si>
  <si>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</si>
  <si>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</si>
  <si>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</si>
  <si>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</si>
  <si>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</si>
  <si>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</si>
  <si>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</si>
  <si>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</si>
  <si>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</si>
  <si>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</si>
  <si>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</si>
  <si>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</si>
  <si>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</si>
  <si>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</si>
  <si>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</si>
  <si>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</si>
  <si>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</si>
  <si>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</si>
  <si>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</si>
  <si>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</si>
  <si>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</si>
  <si>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</si>
  <si>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</si>
  <si>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</si>
  <si>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</si>
  <si>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</si>
  <si>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</si>
  <si>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</si>
  <si>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</si>
  <si>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</si>
  <si>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</si>
  <si>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</si>
  <si>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</si>
  <si>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</si>
  <si>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</si>
  <si>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</si>
  <si>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</si>
  <si>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</si>
  <si>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</si>
  <si>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</si>
  <si>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</si>
  <si>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</si>
  <si>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</si>
  <si>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</si>
  <si>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</si>
  <si>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</si>
  <si>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</si>
  <si>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</si>
  <si>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</si>
  <si>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</si>
  <si>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</si>
  <si>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</si>
  <si>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</si>
  <si>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</si>
  <si>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</si>
  <si>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</si>
  <si>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</si>
  <si>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</si>
  <si>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</si>
  <si>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</si>
  <si>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</si>
  <si>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</si>
  <si>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</si>
  <si>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</si>
  <si>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</si>
  <si>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</si>
  <si>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</si>
  <si>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</si>
  <si>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</si>
  <si>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</si>
  <si>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</si>
  <si>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</si>
  <si>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</si>
  <si>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</si>
  <si>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</si>
  <si>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</si>
  <si>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</si>
  <si>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</si>
  <si>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</si>
  <si>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</si>
  <si>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</si>
  <si>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</si>
  <si>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</si>
  <si>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</si>
  <si>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</si>
  <si>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</si>
  <si>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</si>
  <si>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</si>
  <si>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</si>
  <si>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</si>
  <si>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</si>
  <si>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</si>
  <si>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</si>
  <si>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</si>
  <si>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</si>
  <si>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</si>
  <si>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</si>
  <si>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</si>
  <si>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</si>
  <si>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</si>
  <si>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</si>
  <si>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</si>
  <si>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</si>
  <si>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</si>
  <si>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</si>
  <si>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</si>
  <si>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</si>
  <si>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</si>
  <si>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</si>
  <si>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</si>
  <si>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</si>
  <si>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</si>
  <si>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</si>
  <si>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</si>
  <si>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</si>
  <si>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</si>
  <si>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</si>
  <si>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</si>
  <si>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</si>
  <si>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</si>
  <si>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</si>
  <si>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</si>
  <si>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</si>
  <si>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</si>
  <si>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</si>
  <si>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</si>
  <si>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</si>
  <si>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</si>
  <si>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</si>
  <si>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</si>
  <si>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</si>
  <si>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</si>
  <si>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</si>
  <si>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</si>
  <si>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</si>
  <si>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</si>
  <si>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</si>
  <si>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</si>
  <si>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</si>
  <si>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</si>
  <si>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</si>
  <si>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</si>
  <si>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</si>
  <si>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</si>
  <si>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</si>
  <si>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</si>
  <si>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</si>
  <si>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</si>
  <si>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</si>
  <si>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</si>
  <si>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</si>
  <si>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</si>
  <si>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</si>
  <si>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</si>
  <si>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</si>
  <si>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</si>
  <si>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</si>
  <si>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</si>
  <si>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</si>
  <si>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</si>
  <si>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</si>
  <si>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</si>
  <si>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</si>
  <si>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</si>
  <si>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</si>
  <si>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</si>
  <si>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</si>
  <si>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</si>
  <si>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</si>
  <si>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</si>
  <si>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</si>
  <si>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</si>
  <si>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</si>
  <si>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</si>
  <si>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</si>
  <si>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</si>
  <si>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</si>
  <si>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</si>
  <si>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</si>
  <si>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</si>
  <si>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</si>
  <si>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</si>
  <si>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</si>
  <si>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</si>
  <si>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</si>
  <si>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</si>
  <si>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</si>
  <si>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</si>
  <si>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</si>
  <si>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</si>
  <si>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</si>
  <si>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</si>
  <si>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</si>
  <si>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</si>
  <si>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</si>
  <si>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</si>
  <si>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</si>
  <si>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</si>
  <si>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</si>
  <si>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</si>
  <si>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</si>
  <si>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</si>
  <si>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</si>
  <si>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</si>
  <si>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</si>
  <si>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</si>
  <si>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</si>
  <si>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</si>
  <si>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</si>
  <si>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</si>
  <si>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</si>
  <si>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</si>
  <si>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</si>
  <si>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</si>
  <si>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</si>
  <si>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</si>
  <si>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</si>
  <si>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</si>
  <si>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</si>
  <si>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</si>
  <si>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</si>
  <si>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</si>
  <si>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</si>
  <si>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</si>
  <si>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</si>
  <si>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</si>
  <si>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</si>
  <si>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</si>
  <si>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</si>
  <si>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</si>
  <si>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</si>
  <si>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</si>
  <si>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</si>
  <si>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</si>
  <si>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</si>
  <si>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</si>
  <si>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</si>
  <si>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</si>
  <si>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</si>
  <si>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</si>
  <si>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</si>
  <si>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</si>
  <si>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</si>
  <si>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</si>
  <si>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</si>
  <si>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</si>
  <si>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</si>
  <si>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</si>
  <si>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</si>
  <si>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</si>
  <si>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</si>
  <si>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</si>
  <si>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</si>
  <si>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</si>
  <si>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</si>
  <si>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</si>
  <si>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</si>
  <si>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</si>
  <si>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</si>
  <si>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</si>
  <si>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</si>
  <si>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</si>
  <si>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</si>
  <si>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</si>
  <si>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</si>
  <si>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</si>
  <si>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</si>
  <si>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</si>
  <si>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</si>
  <si>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</si>
  <si>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</si>
  <si>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</si>
  <si>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</si>
  <si>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</si>
  <si>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</si>
  <si>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</si>
  <si>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</si>
  <si>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</si>
  <si>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</si>
  <si>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</si>
  <si>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</si>
  <si>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</si>
  <si>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</si>
  <si>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</si>
  <si>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</si>
  <si>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</si>
  <si>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</si>
  <si>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</si>
  <si>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</si>
  <si>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</si>
  <si>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</si>
  <si>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</si>
  <si>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</si>
  <si>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</si>
  <si>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</si>
  <si>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</si>
  <si>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</si>
  <si>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</si>
  <si>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</si>
  <si>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</si>
  <si>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</si>
  <si>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</si>
  <si>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</si>
  <si>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</si>
  <si>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</si>
  <si>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</si>
  <si>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</si>
  <si>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</si>
  <si>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</si>
  <si>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</si>
  <si>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</si>
  <si>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</si>
  <si>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</si>
  <si>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</si>
  <si>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</si>
  <si>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</si>
  <si>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</si>
  <si>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</si>
  <si>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</si>
  <si>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</si>
  <si>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</si>
  <si>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</si>
  <si>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</si>
  <si>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</si>
  <si>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</si>
  <si>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</si>
  <si>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</si>
  <si>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</si>
  <si>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</si>
  <si>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</si>
  <si>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</si>
  <si>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</si>
  <si>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</si>
  <si>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</si>
  <si>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</si>
  <si>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</si>
  <si>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</si>
  <si>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</si>
  <si>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</si>
  <si>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</si>
  <si>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</si>
  <si>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</si>
  <si>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</si>
  <si>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</si>
  <si>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</si>
  <si>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</si>
  <si>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</si>
  <si>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</si>
  <si>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</si>
  <si>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</si>
  <si>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</si>
  <si>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</si>
  <si>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</si>
  <si>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</si>
  <si>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</si>
  <si>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</si>
  <si>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</si>
  <si>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</si>
  <si>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</si>
  <si>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</si>
  <si>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</si>
  <si>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</si>
  <si>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</si>
  <si>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</si>
  <si>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</si>
  <si>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</si>
  <si>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</si>
  <si>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</si>
  <si>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</si>
  <si>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</si>
  <si>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</si>
  <si>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</si>
  <si>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</si>
  <si>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</si>
  <si>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</si>
  <si>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</si>
  <si>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</si>
  <si>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</si>
  <si>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</si>
  <si>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</si>
  <si>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</si>
  <si>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</si>
  <si>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</si>
  <si>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</si>
  <si>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</si>
  <si>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</si>
  <si>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</si>
  <si>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</si>
  <si>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</si>
  <si>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</si>
  <si>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</si>
  <si>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</si>
  <si>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</si>
  <si>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</si>
  <si>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</si>
  <si>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</si>
  <si>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</si>
  <si>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</si>
  <si>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</si>
  <si>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</si>
  <si>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</si>
  <si>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</si>
  <si>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</si>
  <si>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</si>
  <si>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</si>
  <si>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</si>
  <si>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</si>
  <si>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</si>
  <si>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</si>
  <si>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</si>
  <si>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</si>
  <si>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</si>
  <si>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</si>
  <si>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</si>
  <si>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</si>
  <si>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</si>
  <si>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</si>
  <si>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</si>
  <si>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</si>
  <si>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</si>
  <si>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</si>
  <si>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</si>
  <si>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</si>
  <si>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</si>
  <si>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</si>
  <si>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</si>
  <si>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</si>
  <si>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</si>
  <si>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</si>
  <si>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</si>
  <si>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</si>
  <si>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</si>
  <si>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</si>
  <si>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</si>
  <si>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</si>
  <si>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</si>
  <si>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</si>
  <si>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</si>
  <si>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</si>
  <si>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</si>
  <si>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</si>
  <si>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</si>
  <si>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</si>
  <si>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</si>
  <si>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</si>
  <si>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</si>
  <si>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</si>
  <si>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</si>
  <si>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</si>
  <si>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</si>
  <si>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</si>
  <si>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</si>
  <si>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</si>
  <si>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</si>
  <si>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</si>
  <si>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</si>
  <si>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</si>
  <si>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</si>
  <si>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</si>
  <si>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</si>
  <si>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</si>
  <si>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</si>
  <si>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</si>
  <si>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</si>
  <si>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</si>
  <si>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</si>
  <si>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</si>
  <si>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</si>
  <si>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</si>
  <si>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</si>
  <si>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</si>
  <si>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</si>
  <si>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</si>
  <si>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</si>
  <si>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</si>
  <si>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</si>
  <si>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</si>
  <si>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</si>
  <si>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</si>
  <si>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</si>
  <si>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</si>
  <si>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</si>
  <si>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</si>
  <si>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</si>
  <si>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</si>
  <si>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</si>
  <si>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</si>
  <si>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</si>
  <si>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</si>
  <si>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</si>
  <si>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</si>
  <si>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</si>
  <si>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</si>
  <si>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</si>
  <si>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</si>
  <si>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</si>
  <si>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</si>
  <si>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</si>
  <si>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</si>
  <si>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</si>
  <si>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</si>
  <si>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</si>
  <si>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</si>
  <si>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</si>
  <si>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</si>
  <si>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</si>
  <si>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</si>
  <si>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</si>
  <si>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</si>
  <si>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</si>
  <si>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</si>
  <si>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</si>
  <si>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</si>
  <si>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</si>
  <si>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</si>
  <si>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</si>
  <si>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</si>
  <si>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</si>
  <si>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</si>
  <si>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</si>
  <si>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</si>
  <si>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</si>
  <si>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</si>
  <si>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</si>
  <si>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</si>
  <si>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</si>
  <si>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</si>
  <si>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</si>
  <si>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</si>
  <si>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</si>
  <si>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</si>
  <si>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</si>
  <si>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</si>
  <si>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</si>
  <si>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</si>
  <si>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</si>
  <si>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</si>
  <si>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</si>
  <si>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</si>
  <si>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</si>
  <si>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</si>
  <si>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</si>
  <si>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</si>
  <si>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</si>
  <si>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</si>
  <si>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</si>
  <si>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</si>
  <si>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</si>
  <si>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</si>
  <si>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</si>
  <si>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</si>
  <si>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</si>
  <si>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</si>
  <si>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</si>
  <si>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</si>
  <si>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</si>
  <si>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</si>
  <si>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</si>
  <si>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</si>
  <si>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</si>
  <si>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</si>
  <si>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</si>
  <si>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</si>
  <si>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</si>
  <si>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</si>
  <si>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</si>
  <si>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</si>
  <si>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</si>
  <si>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</si>
  <si>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</si>
  <si>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</si>
  <si>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</si>
  <si>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</si>
  <si>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</si>
  <si>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</si>
  <si>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</si>
  <si>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</si>
  <si>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</si>
  <si>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</si>
  <si>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</si>
  <si>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</si>
  <si>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</si>
  <si>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</si>
  <si>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</si>
  <si>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</si>
  <si>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</si>
  <si>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</si>
  <si>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</si>
  <si>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</si>
  <si>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</si>
  <si>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</si>
  <si>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</si>
  <si>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</si>
  <si>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</si>
  <si>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</si>
  <si>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</si>
  <si>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</si>
  <si>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</si>
  <si>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</si>
  <si>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</si>
  <si>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</si>
  <si>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</si>
  <si>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</si>
  <si>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</si>
  <si>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</si>
  <si>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</si>
  <si>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</si>
  <si>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</si>
  <si>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</si>
  <si>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</si>
  <si>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</si>
  <si>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</si>
  <si>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</si>
  <si>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</si>
  <si>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</si>
  <si>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</si>
  <si>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</si>
  <si>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</si>
  <si>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</si>
  <si>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</si>
  <si>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</si>
  <si>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</si>
  <si>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</si>
  <si>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</si>
  <si>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</si>
  <si>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</si>
  <si>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</si>
  <si>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</si>
  <si>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</si>
  <si>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</si>
  <si>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</si>
  <si>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</si>
  <si>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</si>
  <si>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</si>
  <si>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</si>
  <si>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</si>
  <si>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</si>
  <si>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</si>
  <si>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</si>
  <si>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</si>
  <si>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</si>
  <si>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</si>
  <si>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</si>
  <si>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</si>
  <si>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</si>
  <si>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</si>
  <si>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</si>
  <si>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</si>
  <si>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</si>
  <si>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</si>
  <si>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</si>
  <si>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</si>
  <si>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</si>
  <si>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</si>
  <si>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</si>
  <si>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</si>
  <si>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</si>
  <si>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</si>
  <si>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</si>
  <si>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</si>
  <si>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</si>
  <si>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</si>
  <si>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</si>
  <si>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</si>
  <si>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</si>
  <si>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</si>
  <si>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</si>
  <si>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</si>
  <si>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</si>
  <si>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</si>
  <si>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</si>
  <si>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</si>
  <si>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</si>
  <si>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</si>
  <si>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</si>
  <si>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</si>
  <si>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</si>
  <si>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</si>
  <si>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</si>
  <si>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</si>
  <si>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</si>
  <si>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</si>
  <si>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</si>
  <si>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</si>
  <si>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</si>
  <si>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</si>
  <si>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</si>
  <si>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</si>
  <si>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</si>
  <si>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</si>
  <si>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</si>
  <si>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</si>
  <si>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</si>
  <si>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</si>
  <si>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</si>
  <si>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</si>
  <si>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</si>
  <si>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</si>
  <si>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</si>
  <si>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</si>
  <si>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</si>
  <si>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</si>
  <si>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</si>
  <si>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</si>
  <si>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</si>
  <si>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</si>
  <si>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</si>
  <si>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</si>
  <si>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</si>
  <si>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</si>
  <si>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</si>
  <si>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</si>
  <si>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</si>
  <si>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</si>
  <si>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</si>
  <si>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</si>
  <si>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</si>
  <si>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</si>
  <si>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</si>
  <si>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</si>
  <si>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</si>
  <si>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</si>
  <si>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</si>
  <si>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</si>
  <si>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</si>
  <si>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</si>
  <si>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</si>
  <si>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</si>
  <si>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</si>
  <si>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</si>
  <si>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</si>
  <si>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</si>
  <si>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</si>
  <si>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</si>
  <si>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</si>
  <si>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</si>
  <si>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</si>
  <si>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</si>
  <si>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</si>
  <si>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</si>
  <si>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</si>
  <si>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</si>
  <si>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</si>
  <si>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</si>
  <si>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</si>
  <si>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</si>
  <si>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</si>
  <si>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</si>
  <si>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</si>
  <si>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</si>
  <si>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</si>
  <si>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</si>
  <si>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</si>
  <si>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</si>
  <si>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</si>
  <si>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</si>
  <si>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</si>
  <si>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</si>
  <si>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</si>
  <si>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</si>
  <si>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</si>
  <si>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</si>
  <si>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</si>
  <si>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</si>
  <si>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</si>
  <si>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</si>
  <si>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</si>
  <si>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</si>
  <si>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</si>
  <si>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</si>
  <si>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</si>
  <si>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</si>
  <si>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</si>
  <si>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</si>
  <si>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</si>
  <si>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</si>
  <si>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</si>
  <si>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</si>
  <si>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</si>
  <si>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</si>
  <si>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</si>
  <si>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</si>
  <si>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</si>
  <si>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</si>
  <si>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</si>
  <si>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</si>
  <si>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</si>
  <si>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</si>
  <si>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</si>
  <si>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</si>
  <si>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</si>
  <si>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</si>
  <si>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</si>
  <si>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</si>
  <si>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</si>
  <si>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</si>
  <si>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</si>
  <si>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</si>
  <si>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</si>
  <si>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</si>
  <si>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</si>
  <si>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</si>
  <si>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</si>
  <si>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</si>
  <si>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</si>
  <si>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</si>
  <si>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</si>
  <si>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</si>
  <si>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</si>
  <si>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</si>
  <si>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</si>
  <si>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</si>
  <si>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</si>
  <si>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</si>
  <si>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</si>
  <si>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</si>
  <si>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</si>
  <si>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</si>
  <si>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</si>
  <si>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</si>
  <si>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</si>
  <si>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</si>
  <si>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</si>
  <si>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</si>
  <si>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</si>
  <si>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</si>
  <si>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</si>
  <si>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</si>
  <si>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</si>
  <si>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</si>
  <si>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</si>
  <si>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</si>
  <si>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</si>
  <si>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</si>
  <si>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</si>
  <si>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</si>
  <si>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</si>
  <si>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</si>
  <si>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</si>
  <si>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</si>
  <si>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</si>
  <si>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</si>
  <si>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</si>
  <si>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</si>
  <si>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</si>
  <si>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</si>
  <si>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</si>
  <si>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</si>
  <si>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</si>
  <si>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</si>
  <si>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</si>
  <si>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</si>
  <si>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</si>
  <si>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</si>
  <si>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</si>
  <si>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</si>
  <si>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</si>
  <si>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</si>
  <si>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</si>
  <si>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</si>
  <si>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</si>
  <si>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</si>
  <si>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</si>
  <si>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</si>
  <si>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</si>
  <si>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</si>
  <si>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</si>
  <si>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</si>
  <si>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</si>
  <si>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</si>
  <si>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</si>
  <si>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</si>
  <si>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</si>
  <si>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</si>
  <si>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</si>
  <si>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</si>
  <si>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</si>
  <si>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</si>
  <si>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</si>
  <si>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</si>
  <si>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</si>
  <si>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</si>
  <si>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</si>
  <si>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</si>
  <si>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</si>
  <si>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</si>
  <si>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</si>
  <si>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</si>
  <si>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</si>
  <si>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</si>
  <si>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</si>
  <si>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</si>
  <si>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</si>
  <si>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</si>
  <si>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</si>
  <si>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</si>
  <si>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</si>
  <si>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</si>
  <si>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</si>
  <si>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</si>
  <si>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</si>
  <si>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</si>
  <si>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</si>
  <si>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</si>
  <si>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</si>
  <si>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</si>
  <si>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</si>
  <si>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</si>
  <si>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</si>
  <si>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</si>
  <si>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</si>
  <si>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</si>
  <si>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</si>
  <si>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</si>
  <si>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</si>
  <si>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</si>
  <si>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</si>
  <si>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</si>
  <si>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</si>
  <si>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</si>
  <si>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</si>
  <si>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</si>
  <si>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</si>
  <si>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</si>
  <si>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</si>
  <si>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</si>
  <si>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</si>
  <si>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</si>
  <si>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</si>
  <si>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</si>
  <si>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</si>
  <si>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</si>
  <si>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</si>
  <si>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</si>
  <si>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</si>
  <si>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</si>
  <si>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</si>
  <si>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</si>
  <si>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</si>
  <si>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</si>
  <si>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</si>
  <si>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</si>
  <si>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</si>
  <si>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</si>
  <si>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</si>
  <si>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</si>
  <si>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</si>
  <si>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</si>
  <si>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</si>
  <si>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</si>
  <si>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</si>
  <si>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</si>
  <si>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</si>
  <si>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</si>
  <si>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</si>
  <si>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</si>
  <si>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</si>
  <si>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</si>
  <si>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</si>
  <si>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</si>
  <si>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</si>
  <si>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</si>
  <si>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</si>
  <si>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</si>
  <si>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</si>
  <si>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</si>
  <si>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</si>
  <si>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</si>
  <si>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</si>
  <si>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</si>
  <si>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</si>
  <si>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</si>
  <si>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</si>
  <si>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</si>
  <si>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</si>
  <si>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</si>
  <si>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</si>
  <si>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</si>
  <si>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</si>
  <si>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</si>
  <si>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</si>
  <si>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</si>
  <si>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</si>
  <si>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</si>
  <si>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</si>
  <si>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</si>
  <si>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</si>
  <si>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</si>
  <si>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</si>
  <si>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</si>
  <si>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</si>
  <si>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</si>
  <si>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</si>
  <si>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</si>
  <si>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</si>
  <si>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</si>
  <si>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</si>
  <si>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</si>
  <si>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</si>
  <si>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</si>
  <si>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</si>
  <si>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</si>
  <si>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</si>
  <si>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</si>
  <si>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</si>
  <si>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</si>
  <si>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</si>
  <si>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</si>
  <si>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</si>
  <si>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</si>
  <si>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</si>
  <si>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</si>
  <si>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</si>
  <si>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</si>
  <si>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</si>
  <si>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</si>
  <si>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</si>
  <si>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</si>
  <si>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</si>
  <si>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</si>
  <si>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</si>
  <si>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</si>
  <si>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</si>
  <si>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</si>
  <si>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</si>
  <si>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</si>
  <si>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</si>
  <si>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</si>
  <si>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</si>
  <si>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</si>
  <si>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</si>
  <si>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</si>
  <si>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</si>
  <si>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</si>
  <si>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</si>
  <si>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</si>
  <si>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</si>
  <si>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</si>
  <si>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</si>
  <si>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</si>
  <si>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</si>
  <si>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</si>
  <si>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</si>
  <si>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</si>
  <si>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</si>
  <si>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</si>
  <si>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</si>
  <si>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</si>
  <si>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</si>
  <si>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</si>
  <si>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</si>
  <si>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</si>
  <si>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</si>
  <si>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</si>
  <si>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</si>
  <si>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</si>
  <si>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</si>
  <si>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</si>
  <si>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</si>
  <si>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</si>
  <si>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</si>
  <si>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</si>
  <si>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</si>
  <si>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</si>
  <si>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</si>
  <si>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</si>
  <si>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</si>
  <si>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</si>
  <si>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</si>
  <si>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</si>
  <si>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</si>
  <si>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</si>
  <si>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</si>
  <si>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</si>
  <si>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</si>
  <si>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</si>
  <si>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</si>
  <si>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</si>
  <si>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</si>
  <si>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</si>
  <si>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</si>
  <si>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</si>
  <si>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</si>
  <si>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</si>
  <si>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</si>
  <si>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</si>
  <si>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</si>
  <si>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</si>
  <si>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</si>
  <si>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</si>
  <si>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</si>
  <si>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</si>
  <si>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</si>
  <si>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</si>
  <si>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</si>
  <si>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</si>
  <si>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</si>
  <si>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</si>
  <si>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</si>
  <si>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</si>
  <si>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</si>
  <si>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</si>
  <si>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</si>
  <si>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</si>
  <si>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</si>
  <si>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</si>
  <si>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</si>
  <si>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</si>
  <si>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</si>
  <si>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</si>
  <si>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</si>
  <si>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</si>
  <si>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</si>
  <si>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</si>
  <si>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</si>
  <si>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</si>
  <si>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</si>
  <si>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</si>
  <si>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</si>
  <si>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</si>
  <si>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</si>
  <si>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</si>
  <si>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</si>
  <si>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</si>
  <si>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</si>
  <si>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</si>
  <si>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</si>
  <si>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</si>
  <si>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</si>
  <si>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</si>
  <si>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</si>
  <si>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</si>
  <si>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</si>
  <si>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</si>
  <si>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</si>
  <si>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</si>
  <si>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</si>
  <si>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</si>
  <si>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</si>
  <si>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</si>
  <si>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</si>
  <si>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</si>
  <si>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</si>
  <si>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</si>
  <si>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</si>
  <si>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</si>
  <si>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</si>
  <si>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</si>
  <si>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</si>
  <si>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</si>
  <si>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</si>
  <si>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</si>
  <si>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</si>
  <si>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</si>
  <si>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</si>
  <si>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</si>
  <si>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</si>
  <si>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</si>
  <si>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</si>
  <si>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</si>
  <si>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</si>
  <si>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</si>
  <si>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</si>
  <si>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</si>
  <si>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</si>
  <si>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</si>
  <si>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</si>
  <si>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</si>
  <si>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</si>
  <si>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</si>
  <si>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</si>
  <si>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</si>
  <si>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</si>
  <si>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</si>
  <si>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</si>
  <si>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</si>
  <si>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</si>
  <si>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</si>
  <si>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</si>
  <si>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</si>
  <si>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</si>
  <si>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</si>
  <si>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</si>
  <si>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</si>
  <si>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</si>
  <si>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</si>
  <si>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</si>
  <si>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</si>
  <si>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</si>
  <si>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</si>
  <si>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</si>
  <si>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</si>
  <si>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</si>
  <si>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</si>
  <si>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</si>
  <si>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</si>
  <si>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</si>
  <si>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</si>
  <si>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</si>
  <si>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</si>
  <si>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</si>
  <si>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</si>
  <si>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</si>
  <si>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</si>
  <si>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</si>
  <si>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</si>
  <si>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</si>
  <si>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</si>
  <si>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</si>
  <si>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</si>
  <si>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</si>
  <si>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</si>
  <si>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</si>
  <si>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</si>
  <si>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</si>
  <si>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</si>
  <si>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</si>
  <si>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</si>
  <si>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</si>
  <si>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</si>
  <si>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</si>
  <si>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</si>
  <si>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</si>
  <si>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</si>
  <si>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</si>
  <si>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</si>
  <si>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</si>
  <si>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</si>
  <si>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</si>
  <si>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</si>
  <si>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</si>
  <si>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</si>
  <si>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</si>
  <si>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</si>
  <si>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</si>
  <si>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</si>
  <si>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</si>
  <si>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</si>
  <si>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</si>
  <si>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</si>
  <si>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</si>
  <si>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</si>
  <si>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</si>
  <si>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</si>
  <si>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</si>
  <si>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</si>
  <si>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</si>
  <si>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</si>
  <si>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</si>
  <si>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</si>
  <si>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</si>
  <si>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</si>
  <si>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</si>
  <si>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</si>
  <si>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</si>
  <si>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</si>
  <si>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</si>
  <si>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</si>
  <si>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</si>
  <si>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</si>
  <si>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</si>
  <si>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</si>
  <si>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</si>
  <si>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</si>
  <si>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</si>
  <si>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</si>
  <si>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</si>
  <si>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</si>
  <si>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</si>
  <si>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</si>
  <si>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</si>
  <si>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</si>
  <si>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</si>
  <si>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</si>
  <si>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</si>
  <si>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</si>
  <si>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</si>
  <si>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</si>
  <si>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</si>
  <si>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</si>
  <si>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</si>
  <si>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</si>
  <si>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</si>
  <si>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</si>
  <si>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</si>
  <si>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</si>
  <si>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</si>
  <si>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</si>
  <si>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</si>
  <si>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</si>
  <si>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</si>
  <si>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</si>
  <si>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</si>
  <si>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</si>
  <si>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</si>
  <si>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</si>
  <si>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</si>
  <si>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</si>
  <si>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</si>
  <si>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</si>
  <si>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</si>
  <si>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</si>
  <si>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</si>
  <si>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</si>
  <si>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</si>
  <si>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</si>
  <si>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</si>
  <si>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</si>
  <si>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</si>
  <si>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</si>
  <si>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</si>
  <si>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</si>
  <si>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</si>
  <si>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</si>
  <si>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</si>
  <si>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</si>
  <si>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</si>
  <si>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</si>
  <si>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</si>
  <si>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</si>
  <si>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</si>
  <si>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</si>
  <si>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</si>
  <si>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</si>
  <si>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</si>
  <si>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</si>
  <si>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</si>
  <si>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</si>
  <si>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</si>
  <si>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</si>
  <si>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</si>
  <si>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</si>
  <si>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</si>
  <si>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</si>
  <si>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</si>
  <si>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</si>
  <si>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</si>
  <si>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</si>
  <si>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</si>
  <si>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</si>
  <si>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</si>
  <si>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</si>
  <si>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</si>
  <si>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</si>
  <si>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</si>
  <si>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</si>
  <si>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</si>
  <si>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</si>
  <si>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</si>
  <si>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</si>
  <si>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</si>
  <si>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</si>
  <si>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</si>
  <si>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</si>
  <si>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</si>
  <si>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</si>
  <si>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</si>
  <si>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</si>
  <si>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</si>
  <si>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</si>
  <si>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</si>
  <si>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</si>
  <si>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</si>
  <si>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</si>
  <si>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</si>
  <si>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</si>
  <si>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</si>
  <si>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</si>
  <si>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</si>
  <si>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</si>
  <si>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</si>
  <si>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</si>
  <si>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</si>
  <si>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</si>
  <si>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</si>
  <si>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</si>
  <si>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</si>
  <si>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</si>
  <si>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</si>
  <si>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</si>
  <si>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</si>
  <si>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</si>
  <si>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</si>
  <si>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</si>
  <si>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</si>
  <si>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</si>
  <si>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</si>
  <si>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</si>
  <si>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</si>
  <si>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</si>
  <si>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</si>
  <si>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</si>
  <si>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</si>
  <si>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</si>
  <si>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</si>
  <si>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</si>
  <si>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</si>
  <si>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</si>
  <si>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</si>
  <si>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</si>
  <si>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</si>
  <si>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</si>
  <si>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</si>
  <si>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</si>
  <si>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</si>
  <si>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</si>
  <si>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</si>
  <si>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</si>
  <si>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</si>
  <si>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</si>
  <si>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</si>
  <si>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</si>
  <si>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</si>
  <si>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</si>
  <si>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</si>
  <si>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</si>
  <si>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</si>
  <si>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</si>
  <si>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</si>
  <si>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</si>
  <si>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</si>
  <si>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</si>
  <si>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</si>
  <si>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</si>
  <si>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</si>
  <si>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</si>
  <si>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</si>
  <si>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</si>
  <si>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</si>
  <si>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</si>
  <si>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</si>
  <si>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</si>
  <si>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</si>
  <si>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</si>
  <si>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</si>
  <si>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</si>
  <si>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</si>
  <si>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</si>
  <si>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</si>
  <si>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</si>
  <si>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</si>
  <si>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</si>
  <si>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</si>
  <si>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</si>
  <si>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</si>
  <si>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</si>
  <si>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</si>
  <si>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</si>
  <si>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</si>
  <si>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</si>
  <si>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</si>
  <si>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</si>
  <si>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</si>
  <si>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</si>
  <si>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</si>
  <si>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</si>
  <si>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</si>
  <si>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</si>
  <si>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</si>
  <si>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</si>
  <si>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</si>
  <si>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</si>
  <si>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</si>
  <si>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</si>
  <si>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</si>
  <si>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</si>
  <si>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</si>
  <si>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</si>
  <si>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</si>
  <si>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</si>
  <si>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</si>
  <si>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</si>
  <si>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</si>
  <si>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</si>
  <si>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</si>
  <si>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</si>
  <si>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</si>
  <si>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</si>
  <si>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</si>
  <si>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</si>
  <si>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</si>
  <si>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</si>
  <si>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</si>
  <si>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</si>
  <si>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</si>
  <si>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</si>
  <si>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</si>
  <si>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</si>
  <si>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</si>
  <si>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</si>
  <si>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</si>
  <si>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</si>
  <si>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</si>
  <si>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</si>
  <si>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</si>
  <si>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</si>
  <si>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</si>
  <si>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</si>
  <si>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</si>
  <si>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</si>
  <si>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</si>
  <si>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</si>
  <si>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</si>
  <si>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</si>
  <si>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</si>
  <si>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</si>
  <si>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</si>
  <si>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</si>
  <si>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</si>
  <si>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</si>
  <si>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</si>
  <si>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</si>
  <si>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</si>
  <si>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</si>
  <si>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</si>
  <si>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</si>
  <si>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</si>
  <si>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</si>
  <si>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</si>
  <si>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</si>
  <si>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</si>
  <si>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</si>
  <si>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</si>
  <si>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</si>
  <si>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</si>
  <si>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</si>
  <si>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</si>
  <si>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</si>
  <si>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</si>
  <si>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</si>
  <si>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</si>
  <si>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</si>
  <si>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</si>
  <si>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</si>
  <si>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</si>
  <si>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</si>
  <si>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</si>
  <si>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</si>
  <si>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</si>
  <si>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</si>
  <si>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</si>
  <si>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</si>
  <si>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</si>
  <si>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</si>
  <si>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</si>
  <si>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</si>
  <si>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</si>
  <si>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</si>
  <si>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</si>
  <si>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</si>
  <si>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</si>
  <si>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</si>
  <si>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</si>
  <si>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</si>
  <si>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</si>
  <si>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</si>
  <si>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</si>
  <si>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</si>
  <si>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</si>
  <si>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</si>
  <si>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</si>
  <si>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</si>
  <si>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</si>
  <si>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</si>
  <si>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</si>
  <si>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</si>
  <si>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</si>
  <si>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</si>
  <si>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</si>
  <si>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</si>
  <si>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</si>
  <si>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</si>
  <si>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</si>
  <si>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</si>
  <si>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</si>
  <si>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</si>
  <si>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</si>
  <si>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</si>
  <si>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</si>
  <si>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</si>
  <si>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</si>
  <si>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</si>
  <si>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</si>
  <si>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</si>
  <si>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</si>
  <si>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</si>
  <si>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</si>
  <si>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</si>
  <si>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</si>
  <si>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</si>
  <si>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</si>
  <si>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</si>
  <si>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</si>
  <si>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</si>
  <si>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</si>
  <si>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</si>
  <si>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</si>
  <si>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</si>
  <si>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</si>
  <si>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</si>
  <si>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</si>
  <si>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</si>
  <si>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</si>
  <si>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</si>
  <si>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</si>
  <si>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</si>
  <si>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</si>
  <si>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</si>
  <si>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</si>
  <si>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</si>
  <si>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</si>
  <si>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</si>
  <si>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</si>
  <si>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</si>
  <si>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</si>
  <si>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</si>
  <si>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</si>
  <si>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</si>
  <si>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</si>
  <si>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</si>
  <si>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</si>
  <si>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</si>
  <si>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</si>
  <si>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</si>
  <si>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</si>
  <si>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</si>
  <si>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</si>
  <si>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</si>
  <si>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</si>
  <si>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</si>
  <si>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</si>
  <si>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</si>
  <si>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</si>
  <si>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</si>
  <si>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</si>
  <si>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</si>
  <si>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</si>
  <si>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</si>
  <si>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</si>
  <si>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</si>
  <si>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</si>
  <si>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</si>
  <si>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</si>
  <si>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</si>
  <si>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</si>
  <si>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</si>
  <si>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</si>
  <si>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</si>
  <si>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</si>
  <si>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</si>
  <si>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</si>
  <si>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</si>
  <si>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</si>
  <si>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</si>
  <si>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</si>
  <si>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</si>
  <si>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</si>
  <si>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</si>
  <si>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</si>
  <si>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</si>
  <si>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</si>
  <si>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</si>
  <si>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</si>
  <si>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</si>
  <si>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</si>
  <si>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</si>
  <si>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</si>
  <si>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</si>
  <si>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</si>
  <si>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</si>
  <si>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</si>
  <si>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</si>
  <si>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</si>
  <si>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</si>
  <si>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</si>
  <si>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</si>
  <si>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</si>
  <si>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</si>
  <si>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</si>
  <si>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</si>
  <si>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</si>
  <si>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</si>
  <si>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</si>
  <si>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</si>
  <si>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</si>
  <si>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</si>
  <si>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</si>
  <si>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</si>
  <si>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</si>
  <si>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</si>
  <si>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</si>
  <si>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</si>
  <si>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</si>
  <si>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</si>
  <si>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</si>
  <si>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</si>
  <si>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</si>
  <si>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</si>
  <si>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</si>
  <si>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</si>
  <si>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</si>
  <si>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</si>
  <si>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</si>
  <si>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</si>
  <si>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</si>
  <si>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</si>
  <si>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</si>
  <si>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</si>
  <si>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</si>
  <si>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</si>
  <si>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</si>
  <si>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</si>
  <si>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</si>
  <si>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</si>
  <si>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</si>
  <si>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</si>
  <si>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</si>
  <si>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</si>
  <si>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</si>
  <si>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</si>
  <si>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</si>
  <si>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</si>
  <si>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</si>
  <si>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</si>
  <si>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</si>
  <si>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</si>
  <si>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</si>
  <si>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</si>
  <si>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</si>
  <si>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</si>
  <si>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</si>
  <si>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</si>
  <si>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</si>
  <si>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</si>
  <si>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</si>
  <si>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</si>
  <si>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</si>
  <si>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</si>
  <si>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</si>
  <si>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</si>
  <si>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</si>
  <si>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</si>
  <si>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</si>
  <si>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</si>
  <si>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</si>
  <si>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</si>
  <si>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</si>
  <si>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</si>
  <si>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</si>
  <si>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</si>
  <si>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</si>
  <si>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</si>
  <si>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</si>
  <si>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</si>
  <si>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</si>
  <si>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</si>
  <si>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</si>
  <si>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</si>
  <si>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</si>
  <si>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</si>
  <si>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</si>
  <si>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</si>
  <si>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</si>
  <si>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</si>
  <si>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</si>
  <si>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</si>
  <si>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</si>
  <si>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</si>
  <si>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</si>
  <si>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</si>
  <si>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</si>
  <si>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</si>
  <si>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</si>
  <si>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</si>
  <si>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</si>
  <si>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</si>
  <si>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</si>
  <si>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</si>
  <si>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</si>
  <si>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</si>
  <si>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</si>
  <si>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</si>
  <si>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</si>
  <si>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</si>
  <si>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</si>
  <si>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</si>
  <si>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</si>
  <si>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</si>
  <si>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</si>
  <si>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</si>
  <si>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</si>
  <si>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</si>
  <si>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</si>
  <si>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</si>
  <si>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</si>
  <si>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</si>
  <si>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</si>
  <si>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</si>
  <si>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</si>
  <si>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</si>
  <si>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</si>
  <si>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</si>
  <si>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</si>
  <si>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</si>
  <si>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</si>
  <si>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</si>
  <si>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</si>
  <si>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</si>
  <si>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</si>
  <si>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</si>
  <si>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</si>
  <si>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</si>
  <si>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</si>
  <si>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</si>
  <si>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</si>
  <si>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</si>
  <si>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</si>
  <si>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</si>
  <si>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</si>
  <si>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</si>
  <si>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</si>
  <si>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</si>
  <si>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</si>
  <si>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</si>
  <si>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</si>
  <si>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</si>
  <si>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</si>
  <si>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</si>
  <si>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</si>
  <si>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</si>
  <si>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</si>
  <si>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</si>
  <si>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</si>
  <si>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</si>
  <si>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</si>
  <si>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</si>
  <si>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</si>
  <si>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</si>
  <si>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</si>
  <si>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</si>
  <si>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</si>
  <si>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</si>
  <si>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</si>
  <si>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</si>
  <si>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</si>
  <si>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</si>
  <si>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</si>
  <si>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</si>
  <si>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</si>
  <si>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</si>
  <si>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</si>
  <si>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</si>
  <si>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</si>
  <si>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</si>
  <si>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</si>
  <si>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</si>
  <si>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</si>
  <si>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</si>
  <si>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</si>
  <si>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</si>
  <si>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</si>
  <si>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</si>
  <si>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</si>
  <si>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</si>
  <si>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</si>
  <si>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</si>
  <si>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</si>
  <si>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</si>
  <si>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</si>
  <si>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</si>
  <si>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</si>
  <si>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</si>
  <si>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</si>
  <si>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</si>
  <si>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</si>
  <si>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</si>
  <si>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</si>
  <si>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</si>
  <si>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</si>
  <si>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</si>
  <si>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</si>
  <si>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</si>
  <si>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</si>
  <si>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</si>
  <si>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</si>
  <si>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</si>
  <si>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</si>
  <si>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</si>
  <si>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</si>
  <si>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</si>
  <si>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</si>
  <si>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</si>
  <si>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</si>
  <si>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</si>
  <si>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</si>
  <si>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</si>
  <si>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</si>
  <si>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</si>
  <si>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</si>
  <si>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</si>
  <si>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</si>
  <si>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</si>
  <si>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</si>
  <si>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</si>
  <si>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</si>
  <si>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</si>
  <si>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</si>
  <si>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</si>
  <si>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</si>
  <si>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</si>
  <si>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</si>
  <si>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</si>
  <si>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</si>
  <si>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</si>
  <si>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</si>
  <si>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</si>
  <si>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</si>
  <si>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</si>
  <si>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</si>
  <si>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</si>
  <si>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</si>
  <si>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</si>
  <si>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</si>
  <si>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</si>
  <si>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</si>
  <si>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</si>
  <si>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</si>
  <si>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</si>
  <si>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</si>
  <si>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</si>
  <si>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</si>
  <si>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</si>
  <si>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</si>
  <si>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</si>
  <si>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</si>
  <si>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</si>
  <si>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</si>
  <si>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</si>
  <si>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</si>
  <si>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</si>
  <si>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</si>
  <si>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</si>
  <si>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</si>
  <si>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</si>
  <si>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</si>
  <si>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</si>
  <si>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</si>
  <si>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</si>
  <si>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</si>
  <si>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</si>
  <si>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</si>
  <si>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</si>
  <si>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</si>
  <si>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</si>
  <si>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</si>
  <si>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</si>
  <si>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</si>
  <si>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</si>
  <si>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</si>
  <si>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</si>
  <si>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</si>
  <si>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</si>
  <si>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</si>
  <si>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</si>
  <si>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</si>
  <si>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</si>
  <si>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</si>
  <si>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</si>
  <si>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</si>
  <si>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</si>
  <si>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</si>
  <si>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</si>
  <si>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</si>
  <si>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</si>
  <si>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</si>
  <si>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</si>
  <si>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</si>
  <si>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</si>
  <si>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</si>
  <si>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</si>
  <si>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</si>
  <si>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</si>
  <si>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</si>
  <si>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</si>
  <si>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</si>
  <si>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</si>
  <si>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</si>
  <si>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</si>
  <si>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</si>
  <si>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</si>
  <si>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</si>
  <si>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</si>
  <si>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</si>
  <si>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</si>
  <si>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</si>
  <si>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</si>
  <si>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</si>
  <si>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</si>
  <si>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</si>
  <si>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</si>
  <si>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</si>
  <si>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</si>
  <si>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</si>
  <si>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</si>
  <si>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</si>
  <si>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</si>
  <si>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</si>
  <si>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</si>
  <si>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</si>
  <si>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</si>
  <si>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</si>
  <si>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</si>
  <si>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</si>
  <si>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</si>
  <si>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</si>
  <si>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</si>
  <si>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</si>
  <si>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</si>
  <si>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</si>
  <si>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</si>
  <si>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</si>
  <si>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</si>
  <si>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</si>
  <si>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</si>
  <si>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</si>
  <si>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</si>
  <si>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</si>
  <si>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</si>
  <si>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</si>
  <si>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</si>
  <si>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</si>
  <si>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</si>
  <si>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</si>
  <si>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</si>
  <si>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</si>
  <si>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</si>
  <si>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</si>
  <si>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</si>
  <si>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</si>
  <si>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</si>
  <si>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</si>
  <si>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</si>
  <si>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</si>
  <si>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</si>
  <si>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</si>
  <si>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</si>
  <si>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</si>
  <si>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</si>
  <si>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</si>
  <si>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</si>
  <si>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</si>
  <si>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</si>
  <si>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</si>
  <si>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</si>
  <si>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</si>
  <si>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</si>
  <si>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</si>
  <si>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</si>
  <si>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</si>
  <si>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</si>
  <si>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</si>
  <si>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</si>
  <si>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</si>
  <si>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</si>
  <si>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</si>
  <si>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</si>
  <si>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</si>
  <si>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</si>
  <si>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</si>
  <si>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</si>
  <si>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</si>
  <si>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</si>
  <si>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</si>
  <si>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</si>
  <si>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</si>
  <si>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</si>
  <si>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</si>
  <si>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</si>
  <si>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</si>
  <si>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</si>
  <si>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</si>
  <si>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</si>
  <si>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</si>
  <si>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</si>
  <si>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</si>
  <si>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</si>
  <si>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</si>
  <si>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</si>
  <si>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</si>
  <si>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</si>
  <si>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</si>
  <si>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</si>
  <si>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</si>
  <si>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</si>
  <si>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</si>
  <si>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</si>
  <si>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</si>
  <si>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</si>
  <si>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</si>
  <si>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</si>
  <si>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</si>
  <si>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</si>
  <si>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</si>
  <si>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</si>
  <si>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</si>
  <si>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</si>
  <si>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</si>
  <si>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</si>
  <si>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</si>
  <si>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</si>
  <si>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</si>
  <si>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</si>
  <si>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</si>
  <si>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</si>
  <si>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</si>
  <si>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</si>
  <si>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</si>
  <si>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</si>
  <si>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</si>
  <si>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</si>
  <si>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</si>
  <si>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</si>
  <si>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</si>
  <si>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</si>
  <si>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</si>
  <si>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</si>
  <si>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</si>
  <si>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</si>
  <si>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</si>
  <si>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</si>
  <si>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</si>
  <si>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</si>
  <si>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</si>
  <si>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</si>
  <si>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</si>
  <si>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</si>
  <si>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</si>
  <si>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</si>
  <si>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</si>
  <si>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</si>
  <si>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</si>
  <si>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</si>
  <si>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</si>
  <si>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</si>
  <si>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</si>
  <si>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</si>
  <si>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</si>
  <si>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</si>
  <si>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</si>
  <si>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</si>
  <si>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</si>
  <si>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</si>
  <si>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</si>
  <si>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</si>
  <si>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</si>
  <si>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</si>
  <si>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</si>
  <si>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</si>
  <si>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</si>
  <si>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</si>
  <si>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</si>
  <si>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</si>
  <si>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</si>
  <si>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</si>
  <si>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</si>
  <si>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</si>
  <si>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</si>
  <si>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</si>
  <si>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</si>
  <si>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</si>
  <si>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</si>
  <si>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</si>
  <si>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</si>
  <si>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</si>
  <si>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</si>
  <si>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</si>
  <si>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</si>
  <si>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</si>
  <si>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</si>
  <si>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</si>
  <si>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</si>
  <si>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</si>
  <si>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</si>
  <si>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</si>
  <si>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</si>
  <si>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</si>
  <si>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</si>
  <si>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</si>
  <si>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</si>
  <si>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</si>
  <si>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</si>
  <si>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</si>
  <si>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</si>
  <si>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</si>
  <si>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</si>
  <si>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</si>
  <si>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</si>
  <si>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</si>
  <si>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</si>
  <si>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</si>
  <si>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</si>
  <si>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</si>
  <si>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</si>
  <si>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</si>
  <si>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</si>
  <si>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</si>
  <si>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</si>
  <si>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</si>
  <si>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</si>
  <si>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</si>
  <si>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</si>
  <si>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</si>
  <si>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</si>
  <si>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</si>
  <si>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</si>
  <si>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</si>
  <si>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</si>
  <si>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</si>
  <si>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</si>
  <si>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</si>
  <si>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</si>
  <si>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</si>
  <si>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</si>
  <si>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</si>
  <si>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</si>
  <si>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</si>
  <si>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</si>
  <si>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</si>
  <si>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</si>
  <si>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</si>
  <si>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</si>
  <si>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</si>
  <si>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</si>
  <si>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</si>
  <si>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</si>
  <si>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</si>
  <si>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</si>
  <si>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</si>
  <si>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</si>
  <si>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</si>
  <si>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</si>
  <si>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</si>
  <si>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</si>
  <si>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</si>
  <si>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</si>
  <si>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</si>
  <si>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</si>
  <si>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</si>
  <si>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</si>
  <si>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</si>
  <si>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</si>
  <si>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</si>
  <si>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</si>
  <si>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</si>
  <si>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</si>
  <si>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</si>
  <si>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</si>
  <si>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</si>
  <si>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</si>
  <si>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</si>
  <si>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</si>
  <si>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</si>
  <si>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</si>
  <si>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</si>
  <si>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</si>
  <si>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</si>
  <si>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</si>
  <si>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</si>
  <si>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</si>
  <si>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</si>
  <si>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</si>
  <si>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</si>
  <si>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</si>
  <si>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</si>
  <si>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</si>
  <si>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</si>
  <si>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</si>
  <si>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</si>
  <si>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</si>
  <si>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</si>
  <si>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</si>
  <si>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</si>
  <si>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</si>
  <si>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</si>
  <si>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</si>
  <si>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</si>
  <si>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</si>
  <si>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</si>
  <si>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</si>
  <si>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</si>
  <si>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</si>
  <si>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</si>
  <si>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</si>
  <si>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</si>
  <si>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</si>
  <si>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</si>
  <si>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</si>
  <si>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</si>
  <si>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</si>
  <si>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</si>
  <si>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</si>
  <si>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</si>
  <si>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</si>
  <si>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</si>
  <si>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</si>
  <si>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</si>
  <si>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</si>
  <si>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</si>
  <si>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</si>
  <si>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</si>
  <si>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</si>
  <si>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</si>
  <si>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</si>
  <si>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</si>
  <si>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</si>
  <si>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</si>
  <si>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</si>
  <si>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</si>
  <si>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</si>
  <si>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</si>
  <si>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</si>
  <si>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</si>
  <si>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</si>
  <si>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</si>
  <si>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</si>
  <si>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</si>
  <si>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</si>
  <si>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</si>
  <si>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</si>
  <si>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</si>
  <si>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</si>
  <si>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</si>
  <si>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</si>
  <si>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</si>
  <si>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</si>
  <si>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</si>
  <si>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</si>
  <si>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</si>
  <si>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</si>
  <si>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</si>
  <si>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</si>
  <si>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</si>
  <si>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</si>
  <si>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</si>
  <si>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</si>
  <si>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</si>
  <si>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</si>
  <si>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</si>
  <si>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</si>
  <si>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</si>
  <si>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</si>
  <si>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</si>
  <si>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</si>
  <si>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</si>
  <si>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</si>
  <si>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</si>
  <si>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</si>
  <si>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</si>
  <si>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</si>
  <si>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</si>
  <si>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</si>
  <si>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</si>
  <si>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</si>
  <si>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</si>
  <si>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</si>
  <si>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</si>
  <si>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</si>
  <si>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</si>
  <si>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</si>
  <si>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</si>
  <si>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</si>
  <si>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</si>
  <si>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</si>
  <si>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</si>
  <si>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</si>
  <si>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</si>
  <si>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</si>
  <si>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</si>
  <si>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</si>
  <si>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</si>
  <si>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</si>
  <si>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</si>
  <si>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</si>
  <si>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</si>
  <si>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</si>
  <si>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</si>
  <si>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</si>
  <si>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</si>
  <si>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</si>
  <si>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</si>
  <si>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</si>
  <si>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</si>
  <si>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</si>
  <si>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</si>
  <si>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</si>
  <si>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</si>
  <si>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</si>
  <si>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</si>
  <si>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</si>
  <si>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</si>
  <si>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</si>
  <si>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</si>
  <si>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</si>
  <si>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</si>
  <si>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</si>
  <si>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</si>
  <si>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</si>
  <si>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</si>
  <si>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</si>
  <si>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</si>
  <si>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</si>
  <si>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</si>
  <si>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</si>
  <si>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</si>
  <si>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</si>
  <si>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</si>
  <si>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</si>
  <si>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</si>
  <si>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</si>
  <si>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</si>
  <si>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</si>
  <si>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</si>
  <si>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</si>
  <si>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</si>
  <si>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</si>
  <si>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</si>
  <si>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</si>
  <si>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</si>
  <si>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</si>
  <si>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</si>
  <si>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</si>
  <si>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</si>
  <si>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</si>
  <si>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</si>
  <si>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</si>
  <si>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</si>
  <si>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</si>
  <si>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</si>
  <si>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</si>
  <si>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</si>
  <si>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</si>
  <si>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</si>
  <si>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</si>
  <si>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</si>
  <si>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</si>
  <si>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</si>
  <si>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</si>
  <si>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</si>
  <si>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</si>
  <si>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</si>
  <si>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</si>
  <si>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</si>
  <si>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</si>
  <si>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</si>
  <si>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</si>
  <si>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</si>
  <si>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</si>
  <si>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</si>
  <si>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</si>
  <si>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</si>
  <si>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</si>
  <si>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</si>
  <si>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</si>
  <si>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</si>
  <si>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</si>
  <si>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</si>
  <si>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</si>
  <si>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</si>
  <si>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</si>
  <si>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</si>
  <si>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</si>
  <si>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</si>
  <si>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</si>
  <si>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</si>
  <si>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</si>
  <si>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</si>
  <si>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</si>
  <si>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</si>
  <si>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</si>
  <si>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</si>
  <si>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</si>
  <si>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</si>
  <si>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</si>
  <si>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</si>
  <si>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</si>
  <si>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</si>
  <si>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</si>
  <si>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</si>
  <si>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</si>
  <si>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</si>
  <si>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</si>
  <si>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</si>
  <si>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</si>
  <si>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</si>
  <si>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</si>
  <si>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</si>
  <si>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</si>
  <si>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</si>
  <si>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</si>
  <si>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</si>
  <si>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</si>
  <si>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</si>
  <si>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</si>
  <si>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</si>
  <si>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</si>
  <si>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</si>
  <si>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</si>
  <si>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</si>
  <si>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</si>
  <si>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</si>
  <si>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</si>
  <si>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</si>
  <si>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</si>
  <si>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</si>
  <si>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</si>
  <si>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</si>
  <si>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</si>
  <si>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</si>
  <si>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</si>
  <si>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</si>
  <si>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</si>
  <si>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</si>
  <si>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</si>
  <si>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</si>
  <si>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</si>
  <si>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</si>
  <si>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</si>
  <si>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</si>
  <si>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</si>
  <si>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</si>
  <si>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</si>
  <si>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</si>
  <si>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</si>
  <si>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</si>
  <si>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</si>
  <si>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</si>
  <si>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</si>
  <si>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</si>
  <si>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</si>
  <si>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</si>
  <si>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</si>
  <si>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</si>
  <si>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</si>
  <si>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</si>
  <si>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</si>
  <si>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</si>
  <si>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</si>
  <si>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</si>
  <si>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</si>
  <si>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</si>
  <si>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</si>
  <si>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</si>
  <si>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</si>
  <si>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</si>
  <si>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</si>
  <si>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</si>
  <si>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</si>
  <si>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</si>
  <si>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</si>
  <si>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</si>
  <si>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</si>
  <si>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</si>
  <si>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</si>
  <si>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</si>
  <si>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</si>
  <si>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</si>
  <si>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</si>
  <si>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</si>
  <si>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</si>
  <si>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</si>
  <si>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</si>
  <si>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</si>
  <si>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</si>
  <si>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</si>
  <si>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</si>
  <si>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</si>
  <si>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</si>
  <si>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</si>
  <si>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</si>
  <si>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</si>
  <si>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</si>
  <si>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</si>
  <si>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</si>
  <si>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</si>
  <si>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</si>
  <si>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</si>
  <si>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</si>
  <si>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</si>
  <si>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</si>
  <si>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</si>
  <si>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</si>
  <si>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</si>
  <si>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</si>
  <si>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</si>
  <si>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</si>
  <si>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</si>
  <si>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</si>
  <si>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</si>
  <si>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</si>
  <si>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</si>
  <si>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</si>
  <si>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</si>
  <si>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</si>
  <si>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</si>
  <si>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</si>
  <si>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</si>
  <si>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</si>
  <si>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</si>
  <si>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</si>
  <si>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</si>
  <si>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</si>
  <si>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</si>
  <si>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</si>
  <si>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</si>
  <si>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</si>
  <si>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</si>
  <si>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</si>
  <si>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</si>
  <si>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</si>
  <si>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</si>
  <si>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</si>
  <si>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</si>
  <si>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</si>
  <si>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</si>
  <si>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</si>
  <si>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</si>
  <si>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</si>
  <si>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</si>
  <si>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</si>
  <si>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</si>
  <si>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</si>
  <si>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</si>
  <si>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</si>
  <si>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</si>
  <si>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</si>
  <si>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</si>
  <si>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</si>
  <si>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</si>
  <si>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</si>
  <si>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</si>
  <si>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</si>
  <si>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</si>
  <si>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</si>
  <si>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</si>
  <si>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</si>
  <si>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</si>
  <si>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</si>
  <si>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</si>
  <si>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</si>
  <si>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</si>
  <si>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</si>
  <si>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</si>
  <si>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</si>
  <si>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</si>
  <si>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</si>
  <si>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</si>
  <si>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</si>
  <si>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</si>
  <si>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</si>
  <si>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</si>
  <si>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</si>
  <si>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</si>
  <si>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</si>
  <si>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</si>
  <si>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</si>
  <si>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</si>
  <si>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</si>
  <si>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</si>
  <si>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</si>
  <si>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</si>
  <si>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</si>
  <si>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</si>
  <si>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</si>
  <si>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</si>
  <si>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</si>
  <si>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</si>
  <si>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</si>
  <si>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</si>
  <si>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</si>
  <si>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</si>
  <si>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</si>
  <si>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</si>
  <si>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</si>
  <si>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</si>
  <si>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</si>
  <si>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</si>
  <si>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</si>
  <si>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</si>
  <si>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</si>
  <si>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</si>
  <si>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</si>
  <si>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</si>
  <si>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</si>
  <si>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</si>
  <si>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</si>
  <si>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</si>
  <si>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</si>
  <si>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</si>
  <si>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</si>
  <si>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</si>
  <si>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</si>
  <si>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</si>
  <si>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</si>
  <si>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</si>
  <si>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</si>
  <si>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</si>
  <si>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</si>
  <si>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</si>
  <si>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</si>
  <si>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</si>
  <si>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</si>
  <si>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</si>
  <si>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</si>
  <si>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</si>
  <si>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</si>
  <si>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</si>
  <si>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</si>
  <si>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</si>
  <si>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</si>
  <si>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</si>
  <si>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</si>
  <si>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</si>
  <si>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</si>
  <si>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</si>
  <si>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</si>
  <si>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</si>
  <si>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</si>
  <si>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</si>
  <si>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</si>
  <si>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</si>
  <si>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</si>
  <si>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</si>
  <si>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</si>
  <si>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</si>
  <si>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</si>
  <si>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</si>
  <si>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</si>
  <si>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</si>
  <si>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</si>
  <si>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</si>
  <si>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</si>
  <si>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</si>
  <si>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</si>
  <si>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</si>
  <si>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</si>
  <si>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</si>
  <si>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</si>
  <si>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</si>
  <si>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</si>
  <si>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</si>
  <si>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</si>
  <si>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</si>
  <si>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</si>
  <si>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</si>
  <si>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</si>
  <si>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</si>
  <si>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</si>
  <si>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</si>
  <si>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</si>
  <si>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</si>
  <si>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</si>
  <si>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</si>
  <si>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</si>
  <si>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</si>
  <si>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</si>
  <si>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</si>
  <si>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</si>
  <si>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</si>
  <si>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</si>
  <si>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</si>
  <si>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</si>
  <si>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</si>
  <si>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</si>
  <si>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</si>
  <si>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</si>
  <si>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</si>
  <si>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</si>
  <si>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</si>
  <si>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</si>
  <si>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</si>
  <si>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</si>
  <si>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</si>
  <si>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</si>
  <si>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</si>
  <si>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</si>
  <si>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</si>
  <si>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</si>
  <si>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</si>
  <si>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</si>
  <si>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</si>
  <si>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</si>
  <si>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</si>
  <si>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</si>
  <si>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</si>
  <si>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</si>
  <si>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</si>
  <si>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</si>
  <si>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</si>
  <si>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</si>
  <si>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</si>
  <si>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</si>
  <si>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</si>
  <si>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</si>
  <si>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</si>
  <si>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</si>
  <si>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</si>
  <si>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</si>
  <si>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</si>
  <si>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</si>
  <si>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</si>
  <si>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</si>
  <si>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Years</t>
  </si>
  <si>
    <t>Deadline Date_Converted</t>
  </si>
  <si>
    <t>Date create_Launch Date_Converted</t>
  </si>
  <si>
    <t>(All)</t>
  </si>
  <si>
    <t>Grand 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</si>
  <si>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</si>
  <si>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</si>
  <si>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</si>
  <si>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</si>
  <si>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</si>
  <si>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</si>
  <si>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</si>
  <si>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</si>
  <si>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</si>
  <si>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</si>
  <si>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</si>
  <si>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</si>
  <si>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</si>
  <si>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Name</t>
  </si>
  <si>
    <t>Outcomes</t>
  </si>
  <si>
    <t>Parent Category</t>
  </si>
  <si>
    <t>Count of Parent Category</t>
  </si>
  <si>
    <t>(Multiple Items)</t>
  </si>
  <si>
    <t>Goal</t>
  </si>
  <si>
    <t>Total Projects</t>
  </si>
  <si>
    <t>% Successful</t>
  </si>
  <si>
    <t>#  Successful</t>
  </si>
  <si>
    <t># Failed</t>
  </si>
  <si>
    <t># Cancelled</t>
  </si>
  <si>
    <t>% Failed</t>
  </si>
  <si>
    <t>% Cancelled</t>
  </si>
  <si>
    <t>10,000 to 14999</t>
  </si>
  <si>
    <t>15000 to 19999</t>
  </si>
  <si>
    <t>20,000 to 24999</t>
  </si>
  <si>
    <t>25000 to 29999</t>
  </si>
  <si>
    <t>30,000 to 34999</t>
  </si>
  <si>
    <t>35000 to 39999</t>
  </si>
  <si>
    <t>40000 to 44999</t>
  </si>
  <si>
    <t>45000 to 49999</t>
  </si>
  <si>
    <t>50000 or more</t>
  </si>
  <si>
    <t>theater</t>
  </si>
  <si>
    <t>plays</t>
  </si>
  <si>
    <t>Sub Category</t>
  </si>
  <si>
    <t>Categories</t>
  </si>
  <si>
    <t>1000 to 4999</t>
  </si>
  <si>
    <t>5000 to  9999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</si>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</sst>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1" fontId="0" fillId="0" borderId="0" xfId="0" applyNumberFormat="1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5">
    <dxf>
      <alignment horizontal="center"/>
    </dxf>
    <dxf>
      <alignment horizontal="center"/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[Kickstarter_Challenge.xlsx]Theather Outcomes N Launch date!PivotTable1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Theater Launches &amp; Associated Performance Outcomes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'Theather Outcomes 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'Theather Outcomes N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'Theather Outcomes 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8-469C-B89C-494DC5FA190C}"/>
            </c:ext>
          </c:extLst>
        </c:ser>
        <c:ser>
          <c:idx val="1"/>
          <c:order val="1"/>
          <c:tx>
            <c:strRef>
              <c:f>'Theather Outcomes 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'Theather Outcomes N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'Theather Outcomes 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8-469C-B89C-494DC5FA190C}"/>
            </c:ext>
          </c:extLst>
        </c:ser>
        <c:ser>
          <c:idx val="2"/>
          <c:order val="2"/>
          <c:tx>
            <c:strRef>
              <c:f>'Theather Outcomes 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'Theather Outcomes N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'Theather Outcomes 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8-469C-B89C-494DC5FA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852304"/>
        <c:axId val="648850384"/>
      </c:lineChart>
      <c:catAx>
        <c:axId val="6488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50384"/>
        <c:crosses val="autoZero"/>
        <c:auto val="1"/>
        <c:lblAlgn val="ctr"/>
        <c:lblOffset val="100"/>
        <c:noMultiLvlLbl val="0"/>
      </c:catAx>
      <c:valAx>
        <c:axId val="6488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Goals'!$B$1</c:f>
              <c:strCache>
                <c:ptCount val="1"/>
                <c:pt idx="0">
                  <c:v># 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Goals'!$B$2:$B$13</c:f>
            </c:numRef>
          </c:val>
          <c:smooth val="0"/>
          <c:extLst>
            <c:ext xmlns:c16="http://schemas.microsoft.com/office/drawing/2014/chart" uri="{C3380CC4-5D6E-409C-BE32-E72D297353CC}">
              <c16:uniqueId val="{00000000-1346-4EBA-8C18-4FE0288685CD}"/>
            </c:ext>
          </c:extLst>
        </c:ser>
        <c:ser>
          <c:idx val="1"/>
          <c:order val="1"/>
          <c:tx>
            <c:strRef>
              <c:f>'Outcomes Based Goals'!$C$1</c:f>
              <c:strCache>
                <c:ptCount val="1"/>
                <c:pt idx="0">
                  <c:v>#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Goals'!$C$2:$C$13</c:f>
            </c:numRef>
          </c:val>
          <c:smooth val="0"/>
          <c:extLst>
            <c:ext xmlns:c16="http://schemas.microsoft.com/office/drawing/2014/chart" uri="{C3380CC4-5D6E-409C-BE32-E72D297353CC}">
              <c16:uniqueId val="{00000001-1346-4EBA-8C18-4FE0288685CD}"/>
            </c:ext>
          </c:extLst>
        </c:ser>
        <c:ser>
          <c:idx val="2"/>
          <c:order val="2"/>
          <c:tx>
            <c:strRef>
              <c:f>'Outcomes Based Goals'!$D$1</c:f>
              <c:strCache>
                <c:ptCount val="1"/>
                <c:pt idx="0">
                  <c:v># Cancelled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Goals'!$D$2:$D$13</c:f>
            </c:numRef>
          </c:val>
          <c:smooth val="0"/>
          <c:extLst>
            <c:ext xmlns:c16="http://schemas.microsoft.com/office/drawing/2014/chart" uri="{C3380CC4-5D6E-409C-BE32-E72D297353CC}">
              <c16:uniqueId val="{00000002-1346-4EBA-8C18-4FE0288685CD}"/>
            </c:ext>
          </c:extLst>
        </c:ser>
        <c:ser>
          <c:idx val="3"/>
          <c:order val="3"/>
          <c:tx>
            <c:strRef>
              <c:f>'Outcomes Based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Goals'!$E$2:$E$13</c:f>
            </c:numRef>
          </c:val>
          <c:smooth val="0"/>
          <c:extLst>
            <c:ext xmlns:c16="http://schemas.microsoft.com/office/drawing/2014/chart" uri="{C3380CC4-5D6E-409C-BE32-E72D297353CC}">
              <c16:uniqueId val="{00000003-1346-4EBA-8C18-4FE0288685CD}"/>
            </c:ext>
          </c:extLst>
        </c:ser>
        <c:ser>
          <c:idx val="4"/>
          <c:order val="4"/>
          <c:tx>
            <c:strRef>
              <c:f>'Outcomes Based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Goals'!$F$2:$F$13</c:f>
              <c:numCache>
                <c:formatCode>0%</c:formatCode>
                <c:ptCount val="12"/>
                <c:pt idx="0">
                  <c:v>0.74022988505747123</c:v>
                </c:pt>
                <c:pt idx="1">
                  <c:v>0.68934911242603547</c:v>
                </c:pt>
                <c:pt idx="2">
                  <c:v>0.5737951807228916</c:v>
                </c:pt>
                <c:pt idx="3">
                  <c:v>0.53846153846153844</c:v>
                </c:pt>
                <c:pt idx="4">
                  <c:v>0.51086956521739135</c:v>
                </c:pt>
                <c:pt idx="5">
                  <c:v>0.46268656716417911</c:v>
                </c:pt>
                <c:pt idx="6">
                  <c:v>0.46218487394957986</c:v>
                </c:pt>
                <c:pt idx="7">
                  <c:v>0.46376811594202899</c:v>
                </c:pt>
                <c:pt idx="8">
                  <c:v>0.54166666666666663</c:v>
                </c:pt>
                <c:pt idx="9">
                  <c:v>0.56756756756756754</c:v>
                </c:pt>
                <c:pt idx="10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6-4EBA-8C18-4FE0288685CD}"/>
            </c:ext>
          </c:extLst>
        </c:ser>
        <c:ser>
          <c:idx val="5"/>
          <c:order val="5"/>
          <c:tx>
            <c:strRef>
              <c:f>'Outcomes Based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Goals'!$G$2:$G$13</c:f>
              <c:numCache>
                <c:formatCode>0%</c:formatCode>
                <c:ptCount val="12"/>
                <c:pt idx="0">
                  <c:v>0.25977011494252872</c:v>
                </c:pt>
                <c:pt idx="1">
                  <c:v>0.31065088757396447</c:v>
                </c:pt>
                <c:pt idx="2">
                  <c:v>0.42620481927710846</c:v>
                </c:pt>
                <c:pt idx="3">
                  <c:v>0.46153846153846156</c:v>
                </c:pt>
                <c:pt idx="4">
                  <c:v>0.4891304347826087</c:v>
                </c:pt>
                <c:pt idx="5">
                  <c:v>0.53731343283582089</c:v>
                </c:pt>
                <c:pt idx="6">
                  <c:v>0.53781512605042014</c:v>
                </c:pt>
                <c:pt idx="7">
                  <c:v>0.53623188405797106</c:v>
                </c:pt>
                <c:pt idx="8">
                  <c:v>0.45833333333333331</c:v>
                </c:pt>
                <c:pt idx="9">
                  <c:v>0.43243243243243246</c:v>
                </c:pt>
                <c:pt idx="10">
                  <c:v>0.6470588235294118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6-4EBA-8C18-4FE0288685CD}"/>
            </c:ext>
          </c:extLst>
        </c:ser>
        <c:ser>
          <c:idx val="6"/>
          <c:order val="6"/>
          <c:tx>
            <c:strRef>
              <c:f>'Outcomes Based Goals'!$H$1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 9999</c:v>
                </c:pt>
                <c:pt idx="3">
                  <c:v>10,000 to 14999</c:v>
                </c:pt>
                <c:pt idx="4">
                  <c:v>15000 to 19999</c:v>
                </c:pt>
                <c:pt idx="5">
                  <c:v>20,000 to 24999</c:v>
                </c:pt>
                <c:pt idx="6">
                  <c:v>25000 to 29999</c:v>
                </c:pt>
                <c:pt idx="7">
                  <c:v>30,000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6-4EBA-8C18-4FE02886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901512"/>
        <c:axId val="498903752"/>
      </c:lineChart>
      <c:catAx>
        <c:axId val="4989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3752"/>
        <c:crosses val="autoZero"/>
        <c:auto val="1"/>
        <c:lblAlgn val="ctr"/>
        <c:lblOffset val="100"/>
        <c:noMultiLvlLbl val="0"/>
      </c:catAx>
      <c:valAx>
        <c:axId val="4989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47625</xdr:rowOff>
    </xdr:from>
    <xdr:to>
      <xdr:col>15</xdr:col>
      <xdr:colOff>243840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A1631-2315-467F-99BD-AB81DA34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407670</xdr:colOff>
      <xdr:row>6</xdr:row>
      <xdr:rowOff>161924</xdr:rowOff>
    </xdr:from>
    <xdr:to>
      <xdr:col>20</xdr:col>
      <xdr:colOff>274320</xdr:colOff>
      <xdr:row>22</xdr:row>
      <xdr:rowOff>106679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2F120E-E223-46AB-8E39-F1EB99145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ssa Giron" refreshedDate="44632.474123495369" createdVersion="7" refreshedVersion="7" minRefreshableVersion="3" recordCount="4115" xr:uid="{2E47700E-B684-4373-9792-6D217C0A4D5B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Month" numFmtId="0">
      <sharedItems containsBlank="1" count="13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  <m/>
      </sharedItems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eadline Date_Converted" numFmtId="0">
      <sharedItems containsNonDate="0" containsDate="1" containsString="0" containsBlank="1" minDate="2009-08-10T19:26:00" maxDate="2017-05-03T19:12:00"/>
    </cacheField>
    <cacheField name="deadline" numFmtId="0">
      <sharedItems containsString="0" containsBlank="1" containsNumber="1" containsInteger="1" minValue="1249932360" maxValue="1493838720"/>
    </cacheField>
    <cacheField name="Date create_Launch Date_Converted" numFmtId="0">
      <sharedItems containsNonDate="0" containsDate="1" containsString="0" containsBlank="1" minDate="2009-05-17T03:55:13" maxDate="2017-03-15T15:30:07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x v="0"/>
    <x v="0"/>
    <d v="2015-07-23T03:00:00"/>
    <n v="1437620400"/>
    <d v="2015-06-22T00:10:11"/>
    <n v="1434931811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x v="1"/>
    <x v="1"/>
    <d v="2017-03-02T14:24:43"/>
    <n v="1488464683"/>
    <d v="2017-01-31T14:24:43"/>
    <n v="1485872683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x v="2"/>
    <x v="2"/>
    <d v="2016-02-15T16:51:23"/>
    <n v="1455555083"/>
    <d v="2016-02-05T16:51:23"/>
    <n v="1454691083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x v="3"/>
    <x v="3"/>
    <d v="2014-08-07T12:21:47"/>
    <n v="1407414107"/>
    <d v="2014-07-08T12:21:47"/>
    <n v="1404822107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x v="4"/>
    <x v="0"/>
    <d v="2015-12-19T20:01:19"/>
    <n v="1450555279"/>
    <d v="2015-11-19T20:01:19"/>
    <n v="1447963279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x v="3"/>
    <x v="2"/>
    <d v="2016-07-29T05:35:00"/>
    <n v="1469770500"/>
    <d v="2016-07-12T22:23:27"/>
    <n v="1468362207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x v="0"/>
    <x v="3"/>
    <d v="2014-06-14T01:44:10"/>
    <n v="1402710250"/>
    <d v="2014-06-04T01:44:10"/>
    <n v="140184625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x v="5"/>
    <x v="2"/>
    <d v="2016-07-05T01:07:47"/>
    <n v="1467680867"/>
    <d v="2016-05-26T01:07:47"/>
    <n v="1464224867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x v="6"/>
    <x v="2"/>
    <d v="2016-04-15T21:00:00"/>
    <n v="1460754000"/>
    <d v="2016-04-08T22:40:12"/>
    <n v="1460155212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x v="7"/>
    <x v="2"/>
    <d v="2016-04-17T02:29:04"/>
    <n v="1460860144"/>
    <d v="2016-03-18T02:29:04"/>
    <n v="1458268144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x v="5"/>
    <x v="3"/>
    <d v="2014-06-25T01:37:59"/>
    <n v="1403660279"/>
    <d v="2014-05-21T01:37:59"/>
    <n v="1400636279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x v="3"/>
    <x v="2"/>
    <d v="2016-08-22T03:00:00"/>
    <n v="1471834800"/>
    <d v="2016-07-21T18:41:02"/>
    <n v="1469126462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x v="0"/>
    <x v="3"/>
    <d v="2014-07-16T03:00:00"/>
    <n v="1405479600"/>
    <d v="2014-06-01T17:07:05"/>
    <n v="1401642425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x v="5"/>
    <x v="2"/>
    <d v="2016-06-23T20:27:00"/>
    <n v="1466713620"/>
    <d v="2016-05-18T16:15:09"/>
    <n v="1463588109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x v="0"/>
    <x v="3"/>
    <d v="2014-07-13T13:59:00"/>
    <n v="1405259940"/>
    <d v="2014-06-18T00:38:08"/>
    <n v="1403051888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x v="8"/>
    <x v="0"/>
    <d v="2015-09-27T20:14:00"/>
    <n v="1443384840"/>
    <d v="2015-09-09T09:24:18"/>
    <n v="1441790658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x v="5"/>
    <x v="3"/>
    <d v="2014-06-16T05:30:00"/>
    <n v="1402896600"/>
    <d v="2014-05-01T19:06:51"/>
    <n v="1398971211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x v="9"/>
    <x v="3"/>
    <d v="2014-11-04T18:33:42"/>
    <n v="1415126022"/>
    <d v="2014-10-05T17:33:42"/>
    <n v="1412530422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x v="10"/>
    <x v="3"/>
    <d v="2014-09-17T13:00:56"/>
    <n v="1410958856"/>
    <d v="2014-08-18T13:00:56"/>
    <n v="1408366856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x v="0"/>
    <x v="0"/>
    <d v="2015-07-20T19:35:34"/>
    <n v="1437420934"/>
    <d v="2015-06-20T19:35:34"/>
    <n v="1434828934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x v="3"/>
    <x v="0"/>
    <d v="2015-09-13T18:11:52"/>
    <n v="1442167912"/>
    <d v="2015-07-15T18:11:52"/>
    <n v="1436983912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x v="10"/>
    <x v="3"/>
    <d v="2014-09-26T15:03:09"/>
    <n v="1411743789"/>
    <d v="2014-08-27T15:03:09"/>
    <n v="1409151789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x v="11"/>
    <x v="3"/>
    <d v="2015-01-01T07:59:00"/>
    <n v="1420099140"/>
    <d v="2014-12-16T21:52:20"/>
    <n v="141876674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x v="6"/>
    <x v="0"/>
    <d v="2015-04-30T15:20:00"/>
    <n v="1430407200"/>
    <d v="2015-04-03T18:41:41"/>
    <n v="1428086501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x v="10"/>
    <x v="0"/>
    <d v="2015-09-15T19:39:00"/>
    <n v="1442345940"/>
    <d v="2015-08-13T19:41:03"/>
    <n v="1439494863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x v="4"/>
    <x v="0"/>
    <d v="2016-01-09T00:36:01"/>
    <n v="1452299761"/>
    <d v="2015-11-10T00:36:01"/>
    <n v="1447115761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x v="3"/>
    <x v="3"/>
    <d v="2014-08-17T12:22:24"/>
    <n v="1408278144"/>
    <d v="2014-07-08T12:22:24"/>
    <n v="1404822144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x v="9"/>
    <x v="3"/>
    <d v="2014-11-16T04:57:13"/>
    <n v="1416113833"/>
    <d v="2014-10-17T03:57:13"/>
    <n v="1413518233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x v="4"/>
    <x v="0"/>
    <d v="2015-12-16T23:08:04"/>
    <n v="1450307284"/>
    <d v="2015-11-16T23:08:04"/>
    <n v="1447715284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x v="0"/>
    <x v="3"/>
    <d v="2014-07-22T16:09:28"/>
    <n v="1406045368"/>
    <d v="2014-06-22T16:09:28"/>
    <n v="1403453368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x v="3"/>
    <x v="3"/>
    <d v="2014-08-21T07:01:55"/>
    <n v="1408604515"/>
    <d v="2014-07-22T07:01:55"/>
    <n v="1406012515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x v="1"/>
    <x v="2"/>
    <d v="2016-01-25T19:00:34"/>
    <n v="1453748434"/>
    <d v="2016-01-07T19:00:34"/>
    <n v="1452193234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x v="6"/>
    <x v="2"/>
    <d v="2016-05-13T03:59:00"/>
    <n v="1463111940"/>
    <d v="2016-04-01T15:03:37"/>
    <n v="1459523017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x v="9"/>
    <x v="0"/>
    <d v="2015-11-08T16:51:41"/>
    <n v="1447001501"/>
    <d v="2015-10-09T15:51:41"/>
    <n v="1444405901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x v="3"/>
    <x v="3"/>
    <d v="2014-08-05T07:43:21"/>
    <n v="1407224601"/>
    <d v="2014-07-21T07:43:21"/>
    <n v="1405928601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x v="6"/>
    <x v="0"/>
    <d v="2015-04-28T00:00:00"/>
    <n v="1430179200"/>
    <d v="2015-04-04T07:00:14"/>
    <n v="1428130814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x v="7"/>
    <x v="0"/>
    <d v="2015-04-04T06:22:05"/>
    <n v="1428128525"/>
    <d v="2015-03-05T07:22:05"/>
    <n v="1425540125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x v="1"/>
    <x v="0"/>
    <d v="2015-02-27T16:37:59"/>
    <n v="1425055079"/>
    <d v="2015-01-28T16:37:59"/>
    <n v="1422463079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x v="6"/>
    <x v="4"/>
    <d v="2013-05-11T01:22:24"/>
    <n v="1368235344"/>
    <d v="2013-04-11T01:22:24"/>
    <n v="1365643344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x v="6"/>
    <x v="3"/>
    <d v="2014-05-25T22:59:00"/>
    <n v="1401058740"/>
    <d v="2014-04-25T01:07:48"/>
    <n v="1398388068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x v="5"/>
    <x v="3"/>
    <d v="2014-06-19T04:00:00"/>
    <n v="1403150400"/>
    <d v="2014-05-30T05:08:08"/>
    <n v="1401426488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x v="8"/>
    <x v="3"/>
    <d v="2014-10-05T13:39:14"/>
    <n v="1412516354"/>
    <d v="2014-09-05T13:39:14"/>
    <n v="1409924354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x v="4"/>
    <x v="3"/>
    <d v="2014-12-28T15:20:26"/>
    <n v="1419780026"/>
    <d v="2014-11-28T15:20:26"/>
    <n v="1417188026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x v="0"/>
    <x v="3"/>
    <d v="2014-07-13T00:00:00"/>
    <n v="1405209600"/>
    <d v="2014-06-12T18:58:06"/>
    <n v="1402599486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x v="10"/>
    <x v="3"/>
    <d v="2014-10-07T02:22:17"/>
    <n v="1412648537"/>
    <d v="2014-08-23T02:22:17"/>
    <n v="1408760537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x v="7"/>
    <x v="2"/>
    <d v="2016-04-27T14:58:27"/>
    <n v="1461769107"/>
    <d v="2016-03-28T14:58:27"/>
    <n v="1459177107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x v="4"/>
    <x v="0"/>
    <d v="2015-12-15T23:09:34"/>
    <n v="1450220974"/>
    <d v="2015-11-15T23:09:34"/>
    <n v="1447628974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x v="9"/>
    <x v="3"/>
    <d v="2014-12-19T20:40:07"/>
    <n v="1419021607"/>
    <d v="2014-10-20T19:40:07"/>
    <n v="1413834007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x v="1"/>
    <x v="0"/>
    <d v="2015-03-01T12:00:00"/>
    <n v="1425211200"/>
    <d v="2015-01-29T12:24:20"/>
    <n v="142253426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x v="8"/>
    <x v="0"/>
    <d v="2015-10-24T04:14:05"/>
    <n v="1445660045"/>
    <d v="2015-09-24T04:14:05"/>
    <n v="1443068045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x v="11"/>
    <x v="3"/>
    <d v="2015-01-30T17:00:00"/>
    <n v="1422637200"/>
    <d v="2014-12-22T18:04:18"/>
    <n v="1419271458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x v="3"/>
    <x v="0"/>
    <d v="2015-08-10T22:17:17"/>
    <n v="1439245037"/>
    <d v="2015-07-11T22:17:17"/>
    <n v="1436653037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x v="0"/>
    <x v="3"/>
    <d v="2014-07-17T16:50:46"/>
    <n v="1405615846"/>
    <d v="2014-06-17T16:50:46"/>
    <n v="1403023846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x v="7"/>
    <x v="3"/>
    <d v="2014-04-04T22:00:00"/>
    <n v="1396648800"/>
    <d v="2014-03-21T13:10:45"/>
    <n v="1395407445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x v="4"/>
    <x v="0"/>
    <d v="2015-12-25T17:07:01"/>
    <n v="1451063221"/>
    <d v="2015-11-25T17:07:01"/>
    <n v="1448471221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x v="5"/>
    <x v="2"/>
    <d v="2016-05-27T23:15:16"/>
    <n v="1464390916"/>
    <d v="2016-05-06T23:15:16"/>
    <n v="1462576516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x v="5"/>
    <x v="0"/>
    <d v="2015-06-08T16:00:00"/>
    <n v="1433779200"/>
    <d v="2015-05-25T13:10:24"/>
    <n v="1432559424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x v="7"/>
    <x v="0"/>
    <d v="2015-04-25T19:59:22"/>
    <n v="1429991962"/>
    <d v="2015-03-26T19:59:22"/>
    <n v="1427399962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x v="9"/>
    <x v="3"/>
    <d v="2014-11-19T18:52:52"/>
    <n v="1416423172"/>
    <d v="2014-10-20T17:52:52"/>
    <n v="1413827572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x v="10"/>
    <x v="0"/>
    <d v="2015-09-14T21:00:00"/>
    <n v="1442264400"/>
    <d v="2015-08-14T05:39:36"/>
    <n v="1439530776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x v="7"/>
    <x v="3"/>
    <d v="2014-03-23T00:00:00"/>
    <n v="1395532800"/>
    <d v="2014-03-03T21:38:37"/>
    <n v="1393882717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x v="5"/>
    <x v="4"/>
    <d v="2013-06-06T19:32:37"/>
    <n v="1370547157"/>
    <d v="2013-05-15T19:32:37"/>
    <n v="1368646357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x v="2"/>
    <x v="4"/>
    <d v="2013-03-03T19:11:18"/>
    <n v="1362337878"/>
    <d v="2013-02-06T19:11:18"/>
    <n v="1360177878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x v="11"/>
    <x v="4"/>
    <d v="2013-12-28T04:59:00"/>
    <n v="1388206740"/>
    <d v="2013-12-04T21:53:33"/>
    <n v="1386194013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x v="0"/>
    <x v="4"/>
    <d v="2013-07-08T00:26:21"/>
    <n v="1373243181"/>
    <d v="2013-06-08T00:26:21"/>
    <n v="1370651181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x v="3"/>
    <x v="3"/>
    <d v="2014-08-11T05:59:00"/>
    <n v="1407736740"/>
    <d v="2014-07-15T19:42:34"/>
    <n v="1405453354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x v="0"/>
    <x v="2"/>
    <d v="2016-07-18T20:23:40"/>
    <n v="1468873420"/>
    <d v="2016-06-18T20:23:40"/>
    <n v="146628142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x v="0"/>
    <x v="5"/>
    <d v="2012-07-15T14:00:04"/>
    <n v="1342360804"/>
    <d v="2012-06-15T14:00:04"/>
    <n v="1339768804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x v="1"/>
    <x v="3"/>
    <d v="2014-02-23T13:39:51"/>
    <n v="1393162791"/>
    <d v="2014-01-24T13:39:51"/>
    <n v="1390570791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x v="10"/>
    <x v="6"/>
    <d v="2011-10-02T06:59:00"/>
    <n v="1317538740"/>
    <d v="2011-08-31T04:30:25"/>
    <n v="1314765025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x v="3"/>
    <x v="6"/>
    <d v="2011-09-04T21:30:45"/>
    <n v="1315171845"/>
    <d v="2011-07-06T21:30:45"/>
    <n v="1309987845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x v="7"/>
    <x v="5"/>
    <d v="2012-05-28T06:30:57"/>
    <n v="1338186657"/>
    <d v="2012-03-29T06:30:57"/>
    <n v="1333002657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x v="9"/>
    <x v="5"/>
    <d v="2012-11-15T00:00:00"/>
    <n v="1352937600"/>
    <d v="2012-10-26T00:14:41"/>
    <n v="1351210481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x v="2"/>
    <x v="6"/>
    <d v="2011-05-03T03:59:00"/>
    <n v="1304395140"/>
    <d v="2011-02-13T18:09:44"/>
    <n v="1297620584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x v="11"/>
    <x v="0"/>
    <d v="2016-01-21T11:41:35"/>
    <n v="1453376495"/>
    <d v="2015-12-22T11:41:35"/>
    <n v="1450784495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x v="7"/>
    <x v="4"/>
    <d v="2013-04-23T05:01:12"/>
    <n v="1366693272"/>
    <d v="2013-03-24T05:01:12"/>
    <n v="1364101272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x v="9"/>
    <x v="6"/>
    <d v="2011-12-27T17:35:58"/>
    <n v="1325007358"/>
    <d v="2011-10-28T16:35:58"/>
    <n v="1319819758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x v="7"/>
    <x v="5"/>
    <d v="2012-05-21T02:59:00"/>
    <n v="1337569140"/>
    <d v="2012-03-29T03:28:37"/>
    <n v="1332991717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x v="10"/>
    <x v="2"/>
    <d v="2016-09-01T17:32:01"/>
    <n v="1472751121"/>
    <d v="2016-08-22T17:32:01"/>
    <n v="1471887121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x v="7"/>
    <x v="3"/>
    <d v="2014-04-25T18:38:13"/>
    <n v="1398451093"/>
    <d v="2014-03-26T18:38:13"/>
    <n v="1395859093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x v="4"/>
    <x v="4"/>
    <d v="2013-12-10T02:00:56"/>
    <n v="1386640856"/>
    <d v="2013-11-05T02:00:56"/>
    <n v="1383616856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x v="3"/>
    <x v="5"/>
    <d v="2012-07-14T03:02:00"/>
    <n v="1342234920"/>
    <d v="2012-07-10T03:48:47"/>
    <n v="1341892127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x v="8"/>
    <x v="6"/>
    <d v="2011-10-09T19:41:01"/>
    <n v="1318189261"/>
    <d v="2011-09-09T19:41:01"/>
    <n v="1315597261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x v="2"/>
    <x v="0"/>
    <d v="2015-02-22T11:30:00"/>
    <n v="1424604600"/>
    <d v="2015-02-07T14:46:29"/>
    <n v="1423320389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x v="6"/>
    <x v="6"/>
    <d v="2011-05-15T18:11:26"/>
    <n v="1305483086"/>
    <d v="2011-04-15T18:11:26"/>
    <n v="1302891086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x v="10"/>
    <x v="6"/>
    <d v="2011-09-23T03:00:37"/>
    <n v="1316746837"/>
    <d v="2011-08-24T03:00:37"/>
    <n v="1314154837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x v="9"/>
    <x v="0"/>
    <d v="2015-12-27T14:20:45"/>
    <n v="1451226045"/>
    <d v="2015-10-14T13:20:45"/>
    <n v="1444828845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x v="5"/>
    <x v="7"/>
    <d v="2010-06-03T01:41:00"/>
    <n v="1275529260"/>
    <d v="2010-05-24T12:56:43"/>
    <n v="1274705803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x v="5"/>
    <x v="3"/>
    <d v="2014-06-22T15:48:51"/>
    <n v="1403452131"/>
    <d v="2014-05-27T15:48:51"/>
    <n v="1401205731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x v="5"/>
    <x v="4"/>
    <d v="2013-06-02T18:03:12"/>
    <n v="1370196192"/>
    <d v="2013-05-08T18:03:12"/>
    <n v="1368036192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x v="0"/>
    <x v="6"/>
    <d v="2011-07-12T07:08:19"/>
    <n v="1310454499"/>
    <d v="2011-06-12T07:08:19"/>
    <n v="1307862499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x v="7"/>
    <x v="6"/>
    <d v="2011-05-17T09:39:24"/>
    <n v="1305625164"/>
    <d v="2011-03-17T09:39:24"/>
    <n v="1300354764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x v="11"/>
    <x v="2"/>
    <d v="2017-02-01T08:00:00"/>
    <n v="1485936000"/>
    <d v="2016-12-17T04:46:23"/>
    <n v="1481949983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x v="0"/>
    <x v="5"/>
    <d v="2012-07-03T21:00:00"/>
    <n v="1341349200"/>
    <d v="2012-06-05T20:35:37"/>
    <n v="1338928537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x v="7"/>
    <x v="3"/>
    <d v="2014-04-07T17:13:42"/>
    <n v="1396890822"/>
    <d v="2014-03-18T17:13:42"/>
    <n v="1395162822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x v="1"/>
    <x v="5"/>
    <d v="2012-02-26T00:07:21"/>
    <n v="1330214841"/>
    <d v="2012-01-27T00:07:21"/>
    <n v="1327622841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x v="5"/>
    <x v="7"/>
    <d v="2010-08-01T03:00:00"/>
    <n v="1280631600"/>
    <d v="2010-05-26T15:54:01"/>
    <n v="1274889241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x v="0"/>
    <x v="6"/>
    <d v="2011-07-12T03:14:42"/>
    <n v="1310440482"/>
    <d v="2011-06-12T03:14:42"/>
    <n v="1307848482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x v="4"/>
    <x v="5"/>
    <d v="2012-12-07T23:30:00"/>
    <n v="1354923000"/>
    <d v="2012-11-01T19:04:34"/>
    <n v="1351796674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x v="11"/>
    <x v="4"/>
    <d v="2014-01-22T21:39:59"/>
    <n v="1390426799"/>
    <d v="2013-12-23T21:39:59"/>
    <n v="1387834799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x v="9"/>
    <x v="5"/>
    <d v="2012-11-04T19:04:46"/>
    <n v="1352055886"/>
    <d v="2012-10-15T18:04:46"/>
    <n v="1350324286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x v="11"/>
    <x v="5"/>
    <d v="2013-01-24T18:38:30"/>
    <n v="1359052710"/>
    <d v="2012-12-31T18:38:30"/>
    <n v="135697911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x v="4"/>
    <x v="7"/>
    <d v="2010-12-23T03:08:53"/>
    <n v="1293073733"/>
    <d v="2010-11-23T03:08:53"/>
    <n v="1290481733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x v="2"/>
    <x v="3"/>
    <d v="2014-03-07T19:20:30"/>
    <n v="1394220030"/>
    <d v="2014-02-12T19:20:30"/>
    <n v="1392232830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x v="7"/>
    <x v="6"/>
    <d v="2011-04-03T01:00:00"/>
    <n v="1301792400"/>
    <d v="2011-03-10T16:41:06"/>
    <n v="1299775266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x v="6"/>
    <x v="2"/>
    <d v="2016-05-14T00:00:00"/>
    <n v="1463184000"/>
    <d v="2016-04-25T17:23:40"/>
    <n v="1461605020"/>
    <b v="0"/>
    <n v="60"/>
    <b v="1"/>
    <x v="1"/>
  </r>
  <r>
    <n v="106"/>
    <s v="LOST WEEKEND"/>
    <s v="A Boy. A Girl. A Car. A Serial Killer."/>
    <n v="5000"/>
    <n v="5025"/>
    <x v="0"/>
    <s v="US"/>
    <s v="USD"/>
    <x v="7"/>
    <x v="5"/>
    <d v="2012-04-02T18:38:21"/>
    <n v="1333391901"/>
    <d v="2012-03-19T18:38:21"/>
    <n v="1332182301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x v="6"/>
    <x v="6"/>
    <d v="2011-04-24T23:34:47"/>
    <n v="1303688087"/>
    <d v="2011-04-02T23:34:47"/>
    <n v="1301787287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x v="6"/>
    <x v="4"/>
    <d v="2013-05-31T14:42:50"/>
    <n v="1370011370"/>
    <d v="2013-04-01T14:42:50"/>
    <n v="136482737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x v="1"/>
    <x v="6"/>
    <d v="2011-02-26T00:37:10"/>
    <n v="1298680630"/>
    <d v="2011-01-27T00:37:10"/>
    <n v="129608863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x v="9"/>
    <x v="4"/>
    <d v="2013-11-14T05:59:00"/>
    <n v="1384408740"/>
    <d v="2013-10-10T22:47:33"/>
    <n v="1381445253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x v="5"/>
    <x v="0"/>
    <d v="2015-05-31T07:59:47"/>
    <n v="1433059187"/>
    <d v="2015-05-01T07:59:47"/>
    <n v="1430467187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x v="7"/>
    <x v="3"/>
    <d v="2014-04-13T02:00:00"/>
    <n v="1397354400"/>
    <d v="2014-03-20T01:01:58"/>
    <n v="1395277318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x v="3"/>
    <x v="6"/>
    <d v="2011-08-06T15:00:00"/>
    <n v="1312642800"/>
    <d v="2011-07-29T18:12:08"/>
    <n v="1311963128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x v="4"/>
    <x v="6"/>
    <d v="2012-01-13T06:34:48"/>
    <n v="1326436488"/>
    <d v="2011-11-14T06:34:48"/>
    <n v="1321252488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x v="1"/>
    <x v="5"/>
    <d v="2012-02-04T17:44:04"/>
    <n v="1328377444"/>
    <d v="2012-01-10T17:44:04"/>
    <n v="1326217444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x v="2"/>
    <x v="6"/>
    <d v="2011-04-08T10:55:55"/>
    <n v="1302260155"/>
    <d v="2011-02-21T11:55:55"/>
    <n v="1298289355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x v="7"/>
    <x v="7"/>
    <d v="2010-06-09T19:00:00"/>
    <n v="1276110000"/>
    <d v="2010-03-11T20:02:24"/>
    <n v="1268337744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x v="0"/>
    <x v="6"/>
    <d v="2011-07-29T01:17:16"/>
    <n v="1311902236"/>
    <d v="2011-06-29T01:17:16"/>
    <n v="1309310236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x v="3"/>
    <x v="6"/>
    <d v="2011-08-13T23:00:00"/>
    <n v="1313276400"/>
    <d v="2011-07-15T01:39:46"/>
    <n v="1310693986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x v="8"/>
    <x v="2"/>
    <d v="2016-10-03T01:11:47"/>
    <n v="1475457107"/>
    <d v="2016-09-03T01:11:47"/>
    <n v="1472865107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x v="6"/>
    <x v="0"/>
    <d v="2015-04-18T10:16:00"/>
    <n v="1429352160"/>
    <d v="2015-04-02T16:55:10"/>
    <n v="142799371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x v="10"/>
    <x v="2"/>
    <d v="2016-10-10T10:21:47"/>
    <n v="1476094907"/>
    <d v="2016-08-11T10:21:47"/>
    <n v="1470910907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x v="8"/>
    <x v="3"/>
    <d v="2014-10-28T22:00:00"/>
    <n v="1414533600"/>
    <d v="2014-09-22T18:46:04"/>
    <n v="1411411564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x v="6"/>
    <x v="0"/>
    <d v="2015-05-15T22:17:22"/>
    <n v="1431728242"/>
    <d v="2015-04-20T22:17:22"/>
    <n v="1429568242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x v="11"/>
    <x v="2"/>
    <d v="2017-02-03T23:51:20"/>
    <n v="1486165880"/>
    <d v="2016-12-05T23:51:20"/>
    <n v="148098188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x v="5"/>
    <x v="0"/>
    <d v="2015-06-11T02:00:00"/>
    <n v="1433988000"/>
    <d v="2015-05-11T14:08:57"/>
    <n v="1431353337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x v="7"/>
    <x v="0"/>
    <d v="2015-04-03T13:59:01"/>
    <n v="1428069541"/>
    <d v="2015-03-04T14:59:01"/>
    <n v="1425481141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x v="8"/>
    <x v="2"/>
    <d v="2016-10-20T05:28:13"/>
    <n v="1476941293"/>
    <d v="2016-09-15T05:28:13"/>
    <n v="1473917293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x v="10"/>
    <x v="3"/>
    <d v="2014-10-30T22:29:43"/>
    <n v="1414708183"/>
    <d v="2014-08-31T22:29:43"/>
    <n v="1409524183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x v="5"/>
    <x v="3"/>
    <d v="2014-06-16T20:16:00"/>
    <n v="1402949760"/>
    <d v="2014-05-19T21:58:12"/>
    <n v="1400536692"/>
    <b v="0"/>
    <n v="0"/>
    <b v="0"/>
    <x v="2"/>
  </r>
  <r>
    <n v="131"/>
    <s v="I (Canceled)"/>
    <s v="I"/>
    <n v="1200"/>
    <n v="0"/>
    <x v="1"/>
    <s v="US"/>
    <s v="USD"/>
    <x v="0"/>
    <x v="2"/>
    <d v="2016-07-06T00:00:00"/>
    <n v="1467763200"/>
    <d v="2016-06-20T20:06:01"/>
    <n v="1466453161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x v="8"/>
    <x v="3"/>
    <d v="2014-11-07T20:30:07"/>
    <n v="1415392207"/>
    <d v="2014-09-23T19:30:07"/>
    <n v="1411500607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x v="5"/>
    <x v="2"/>
    <d v="2016-05-31T17:31:00"/>
    <n v="1464715860"/>
    <d v="2016-05-01T19:23:04"/>
    <n v="1462130584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x v="10"/>
    <x v="0"/>
    <d v="2015-09-04T17:00:00"/>
    <n v="1441386000"/>
    <d v="2015-08-05T21:50:18"/>
    <n v="1438811418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x v="5"/>
    <x v="3"/>
    <d v="2014-07-01T19:00:00"/>
    <n v="1404241200"/>
    <d v="2014-05-29T09:09:57"/>
    <n v="1401354597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x v="6"/>
    <x v="0"/>
    <d v="2015-05-16T10:16:00"/>
    <n v="1431771360"/>
    <d v="2015-04-02T09:50:34"/>
    <n v="1427968234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x v="10"/>
    <x v="0"/>
    <d v="2015-10-12T13:46:33"/>
    <n v="1444657593"/>
    <d v="2015-08-23T13:46:33"/>
    <n v="1440337593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x v="3"/>
    <x v="0"/>
    <d v="2015-08-01T04:59:00"/>
    <n v="1438405140"/>
    <d v="2015-07-01T06:10:41"/>
    <n v="1435731041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x v="3"/>
    <x v="0"/>
    <d v="2015-07-12T22:06:12"/>
    <n v="1436738772"/>
    <d v="2015-07-02T22:06:12"/>
    <n v="1435874772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x v="2"/>
    <x v="0"/>
    <d v="2015-03-20T03:45:32"/>
    <n v="1426823132"/>
    <d v="2015-02-18T04:45:32"/>
    <n v="1424234732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x v="6"/>
    <x v="0"/>
    <d v="2015-05-31T03:40:23"/>
    <n v="1433043623"/>
    <d v="2015-04-16T03:40:23"/>
    <n v="1429155623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x v="9"/>
    <x v="3"/>
    <d v="2014-11-16T22:26:18"/>
    <n v="1416176778"/>
    <d v="2014-10-26T21:26:18"/>
    <n v="1414358778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x v="3"/>
    <x v="2"/>
    <d v="2016-09-03T05:55:00"/>
    <n v="1472882100"/>
    <d v="2016-07-08T01:32:22"/>
    <n v="1467941542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x v="2"/>
    <x v="0"/>
    <d v="2015-04-13T17:17:52"/>
    <n v="1428945472"/>
    <d v="2015-02-12T18:17:52"/>
    <n v="1423765072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x v="3"/>
    <x v="0"/>
    <d v="2015-08-11T13:00:52"/>
    <n v="1439298052"/>
    <d v="2015-07-15T13:00:52"/>
    <n v="1436965252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x v="4"/>
    <x v="2"/>
    <d v="2017-01-18T00:23:18"/>
    <n v="1484698998"/>
    <d v="2016-11-19T00:23:18"/>
    <n v="1479514998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x v="4"/>
    <x v="3"/>
    <d v="2015-01-08T18:18:00"/>
    <n v="1420741080"/>
    <d v="2014-11-26T18:25:40"/>
    <n v="141702634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x v="1"/>
    <x v="2"/>
    <d v="2016-02-27T06:45:36"/>
    <n v="1456555536"/>
    <d v="2016-01-28T06:45:36"/>
    <n v="1453963536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x v="4"/>
    <x v="3"/>
    <d v="2014-12-25T08:00:00"/>
    <n v="1419494400"/>
    <d v="2014-11-25T04:07:50"/>
    <n v="141688847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x v="7"/>
    <x v="0"/>
    <d v="2015-05-26T03:53:02"/>
    <n v="1432612382"/>
    <d v="2015-03-27T03:53:02"/>
    <n v="1427428382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x v="6"/>
    <x v="0"/>
    <d v="2015-06-18T13:13:11"/>
    <n v="1434633191"/>
    <d v="2015-04-19T13:13:11"/>
    <n v="1429449191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x v="10"/>
    <x v="3"/>
    <d v="2014-09-23T01:51:40"/>
    <n v="1411437100"/>
    <d v="2014-08-24T01:51:40"/>
    <n v="140884510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x v="9"/>
    <x v="3"/>
    <d v="2014-12-02T15:04:04"/>
    <n v="1417532644"/>
    <d v="2014-10-21T14:04:04"/>
    <n v="1413900244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x v="6"/>
    <x v="0"/>
    <d v="2015-06-03T13:08:15"/>
    <n v="1433336895"/>
    <d v="2015-04-21T13:08:15"/>
    <n v="1429621695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x v="0"/>
    <x v="0"/>
    <d v="2015-07-23T13:25:35"/>
    <n v="1437657935"/>
    <d v="2015-06-13T13:25:35"/>
    <n v="1434201935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x v="0"/>
    <x v="3"/>
    <d v="2014-08-03T02:59:56"/>
    <n v="1407034796"/>
    <d v="2014-06-04T02:59:56"/>
    <n v="1401850796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x v="1"/>
    <x v="2"/>
    <d v="2016-02-26T21:52:52"/>
    <n v="1456523572"/>
    <d v="2016-01-27T21:52:52"/>
    <n v="1453931572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x v="8"/>
    <x v="3"/>
    <d v="2014-10-22T01:50:28"/>
    <n v="1413942628"/>
    <d v="2014-09-22T01:50:28"/>
    <n v="1411350628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x v="5"/>
    <x v="2"/>
    <d v="2016-07-03T10:25:45"/>
    <n v="1467541545"/>
    <d v="2016-05-24T10:25:45"/>
    <n v="1464085545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x v="0"/>
    <x v="0"/>
    <d v="2015-08-15T21:54:51"/>
    <n v="1439675691"/>
    <d v="2015-06-16T21:54:51"/>
    <n v="1434491691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x v="0"/>
    <x v="3"/>
    <d v="2014-07-02T16:29:55"/>
    <n v="1404318595"/>
    <d v="2014-06-02T16:29:55"/>
    <n v="1401726595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x v="3"/>
    <x v="3"/>
    <d v="2014-08-16T23:42:00"/>
    <n v="1408232520"/>
    <d v="2014-07-15T03:02:36"/>
    <n v="1405393356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x v="10"/>
    <x v="0"/>
    <d v="2015-10-01T00:00:00"/>
    <n v="1443657600"/>
    <d v="2015-08-27T23:04:14"/>
    <n v="1440716654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x v="3"/>
    <x v="3"/>
    <d v="2014-09-19T18:18:21"/>
    <n v="1411150701"/>
    <d v="2014-07-21T18:18:21"/>
    <n v="1405966701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x v="11"/>
    <x v="0"/>
    <d v="2016-01-12T15:48:44"/>
    <n v="1452613724"/>
    <d v="2015-12-13T15:48:44"/>
    <n v="1450021724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x v="11"/>
    <x v="2"/>
    <d v="2017-01-16T01:49:22"/>
    <n v="1484531362"/>
    <d v="2016-12-17T01:49:22"/>
    <n v="1481939362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x v="0"/>
    <x v="0"/>
    <d v="2015-08-04T22:15:35"/>
    <n v="1438726535"/>
    <d v="2015-06-05T22:15:35"/>
    <n v="1433542535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x v="2"/>
    <x v="0"/>
    <d v="2015-03-19T19:02:50"/>
    <n v="1426791770"/>
    <d v="2015-02-17T20:02:50"/>
    <n v="142420337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x v="8"/>
    <x v="3"/>
    <d v="2014-10-18T12:07:39"/>
    <n v="1413634059"/>
    <d v="2014-09-18T12:07:39"/>
    <n v="1411042059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x v="3"/>
    <x v="0"/>
    <d v="2015-08-30T05:28:00"/>
    <n v="1440912480"/>
    <d v="2015-07-31T23:28:03"/>
    <n v="1438385283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x v="0"/>
    <x v="2"/>
    <d v="2016-08-12T04:20:14"/>
    <n v="1470975614"/>
    <d v="2016-06-13T04:20:14"/>
    <n v="1465791614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x v="2"/>
    <x v="0"/>
    <d v="2015-03-19T08:28:43"/>
    <n v="1426753723"/>
    <d v="2015-02-12T09:28:43"/>
    <n v="1423733323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x v="1"/>
    <x v="0"/>
    <d v="2015-02-28T13:45:08"/>
    <n v="1425131108"/>
    <d v="2015-01-29T13:45:08"/>
    <n v="1422539108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x v="7"/>
    <x v="0"/>
    <d v="2015-05-08T18:12:56"/>
    <n v="1431108776"/>
    <d v="2015-03-09T18:12:56"/>
    <n v="1425924776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x v="10"/>
    <x v="3"/>
    <d v="2014-08-29T18:40:11"/>
    <n v="1409337611"/>
    <d v="2014-08-04T18:40:11"/>
    <n v="1407177611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x v="3"/>
    <x v="0"/>
    <d v="2015-08-05T19:46:39"/>
    <n v="1438803999"/>
    <d v="2015-07-06T19:46:39"/>
    <n v="1436211999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x v="7"/>
    <x v="0"/>
    <d v="2015-03-24T00:08:46"/>
    <n v="1427155726"/>
    <d v="2015-03-07T01:08:46"/>
    <n v="1425690526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x v="9"/>
    <x v="0"/>
    <d v="2015-11-26T23:55:45"/>
    <n v="1448582145"/>
    <d v="2015-10-27T22:55:45"/>
    <n v="1445986545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x v="2"/>
    <x v="2"/>
    <d v="2016-03-04T01:55:55"/>
    <n v="1457056555"/>
    <d v="2016-02-03T01:55:55"/>
    <n v="1454464555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x v="7"/>
    <x v="0"/>
    <d v="2015-04-13T19:00:00"/>
    <n v="1428951600"/>
    <d v="2015-03-04T23:47:23"/>
    <n v="1425512843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x v="5"/>
    <x v="0"/>
    <d v="2015-06-22T17:48:15"/>
    <n v="1434995295"/>
    <d v="2015-05-23T17:48:15"/>
    <n v="1432403295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x v="11"/>
    <x v="2"/>
    <d v="2017-01-07T00:17:12"/>
    <n v="1483748232"/>
    <d v="2016-12-08T00:17:12"/>
    <n v="1481156232"/>
    <b v="0"/>
    <n v="0"/>
    <b v="0"/>
    <x v="3"/>
  </r>
  <r>
    <n v="183"/>
    <s v="Three Little Words"/>
    <s v="Don't kill me until I meet my Dad"/>
    <n v="12500"/>
    <n v="4482"/>
    <x v="2"/>
    <s v="GB"/>
    <s v="GBP"/>
    <x v="9"/>
    <x v="3"/>
    <d v="2014-11-26T20:26:50"/>
    <n v="1417033610"/>
    <d v="2014-10-27T19:26:50"/>
    <n v="141443801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x v="3"/>
    <x v="3"/>
    <d v="2014-09-01T03:59:00"/>
    <n v="1409543940"/>
    <d v="2014-07-05T18:59:22"/>
    <n v="1404586762"/>
    <b v="0"/>
    <n v="2"/>
    <b v="0"/>
    <x v="3"/>
  </r>
  <r>
    <n v="185"/>
    <s v="BLANK Short Movie"/>
    <s v="Love has no boundaries!"/>
    <n v="40000"/>
    <n v="2200"/>
    <x v="2"/>
    <s v="NO"/>
    <s v="NOK"/>
    <x v="3"/>
    <x v="2"/>
    <d v="2016-08-18T21:52:19"/>
    <n v="1471557139"/>
    <d v="2016-07-19T21:52:19"/>
    <n v="1468965139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x v="2"/>
    <x v="1"/>
    <d v="2017-03-03T20:00:00"/>
    <n v="1488571200"/>
    <d v="2017-02-01T19:30:34"/>
    <n v="1485977434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x v="0"/>
    <x v="0"/>
    <d v="2015-07-21T06:59:00"/>
    <n v="1437461940"/>
    <d v="2015-06-27T05:37:37"/>
    <n v="1435383457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x v="10"/>
    <x v="3"/>
    <d v="2014-09-05T04:23:35"/>
    <n v="1409891015"/>
    <d v="2014-08-06T04:23:35"/>
    <n v="1407299015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x v="3"/>
    <x v="2"/>
    <d v="2016-09-03T16:34:37"/>
    <n v="1472920477"/>
    <d v="2016-07-05T16:34:37"/>
    <n v="1467736477"/>
    <b v="0"/>
    <n v="5"/>
    <b v="0"/>
    <x v="3"/>
  </r>
  <r>
    <n v="190"/>
    <s v="REGIONRAT, the movie"/>
    <s v="Because hope can be a 4 letter word"/>
    <n v="12000"/>
    <n v="50"/>
    <x v="2"/>
    <s v="US"/>
    <s v="USD"/>
    <x v="0"/>
    <x v="2"/>
    <d v="2016-06-16T15:37:26"/>
    <n v="1466091446"/>
    <d v="2016-06-06T15:37:26"/>
    <n v="1465227446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x v="10"/>
    <x v="0"/>
    <d v="2015-10-02T10:35:38"/>
    <n v="1443782138"/>
    <d v="2015-08-23T10:35:38"/>
    <n v="1440326138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x v="8"/>
    <x v="3"/>
    <d v="2014-10-17T19:00:32"/>
    <n v="1413572432"/>
    <d v="2014-09-17T19:00:32"/>
    <n v="1410980432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x v="8"/>
    <x v="3"/>
    <d v="2014-11-28T23:26:06"/>
    <n v="1417217166"/>
    <d v="2014-09-29T22:26:06"/>
    <n v="1412029566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x v="1"/>
    <x v="2"/>
    <d v="2016-03-06T23:55:31"/>
    <n v="1457308531"/>
    <d v="2016-01-06T23:55:31"/>
    <n v="1452124531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x v="5"/>
    <x v="0"/>
    <d v="2015-07-10T16:05:32"/>
    <n v="1436544332"/>
    <d v="2015-05-11T16:05:32"/>
    <n v="1431360332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x v="8"/>
    <x v="0"/>
    <d v="2015-10-10T21:00:00"/>
    <n v="1444510800"/>
    <d v="2015-09-12T13:01:38"/>
    <n v="1442062898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x v="1"/>
    <x v="1"/>
    <d v="2017-02-17T21:00:00"/>
    <n v="1487365200"/>
    <d v="2017-01-06T20:21:40"/>
    <n v="148373410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x v="8"/>
    <x v="3"/>
    <d v="2014-10-05T09:12:02"/>
    <n v="1412500322"/>
    <d v="2014-09-05T09:12:02"/>
    <n v="1409908322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x v="10"/>
    <x v="2"/>
    <d v="2016-09-01T02:58:22"/>
    <n v="1472698702"/>
    <d v="2016-08-02T02:58:22"/>
    <n v="1470106702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x v="10"/>
    <x v="3"/>
    <d v="2014-09-15T02:00:03"/>
    <n v="1410746403"/>
    <d v="2014-08-16T02:00:03"/>
    <n v="1408154403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x v="1"/>
    <x v="0"/>
    <d v="2015-02-08T19:38:49"/>
    <n v="1423424329"/>
    <d v="2015-01-19T19:38:49"/>
    <n v="1421696329"/>
    <b v="0"/>
    <n v="7"/>
    <b v="0"/>
    <x v="3"/>
  </r>
  <r>
    <n v="202"/>
    <s v="Modern Gangsters"/>
    <s v="new web series created by jonney terry"/>
    <n v="6000"/>
    <n v="0"/>
    <x v="2"/>
    <s v="US"/>
    <s v="USD"/>
    <x v="8"/>
    <x v="0"/>
    <d v="2015-10-08T20:59:00"/>
    <n v="1444337940"/>
    <d v="2015-09-08T22:16:04"/>
    <n v="1441750564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x v="4"/>
    <x v="3"/>
    <d v="2015-01-29T20:21:04"/>
    <n v="1422562864"/>
    <d v="2014-11-30T20:21:04"/>
    <n v="1417378864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x v="3"/>
    <x v="2"/>
    <d v="2016-08-04T14:00:03"/>
    <n v="1470319203"/>
    <d v="2016-07-05T14:00:03"/>
    <n v="1467727203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x v="8"/>
    <x v="0"/>
    <d v="2015-10-06T15:10:22"/>
    <n v="1444144222"/>
    <d v="2015-09-01T15:10:22"/>
    <n v="1441120222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x v="3"/>
    <x v="2"/>
    <d v="2016-08-06T00:06:23"/>
    <n v="1470441983"/>
    <d v="2016-07-16T00:06:23"/>
    <n v="1468627583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x v="11"/>
    <x v="3"/>
    <d v="2015-01-04T04:43:58"/>
    <n v="1420346638"/>
    <d v="2014-12-05T04:43:58"/>
    <n v="1417754638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x v="4"/>
    <x v="3"/>
    <d v="2014-12-16T08:52:47"/>
    <n v="1418719967"/>
    <d v="2014-11-16T08:52:47"/>
    <n v="1416127967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x v="0"/>
    <x v="0"/>
    <d v="2015-07-10T22:08:55"/>
    <n v="1436566135"/>
    <d v="2015-06-10T22:08:55"/>
    <n v="1433974135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x v="8"/>
    <x v="0"/>
    <d v="2015-10-01T05:00:00"/>
    <n v="1443675600"/>
    <d v="2015-09-02T01:33:12"/>
    <n v="1441157592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x v="10"/>
    <x v="0"/>
    <d v="2015-09-19T03:50:17"/>
    <n v="1442634617"/>
    <d v="2015-08-20T03:50:17"/>
    <n v="1440042617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x v="2"/>
    <x v="2"/>
    <d v="2016-04-16T20:08:40"/>
    <n v="1460837320"/>
    <d v="2016-02-16T21:08:40"/>
    <n v="145565692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x v="3"/>
    <x v="0"/>
    <d v="2015-08-16T14:06:41"/>
    <n v="1439734001"/>
    <d v="2015-07-17T14:15:47"/>
    <n v="1437142547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x v="1"/>
    <x v="0"/>
    <d v="2015-03-06T15:22:29"/>
    <n v="1425655349"/>
    <d v="2015-01-05T15:22:29"/>
    <n v="1420471349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x v="1"/>
    <x v="2"/>
    <d v="2016-02-17T23:59:00"/>
    <n v="1455753540"/>
    <d v="2016-01-06T05:31:22"/>
    <n v="1452058282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x v="7"/>
    <x v="0"/>
    <d v="2015-04-22T22:00:37"/>
    <n v="1429740037"/>
    <d v="2015-03-03T23:00:37"/>
    <n v="1425423637"/>
    <b v="0"/>
    <n v="84"/>
    <b v="0"/>
    <x v="3"/>
  </r>
  <r>
    <n v="217"/>
    <s v="Bitch"/>
    <s v="A roadmovie by paw"/>
    <n v="100000"/>
    <n v="11943"/>
    <x v="2"/>
    <s v="SE"/>
    <s v="SEK"/>
    <x v="4"/>
    <x v="3"/>
    <d v="2014-12-28T15:22:29"/>
    <n v="1419780149"/>
    <d v="2014-11-27T15:22:29"/>
    <n v="1417101749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x v="7"/>
    <x v="0"/>
    <d v="2015-05-15T15:04:49"/>
    <n v="1431702289"/>
    <d v="2015-03-16T15:04:49"/>
    <n v="1426518289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x v="2"/>
    <x v="2"/>
    <d v="2016-04-01T06:59:00"/>
    <n v="1459493940"/>
    <d v="2016-02-29T07:50:25"/>
    <n v="1456732225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x v="3"/>
    <x v="0"/>
    <d v="2015-08-20T20:06:00"/>
    <n v="1440101160"/>
    <d v="2015-07-10T15:27:10"/>
    <n v="1436542030"/>
    <b v="0"/>
    <n v="3"/>
    <b v="0"/>
    <x v="3"/>
  </r>
  <r>
    <n v="221"/>
    <s v="Archetypes"/>
    <s v="Film about Schizophrenia with Surreal Twists!"/>
    <n v="50000"/>
    <n v="0"/>
    <x v="2"/>
    <s v="US"/>
    <s v="USD"/>
    <x v="1"/>
    <x v="0"/>
    <d v="2015-03-28T19:06:04"/>
    <n v="1427569564"/>
    <d v="2015-01-27T20:06:04"/>
    <n v="1422389164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x v="1"/>
    <x v="0"/>
    <d v="2015-03-27T02:39:00"/>
    <n v="1427423940"/>
    <d v="2015-01-27T18:28:38"/>
    <n v="1422383318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x v="6"/>
    <x v="2"/>
    <d v="2016-05-22T01:05:00"/>
    <n v="1463879100"/>
    <d v="2016-04-22T01:09:10"/>
    <n v="146128735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x v="5"/>
    <x v="0"/>
    <d v="2015-07-10T05:38:46"/>
    <n v="1436506726"/>
    <d v="2015-05-11T05:38:46"/>
    <n v="1431322726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x v="7"/>
    <x v="2"/>
    <d v="2016-04-08T22:04:14"/>
    <n v="1460153054"/>
    <d v="2016-03-09T23:04:14"/>
    <n v="1457564654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x v="6"/>
    <x v="0"/>
    <d v="2015-05-31T09:29:00"/>
    <n v="1433064540"/>
    <d v="2015-04-12T15:59:04"/>
    <n v="1428854344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x v="0"/>
    <x v="0"/>
    <d v="2015-07-09T21:27:21"/>
    <n v="1436477241"/>
    <d v="2015-06-09T21:27:21"/>
    <n v="1433885241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x v="6"/>
    <x v="0"/>
    <d v="2015-06-01T16:28:25"/>
    <n v="1433176105"/>
    <d v="2015-04-02T16:28:25"/>
    <n v="1427992105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x v="1"/>
    <x v="2"/>
    <d v="2016-02-13T22:24:57"/>
    <n v="1455402297"/>
    <d v="2016-01-14T22:24:57"/>
    <n v="1452810297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x v="5"/>
    <x v="0"/>
    <d v="2015-06-04T18:39:11"/>
    <n v="1433443151"/>
    <d v="2015-05-05T18:39:11"/>
    <n v="1430851151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x v="11"/>
    <x v="0"/>
    <d v="2016-01-02T23:00:51"/>
    <n v="1451775651"/>
    <d v="2015-12-03T23:00:51"/>
    <n v="1449183651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x v="1"/>
    <x v="0"/>
    <d v="2015-02-27T19:49:06"/>
    <n v="1425066546"/>
    <d v="2015-01-28T19:49:06"/>
    <n v="1422474546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x v="10"/>
    <x v="2"/>
    <d v="2016-09-29T21:52:52"/>
    <n v="1475185972"/>
    <d v="2016-08-30T21:52:52"/>
    <n v="1472593972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x v="5"/>
    <x v="0"/>
    <d v="2015-06-21T00:50:59"/>
    <n v="1434847859"/>
    <d v="2015-05-12T00:50:59"/>
    <n v="1431391859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x v="0"/>
    <x v="0"/>
    <d v="2015-07-09T21:48:17"/>
    <n v="1436478497"/>
    <d v="2015-06-09T21:48:17"/>
    <n v="1433886497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x v="4"/>
    <x v="0"/>
    <d v="2016-01-05T00:00:00"/>
    <n v="1451952000"/>
    <d v="2015-11-13T02:01:39"/>
    <n v="1447380099"/>
    <b v="0"/>
    <n v="0"/>
    <b v="0"/>
    <x v="3"/>
  </r>
  <r>
    <n v="237"/>
    <s v="Making The Choice"/>
    <s v="Making The Choice is a christian short film series."/>
    <n v="15000"/>
    <n v="50"/>
    <x v="2"/>
    <s v="US"/>
    <s v="USD"/>
    <x v="1"/>
    <x v="2"/>
    <d v="2016-03-08T13:51:09"/>
    <n v="1457445069"/>
    <d v="2016-01-08T13:51:09"/>
    <n v="1452261069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x v="11"/>
    <x v="2"/>
    <d v="2016-12-30T09:00:00"/>
    <n v="1483088400"/>
    <d v="2016-12-09T23:06:00"/>
    <n v="148132476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x v="9"/>
    <x v="0"/>
    <d v="2015-11-08T12:00:00"/>
    <n v="1446984000"/>
    <d v="2015-10-20T02:38:50"/>
    <n v="144530873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x v="7"/>
    <x v="4"/>
    <d v="2013-05-05T17:00:11"/>
    <n v="1367773211"/>
    <d v="2013-03-21T17:00:11"/>
    <n v="1363885211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x v="4"/>
    <x v="3"/>
    <d v="2014-12-21T16:45:04"/>
    <n v="1419180304"/>
    <d v="2014-11-06T16:45:04"/>
    <n v="1415292304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x v="4"/>
    <x v="6"/>
    <d v="2011-12-20T11:49:50"/>
    <n v="1324381790"/>
    <d v="2011-11-15T11:49:50"/>
    <n v="132135779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x v="1"/>
    <x v="3"/>
    <d v="2014-02-22T01:08:24"/>
    <n v="1393031304"/>
    <d v="2014-01-23T01:08:24"/>
    <n v="1390439304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x v="2"/>
    <x v="7"/>
    <d v="2010-03-16T07:06:00"/>
    <n v="1268723160"/>
    <d v="2010-02-04T07:45:59"/>
    <n v="1265269559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x v="3"/>
    <x v="5"/>
    <d v="2012-08-16T01:16:25"/>
    <n v="1345079785"/>
    <d v="2012-07-17T01:16:25"/>
    <n v="1342487785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x v="9"/>
    <x v="7"/>
    <d v="2010-12-18T09:43:25"/>
    <n v="1292665405"/>
    <d v="2010-10-29T08:43:25"/>
    <n v="1288341805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x v="8"/>
    <x v="7"/>
    <d v="2010-10-16T03:39:00"/>
    <n v="1287200340"/>
    <d v="2010-09-09T14:30:14"/>
    <n v="1284042614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x v="4"/>
    <x v="6"/>
    <d v="2012-01-07T18:35:09"/>
    <n v="1325961309"/>
    <d v="2011-11-23T18:35:09"/>
    <n v="1322073309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x v="0"/>
    <x v="7"/>
    <d v="2010-08-22T17:40:00"/>
    <n v="1282498800"/>
    <d v="2010-06-03T22:10:20"/>
    <n v="127560302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x v="5"/>
    <x v="4"/>
    <d v="2013-06-06T13:34:51"/>
    <n v="1370525691"/>
    <d v="2013-05-07T13:34:51"/>
    <n v="1367933691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x v="6"/>
    <x v="5"/>
    <d v="2012-05-16T19:00:00"/>
    <n v="1337194800"/>
    <d v="2012-04-14T18:54:06"/>
    <n v="1334429646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x v="7"/>
    <x v="7"/>
    <d v="2010-06-01T03:59:00"/>
    <n v="1275364740"/>
    <d v="2010-03-29T15:54:18"/>
    <n v="1269878058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x v="1"/>
    <x v="5"/>
    <d v="2012-02-15T15:37:15"/>
    <n v="1329320235"/>
    <d v="2012-01-16T15:37:15"/>
    <n v="1326728235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x v="8"/>
    <x v="0"/>
    <d v="2015-10-17T02:00:00"/>
    <n v="1445047200"/>
    <d v="2015-09-16T22:51:50"/>
    <n v="144244391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x v="2"/>
    <x v="6"/>
    <d v="2011-03-16T11:38:02"/>
    <n v="1300275482"/>
    <d v="2011-02-14T12:38:02"/>
    <n v="1297687082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x v="2"/>
    <x v="4"/>
    <d v="2013-03-16T18:27:47"/>
    <n v="1363458467"/>
    <d v="2013-02-14T18:27:47"/>
    <n v="1360866467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x v="6"/>
    <x v="2"/>
    <d v="2016-05-19T15:02:42"/>
    <n v="1463670162"/>
    <d v="2016-04-19T15:02:42"/>
    <n v="1461078162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x v="5"/>
    <x v="6"/>
    <d v="2011-06-18T01:14:26"/>
    <n v="1308359666"/>
    <d v="2011-05-19T01:14:26"/>
    <n v="1305767666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x v="7"/>
    <x v="0"/>
    <d v="2015-04-08T17:42:49"/>
    <n v="1428514969"/>
    <d v="2015-03-09T17:42:49"/>
    <n v="1425922969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x v="0"/>
    <x v="7"/>
    <d v="2010-07-17T09:59:00"/>
    <n v="1279360740"/>
    <d v="2010-06-01T18:07:59"/>
    <n v="1275415679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x v="6"/>
    <x v="5"/>
    <d v="2012-06-07T14:55:00"/>
    <n v="1339080900"/>
    <d v="2012-04-18T21:15:04"/>
    <n v="1334783704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x v="1"/>
    <x v="6"/>
    <d v="2011-02-26T05:57:08"/>
    <n v="1298699828"/>
    <d v="2011-01-12T05:57:08"/>
    <n v="1294811828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x v="10"/>
    <x v="5"/>
    <d v="2012-09-27T22:54:54"/>
    <n v="1348786494"/>
    <d v="2012-08-28T22:54:54"/>
    <n v="1346194494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x v="6"/>
    <x v="5"/>
    <d v="2012-05-11T14:53:15"/>
    <n v="1336747995"/>
    <d v="2012-04-11T14:53:15"/>
    <n v="1334155995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x v="7"/>
    <x v="7"/>
    <d v="2010-05-10T20:16:00"/>
    <n v="1273522560"/>
    <d v="2010-03-30T05:53:50"/>
    <n v="126992843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x v="1"/>
    <x v="7"/>
    <d v="2010-04-23T03:51:00"/>
    <n v="1271994660"/>
    <d v="2010-01-27T04:11:47"/>
    <n v="1264565507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x v="5"/>
    <x v="3"/>
    <d v="2014-06-25T10:51:39"/>
    <n v="1403693499"/>
    <d v="2014-05-26T10:51:39"/>
    <n v="1401101499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x v="8"/>
    <x v="6"/>
    <d v="2011-11-07T04:39:38"/>
    <n v="1320640778"/>
    <d v="2011-09-23T03:39:38"/>
    <n v="1316749178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x v="1"/>
    <x v="1"/>
    <d v="2017-02-22T04:43:42"/>
    <n v="1487738622"/>
    <d v="2017-01-23T04:43:42"/>
    <n v="1485146622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x v="6"/>
    <x v="6"/>
    <d v="2011-05-25T04:00:00"/>
    <n v="1306296000"/>
    <d v="2011-04-04T20:47:50"/>
    <n v="130195007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x v="11"/>
    <x v="4"/>
    <d v="2014-01-02T08:00:00"/>
    <n v="1388649600"/>
    <d v="2013-12-04T02:24:21"/>
    <n v="1386123861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x v="2"/>
    <x v="7"/>
    <d v="2010-04-28T18:49:00"/>
    <n v="1272480540"/>
    <d v="2010-02-26T21:36:31"/>
    <n v="1267220191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x v="0"/>
    <x v="6"/>
    <d v="2011-07-03T11:57:46"/>
    <n v="1309694266"/>
    <d v="2011-06-03T11:57:46"/>
    <n v="1307102266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x v="7"/>
    <x v="5"/>
    <d v="2012-04-05T06:59:00"/>
    <n v="1333609140"/>
    <d v="2012-03-01T21:53:49"/>
    <n v="1330638829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x v="9"/>
    <x v="5"/>
    <d v="2012-11-10T01:46:06"/>
    <n v="1352511966"/>
    <d v="2012-10-11T00:46:06"/>
    <n v="1349916366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x v="2"/>
    <x v="5"/>
    <d v="2012-04-28T00:57:54"/>
    <n v="1335574674"/>
    <d v="2012-02-28T01:57:54"/>
    <n v="1330394274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x v="6"/>
    <x v="0"/>
    <d v="2015-05-23T21:23:39"/>
    <n v="1432416219"/>
    <d v="2015-04-23T21:23:39"/>
    <n v="1429824219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x v="8"/>
    <x v="5"/>
    <d v="2012-10-12T00:58:59"/>
    <n v="1350003539"/>
    <d v="2012-09-12T00:58:59"/>
    <n v="1347411539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x v="1"/>
    <x v="1"/>
    <d v="2017-02-27T02:01:00"/>
    <n v="1488160860"/>
    <d v="2017-01-24T05:51:36"/>
    <n v="1485237096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x v="6"/>
    <x v="3"/>
    <d v="2014-05-30T14:10:35"/>
    <n v="1401459035"/>
    <d v="2014-04-15T14:10:35"/>
    <n v="1397571035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x v="5"/>
    <x v="8"/>
    <d v="2009-08-10T19:26:00"/>
    <n v="1249932360"/>
    <d v="2009-05-17T03:55:13"/>
    <n v="1242532513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x v="1"/>
    <x v="7"/>
    <d v="2010-02-22T22:00:00"/>
    <n v="1266876000"/>
    <d v="2010-01-16T22:04:52"/>
    <n v="1263679492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x v="5"/>
    <x v="6"/>
    <d v="2011-06-01T04:59:00"/>
    <n v="1306904340"/>
    <d v="2011-05-12T17:02:24"/>
    <n v="1305219744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x v="11"/>
    <x v="6"/>
    <d v="2012-01-21T17:43:00"/>
    <n v="1327167780"/>
    <d v="2011-12-27T17:43:00"/>
    <n v="132500778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x v="10"/>
    <x v="4"/>
    <d v="2013-09-19T18:08:48"/>
    <n v="1379614128"/>
    <d v="2013-08-20T18:08:48"/>
    <n v="1377022128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x v="2"/>
    <x v="4"/>
    <d v="2013-03-25T18:35:24"/>
    <n v="1364236524"/>
    <d v="2013-02-08T19:35:24"/>
    <n v="1360352124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x v="9"/>
    <x v="5"/>
    <d v="2012-11-02T04:00:00"/>
    <n v="1351828800"/>
    <d v="2012-10-02T06:40:18"/>
    <n v="1349160018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x v="5"/>
    <x v="5"/>
    <d v="2012-06-26T04:03:13"/>
    <n v="1340683393"/>
    <d v="2012-05-22T04:03:13"/>
    <n v="1337659393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x v="9"/>
    <x v="4"/>
    <d v="2013-11-02T10:57:14"/>
    <n v="1383389834"/>
    <d v="2013-10-03T10:57:14"/>
    <n v="1380797834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x v="11"/>
    <x v="7"/>
    <d v="2011-02-02T07:59:00"/>
    <n v="1296633540"/>
    <d v="2010-12-14T08:51:37"/>
    <n v="1292316697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x v="6"/>
    <x v="4"/>
    <d v="2013-05-01T00:01:00"/>
    <n v="1367366460"/>
    <d v="2013-04-12T18:27:26"/>
    <n v="1365791246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x v="8"/>
    <x v="6"/>
    <d v="2011-10-29T03:59:00"/>
    <n v="1319860740"/>
    <d v="2011-09-26T19:16:39"/>
    <n v="1317064599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x v="7"/>
    <x v="3"/>
    <d v="2014-04-20T16:01:54"/>
    <n v="1398009714"/>
    <d v="2014-03-21T16:01:54"/>
    <n v="1395417714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x v="0"/>
    <x v="7"/>
    <d v="2010-07-19T16:00:00"/>
    <n v="1279555200"/>
    <d v="2010-06-14T02:01:34"/>
    <n v="1276480894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x v="8"/>
    <x v="4"/>
    <d v="2013-11-01T00:00:00"/>
    <n v="1383264000"/>
    <d v="2013-09-02T00:06:49"/>
    <n v="1378080409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x v="10"/>
    <x v="5"/>
    <d v="2012-09-07T11:24:43"/>
    <n v="1347017083"/>
    <d v="2012-08-13T11:24:43"/>
    <n v="1344857083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x v="7"/>
    <x v="0"/>
    <d v="2015-05-01T03:59:00"/>
    <n v="1430452740"/>
    <d v="2015-03-26T17:28:21"/>
    <n v="1427390901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x v="7"/>
    <x v="3"/>
    <d v="2014-05-09T21:00:00"/>
    <n v="1399669200"/>
    <d v="2014-03-11T11:07:28"/>
    <n v="1394536048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x v="9"/>
    <x v="7"/>
    <d v="2010-11-17T06:24:20"/>
    <n v="1289975060"/>
    <d v="2010-10-18T05:24:20"/>
    <n v="128737946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x v="7"/>
    <x v="6"/>
    <d v="2011-04-24T23:02:18"/>
    <n v="1303686138"/>
    <d v="2011-03-24T23:02:18"/>
    <n v="1301007738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x v="2"/>
    <x v="4"/>
    <d v="2013-03-19T16:42:15"/>
    <n v="1363711335"/>
    <d v="2013-02-07T17:42:15"/>
    <n v="1360258935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x v="1"/>
    <x v="5"/>
    <d v="2012-02-24T20:33:58"/>
    <n v="1330115638"/>
    <d v="2012-01-25T20:33:58"/>
    <n v="1327523638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x v="5"/>
    <x v="5"/>
    <d v="2012-06-02T01:42:26"/>
    <n v="1338601346"/>
    <d v="2012-05-03T01:42:26"/>
    <n v="1336009346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x v="3"/>
    <x v="5"/>
    <d v="2012-09-01T02:00:00"/>
    <n v="1346464800"/>
    <d v="2012-07-24T02:16:37"/>
    <n v="1343096197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x v="2"/>
    <x v="5"/>
    <d v="2012-03-10T15:07:29"/>
    <n v="1331392049"/>
    <d v="2012-02-09T15:07:29"/>
    <n v="1328800049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x v="2"/>
    <x v="4"/>
    <d v="2013-03-20T19:05:33"/>
    <n v="1363806333"/>
    <d v="2013-02-28T20:05:33"/>
    <n v="1362081933"/>
    <b v="1"/>
    <n v="80"/>
    <b v="1"/>
    <x v="4"/>
  </r>
  <r>
    <n v="307"/>
    <s v="Grammar Revolution"/>
    <s v="Why is grammar important?"/>
    <n v="22000"/>
    <n v="24490"/>
    <x v="0"/>
    <s v="US"/>
    <s v="USD"/>
    <x v="1"/>
    <x v="4"/>
    <d v="2013-02-07T22:40:01"/>
    <n v="1360276801"/>
    <d v="2013-01-08T22:40:01"/>
    <n v="1357684801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x v="1"/>
    <x v="6"/>
    <d v="2011-03-10T16:40:10"/>
    <n v="1299775210"/>
    <d v="2011-01-24T16:40:10"/>
    <n v="129588721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x v="10"/>
    <x v="5"/>
    <d v="2012-09-03T18:02:14"/>
    <n v="1346695334"/>
    <d v="2012-08-13T18:02:14"/>
    <n v="1344880934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x v="9"/>
    <x v="6"/>
    <d v="2011-10-20T02:00:00"/>
    <n v="1319076000"/>
    <d v="2011-10-05T04:23:43"/>
    <n v="1317788623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x v="4"/>
    <x v="6"/>
    <d v="2012-01-01T07:59:00"/>
    <n v="1325404740"/>
    <d v="2011-11-21T05:16:32"/>
    <n v="1321852592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x v="7"/>
    <x v="4"/>
    <d v="2013-04-14T21:03:52"/>
    <n v="1365973432"/>
    <d v="2013-03-15T21:03:52"/>
    <n v="1363381432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x v="0"/>
    <x v="7"/>
    <d v="2010-08-11T15:59:00"/>
    <n v="1281542340"/>
    <d v="2010-06-28T05:28:14"/>
    <n v="1277702894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x v="1"/>
    <x v="4"/>
    <d v="2013-03-01T19:59:48"/>
    <n v="1362167988"/>
    <d v="2013-01-30T19:59:48"/>
    <n v="1359575988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x v="3"/>
    <x v="5"/>
    <d v="2012-08-22T18:32:14"/>
    <n v="1345660334"/>
    <d v="2012-07-23T18:32:14"/>
    <n v="1343068334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x v="4"/>
    <x v="3"/>
    <d v="2014-12-11T04:59:00"/>
    <n v="1418273940"/>
    <d v="2014-11-07T22:09:57"/>
    <n v="1415398197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x v="4"/>
    <x v="4"/>
    <d v="2013-12-11T16:14:43"/>
    <n v="1386778483"/>
    <d v="2013-11-11T16:14:43"/>
    <n v="1384186483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x v="2"/>
    <x v="4"/>
    <d v="2013-03-26T23:55:51"/>
    <n v="1364342151"/>
    <d v="2013-02-25T00:55:51"/>
    <n v="1361753751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x v="4"/>
    <x v="8"/>
    <d v="2010-02-02T07:59:00"/>
    <n v="1265097540"/>
    <d v="2009-11-06T20:07:09"/>
    <n v="1257538029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x v="4"/>
    <x v="0"/>
    <d v="2015-12-22T23:00:00"/>
    <n v="1450825200"/>
    <d v="2015-11-23T13:13:53"/>
    <n v="1448284433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x v="9"/>
    <x v="2"/>
    <d v="2016-11-08T11:43:06"/>
    <n v="1478605386"/>
    <d v="2016-10-04T10:43:06"/>
    <n v="1475577786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x v="6"/>
    <x v="2"/>
    <d v="2016-05-13T13:40:48"/>
    <n v="1463146848"/>
    <d v="2016-04-13T13:40:48"/>
    <n v="1460554848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x v="4"/>
    <x v="2"/>
    <d v="2016-12-21T07:59:00"/>
    <n v="1482307140"/>
    <d v="2016-11-23T07:42:46"/>
    <n v="1479886966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x v="0"/>
    <x v="0"/>
    <d v="2015-08-01T15:01:48"/>
    <n v="1438441308"/>
    <d v="2015-06-29T15:01:48"/>
    <n v="1435590108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x v="4"/>
    <x v="2"/>
    <d v="2016-12-20T04:30:33"/>
    <n v="1482208233"/>
    <d v="2016-11-15T04:30:33"/>
    <n v="1479184233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x v="2"/>
    <x v="1"/>
    <d v="2017-03-14T22:57:00"/>
    <n v="1489532220"/>
    <d v="2017-02-09T07:33:26"/>
    <n v="1486625606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x v="2"/>
    <x v="0"/>
    <d v="2015-03-22T08:00:00"/>
    <n v="1427011200"/>
    <d v="2015-02-23T05:38:49"/>
    <n v="1424669929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x v="9"/>
    <x v="0"/>
    <d v="2015-11-01T04:00:00"/>
    <n v="1446350400"/>
    <d v="2015-10-01T22:43:08"/>
    <n v="1443739388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x v="9"/>
    <x v="0"/>
    <d v="2015-11-07T04:00:00"/>
    <n v="1446868800"/>
    <d v="2015-10-14T11:12:07"/>
    <n v="1444821127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x v="6"/>
    <x v="4"/>
    <d v="2013-05-17T03:59:00"/>
    <n v="1368763140"/>
    <d v="2013-04-15T12:22:43"/>
    <n v="1366028563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x v="5"/>
    <x v="2"/>
    <d v="2016-06-17T13:57:14"/>
    <n v="1466171834"/>
    <d v="2016-05-17T13:57:14"/>
    <n v="1463493434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x v="8"/>
    <x v="0"/>
    <d v="2015-10-28T08:00:00"/>
    <n v="1446019200"/>
    <d v="2015-09-16T16:19:37"/>
    <n v="1442420377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x v="7"/>
    <x v="2"/>
    <d v="2016-04-07T14:16:31"/>
    <n v="1460038591"/>
    <d v="2016-03-08T15:16:31"/>
    <n v="1457450191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x v="6"/>
    <x v="0"/>
    <d v="2015-05-15T19:00:00"/>
    <n v="1431716400"/>
    <d v="2015-04-07T16:22:37"/>
    <n v="1428423757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x v="6"/>
    <x v="0"/>
    <d v="2015-05-08T22:00:00"/>
    <n v="1431122400"/>
    <d v="2015-04-07T17:41:55"/>
    <n v="1428428515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x v="9"/>
    <x v="0"/>
    <d v="2015-11-13T15:18:38"/>
    <n v="1447427918"/>
    <d v="2015-10-14T14:18:38"/>
    <n v="1444832318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x v="2"/>
    <x v="0"/>
    <d v="2015-03-14T02:05:08"/>
    <n v="1426298708"/>
    <d v="2015-02-12T03:05:08"/>
    <n v="1423710308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x v="3"/>
    <x v="2"/>
    <d v="2016-09-03T01:00:00"/>
    <n v="1472864400"/>
    <d v="2016-07-08T18:08:10"/>
    <n v="146800129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x v="7"/>
    <x v="0"/>
    <d v="2015-04-29T18:14:28"/>
    <n v="1430331268"/>
    <d v="2015-03-30T18:14:28"/>
    <n v="1427739268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x v="2"/>
    <x v="1"/>
    <d v="2017-03-08T21:00:00"/>
    <n v="1489006800"/>
    <d v="2017-02-06T16:03:27"/>
    <n v="1486397007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x v="8"/>
    <x v="3"/>
    <d v="2014-10-01T03:59:00"/>
    <n v="1412135940"/>
    <d v="2014-09-12T21:06:38"/>
    <n v="1410555998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x v="7"/>
    <x v="2"/>
    <d v="2016-04-29T18:44:25"/>
    <n v="1461955465"/>
    <d v="2016-03-30T18:44:25"/>
    <n v="1459363465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x v="9"/>
    <x v="3"/>
    <d v="2014-11-14T03:00:00"/>
    <n v="1415934000"/>
    <d v="2014-10-14T17:42:25"/>
    <n v="1413308545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x v="6"/>
    <x v="0"/>
    <d v="2015-06-01T02:20:00"/>
    <n v="1433125200"/>
    <d v="2015-04-17T23:18:14"/>
    <n v="1429312694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x v="6"/>
    <x v="0"/>
    <d v="2015-05-20T22:39:50"/>
    <n v="1432161590"/>
    <d v="2015-04-20T22:39:50"/>
    <n v="142956959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x v="8"/>
    <x v="0"/>
    <d v="2015-10-14T12:00:21"/>
    <n v="1444824021"/>
    <d v="2015-09-14T12:00:21"/>
    <n v="1442232021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x v="9"/>
    <x v="0"/>
    <d v="2015-11-14T12:53:29"/>
    <n v="1447505609"/>
    <d v="2015-10-15T11:53:29"/>
    <n v="1444910009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x v="3"/>
    <x v="0"/>
    <d v="2015-08-21T14:05:16"/>
    <n v="1440165916"/>
    <d v="2015-07-22T14:05:16"/>
    <n v="1437573916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x v="1"/>
    <x v="1"/>
    <d v="2017-02-24T11:58:28"/>
    <n v="1487937508"/>
    <d v="2017-01-25T11:58:28"/>
    <n v="1485345508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x v="10"/>
    <x v="2"/>
    <d v="2016-09-11T03:59:00"/>
    <n v="1473566340"/>
    <d v="2016-08-04T01:35:09"/>
    <n v="1470274509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x v="2"/>
    <x v="2"/>
    <d v="2016-04-07T22:09:14"/>
    <n v="1460066954"/>
    <d v="2016-02-27T23:09:14"/>
    <n v="1456614554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x v="8"/>
    <x v="3"/>
    <d v="2014-10-08T04:01:08"/>
    <n v="1412740868"/>
    <d v="2014-09-08T04:01:08"/>
    <n v="1410148868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x v="9"/>
    <x v="0"/>
    <d v="2015-11-19T20:00:19"/>
    <n v="1447963219"/>
    <d v="2015-10-20T19:00:19"/>
    <n v="1445367619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x v="7"/>
    <x v="2"/>
    <d v="2016-04-08T18:52:01"/>
    <n v="1460141521"/>
    <d v="2016-03-09T19:52:01"/>
    <n v="1457553121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x v="9"/>
    <x v="3"/>
    <d v="2014-12-01T08:03:14"/>
    <n v="1417420994"/>
    <d v="2014-10-31T07:03:14"/>
    <n v="1414738994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x v="2"/>
    <x v="2"/>
    <d v="2016-03-16T18:16:33"/>
    <n v="1458152193"/>
    <d v="2016-02-15T19:16:33"/>
    <n v="1455563793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x v="7"/>
    <x v="0"/>
    <d v="2015-04-24T05:19:57"/>
    <n v="1429852797"/>
    <d v="2015-03-15T05:19:57"/>
    <n v="1426396797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x v="5"/>
    <x v="2"/>
    <d v="2016-06-15T15:00:00"/>
    <n v="1466002800"/>
    <d v="2016-05-17T20:38:41"/>
    <n v="1463517521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x v="9"/>
    <x v="3"/>
    <d v="2014-11-14T05:12:00"/>
    <n v="1415941920"/>
    <d v="2014-10-23T01:41:30"/>
    <n v="141402849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x v="0"/>
    <x v="0"/>
    <d v="2015-07-23T03:11:00"/>
    <n v="1437621060"/>
    <d v="2015-06-08T21:33:00"/>
    <n v="143379918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x v="9"/>
    <x v="3"/>
    <d v="2014-11-23T01:01:46"/>
    <n v="1416704506"/>
    <d v="2014-10-24T00:01:46"/>
    <n v="1414108906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x v="3"/>
    <x v="3"/>
    <d v="2014-08-08T00:00:00"/>
    <n v="1407456000"/>
    <d v="2014-07-17T05:03:11"/>
    <n v="1405573391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x v="7"/>
    <x v="7"/>
    <d v="2010-05-02T19:22:00"/>
    <n v="1272828120"/>
    <d v="2010-03-18T17:52:16"/>
    <n v="1268934736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x v="5"/>
    <x v="3"/>
    <d v="2014-06-21T03:59:00"/>
    <n v="1403323140"/>
    <d v="2014-05-21T20:37:52"/>
    <n v="1400704672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x v="1"/>
    <x v="3"/>
    <d v="2014-02-28T14:33:19"/>
    <n v="1393597999"/>
    <d v="2014-01-29T14:33:19"/>
    <n v="1391005999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x v="6"/>
    <x v="5"/>
    <d v="2012-05-20T19:01:58"/>
    <n v="1337540518"/>
    <d v="2012-04-20T19:01:58"/>
    <n v="1334948518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x v="7"/>
    <x v="4"/>
    <d v="2013-05-01T04:59:00"/>
    <n v="1367384340"/>
    <d v="2013-03-22T13:51:18"/>
    <n v="1363960278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x v="2"/>
    <x v="0"/>
    <d v="2015-03-15T13:32:02"/>
    <n v="1426426322"/>
    <d v="2015-02-08T14:32:02"/>
    <n v="1423405922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x v="11"/>
    <x v="6"/>
    <d v="2012-01-15T13:14:29"/>
    <n v="1326633269"/>
    <d v="2011-12-16T13:14:29"/>
    <n v="1324041269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x v="11"/>
    <x v="2"/>
    <d v="2017-01-06T19:05:00"/>
    <n v="1483729500"/>
    <d v="2016-12-07T19:05:00"/>
    <n v="148113750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x v="11"/>
    <x v="5"/>
    <d v="2013-02-01T18:25:39"/>
    <n v="1359743139"/>
    <d v="2012-12-18T18:25:39"/>
    <n v="1355855139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x v="2"/>
    <x v="2"/>
    <d v="2016-04-05T16:00:00"/>
    <n v="1459872000"/>
    <d v="2016-02-25T13:50:44"/>
    <n v="1456408244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x v="0"/>
    <x v="5"/>
    <d v="2012-07-18T21:53:18"/>
    <n v="1342648398"/>
    <d v="2012-06-18T21:53:18"/>
    <n v="1340056398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x v="10"/>
    <x v="6"/>
    <d v="2011-09-16T21:20:31"/>
    <n v="1316208031"/>
    <d v="2011-08-02T21:20:31"/>
    <n v="1312320031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x v="1"/>
    <x v="3"/>
    <d v="2014-03-01T17:18:00"/>
    <n v="1393694280"/>
    <d v="2014-01-18T23:38:31"/>
    <n v="1390088311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x v="3"/>
    <x v="2"/>
    <d v="2016-08-25T10:51:56"/>
    <n v="1472122316"/>
    <d v="2016-07-25T10:51:56"/>
    <n v="1469443916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x v="9"/>
    <x v="0"/>
    <d v="2015-11-14T07:01:00"/>
    <n v="1447484460"/>
    <d v="2015-10-15T06:01:08"/>
    <n v="1444888868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x v="1"/>
    <x v="2"/>
    <d v="2016-01-25T23:52:00"/>
    <n v="1453765920"/>
    <d v="2016-01-01T13:43:28"/>
    <n v="1451655808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x v="7"/>
    <x v="5"/>
    <d v="2012-05-03T16:31:12"/>
    <n v="1336062672"/>
    <d v="2012-03-19T16:31:12"/>
    <n v="1332174672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x v="11"/>
    <x v="0"/>
    <d v="2016-01-23T17:16:32"/>
    <n v="1453569392"/>
    <d v="2015-12-29T17:16:32"/>
    <n v="1451409392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x v="0"/>
    <x v="5"/>
    <d v="2012-07-30T05:00:00"/>
    <n v="1343624400"/>
    <d v="2012-06-25T16:45:17"/>
    <n v="1340642717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x v="10"/>
    <x v="5"/>
    <d v="2012-09-06T17:01:40"/>
    <n v="1346950900"/>
    <d v="2012-08-23T17:01:40"/>
    <n v="134574130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x v="6"/>
    <x v="3"/>
    <d v="2014-05-19T02:49:19"/>
    <n v="1400467759"/>
    <d v="2014-04-26T02:49:19"/>
    <n v="1398480559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x v="11"/>
    <x v="3"/>
    <d v="2015-01-06T18:45:47"/>
    <n v="1420569947"/>
    <d v="2014-12-07T18:45:47"/>
    <n v="1417977947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x v="9"/>
    <x v="3"/>
    <d v="2014-11-21T15:01:41"/>
    <n v="1416582101"/>
    <d v="2014-10-22T14:01:41"/>
    <n v="1413986501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x v="3"/>
    <x v="0"/>
    <d v="2015-08-10T22:49:51"/>
    <n v="1439246991"/>
    <d v="2015-07-26T22:49:51"/>
    <n v="1437950991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x v="3"/>
    <x v="0"/>
    <d v="2015-08-15T06:00:00"/>
    <n v="1439618400"/>
    <d v="2015-07-15T16:14:18"/>
    <n v="1436976858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x v="0"/>
    <x v="2"/>
    <d v="2016-07-28T01:49:40"/>
    <n v="1469670580"/>
    <d v="2016-06-28T01:49:40"/>
    <n v="146707858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x v="2"/>
    <x v="3"/>
    <d v="2014-03-07T22:59:00"/>
    <n v="1394233140"/>
    <d v="2014-02-04T01:30:50"/>
    <n v="139147745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x v="6"/>
    <x v="0"/>
    <d v="2015-05-08T00:52:52"/>
    <n v="1431046372"/>
    <d v="2015-04-18T00:52:52"/>
    <n v="1429318372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x v="4"/>
    <x v="6"/>
    <d v="2011-12-18T00:59:00"/>
    <n v="1324169940"/>
    <d v="2011-11-18T01:00:51"/>
    <n v="1321578051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x v="10"/>
    <x v="6"/>
    <d v="2011-09-08T03:00:00"/>
    <n v="1315450800"/>
    <d v="2011-08-08T17:12:51"/>
    <n v="1312823571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x v="8"/>
    <x v="4"/>
    <d v="2013-10-10T17:00:52"/>
    <n v="1381424452"/>
    <d v="2013-09-09T17:00:52"/>
    <n v="1378746052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x v="2"/>
    <x v="2"/>
    <d v="2016-04-17T18:38:02"/>
    <n v="1460918282"/>
    <d v="2016-02-17T19:38:02"/>
    <n v="1455737882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x v="7"/>
    <x v="5"/>
    <d v="2012-04-27T21:32:00"/>
    <n v="1335562320"/>
    <d v="2012-03-22T21:49:20"/>
    <n v="133245296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x v="0"/>
    <x v="5"/>
    <d v="2012-07-07T13:33:26"/>
    <n v="1341668006"/>
    <d v="2012-06-22T13:33:26"/>
    <n v="1340372006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x v="3"/>
    <x v="7"/>
    <d v="2010-09-01T03:44:00"/>
    <n v="1283312640"/>
    <d v="2010-07-20T18:38:04"/>
    <n v="1279651084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x v="7"/>
    <x v="0"/>
    <d v="2015-04-29T19:02:06"/>
    <n v="1430334126"/>
    <d v="2015-03-15T19:02:06"/>
    <n v="1426446126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x v="4"/>
    <x v="2"/>
    <d v="2016-12-14T12:00:00"/>
    <n v="1481716800"/>
    <d v="2016-11-13T21:01:07"/>
    <n v="1479070867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x v="6"/>
    <x v="3"/>
    <d v="2014-05-17T03:30:00"/>
    <n v="1400297400"/>
    <d v="2014-04-16T15:15:47"/>
    <n v="1397661347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x v="3"/>
    <x v="6"/>
    <d v="2011-08-07T20:12:50"/>
    <n v="1312747970"/>
    <d v="2011-07-08T20:12:50"/>
    <n v="131015597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x v="9"/>
    <x v="0"/>
    <d v="2015-11-05T13:56:57"/>
    <n v="1446731817"/>
    <d v="2015-10-15T12:56:57"/>
    <n v="1444913817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x v="0"/>
    <x v="6"/>
    <d v="2011-08-10T07:08:00"/>
    <n v="1312960080"/>
    <d v="2011-06-24T07:27:21"/>
    <n v="1308900441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x v="1"/>
    <x v="3"/>
    <d v="2014-02-05T23:04:00"/>
    <n v="1391641440"/>
    <d v="2014-01-07T15:04:22"/>
    <n v="1389107062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x v="2"/>
    <x v="3"/>
    <d v="2014-03-06T02:02:19"/>
    <n v="1394071339"/>
    <d v="2014-02-04T02:02:19"/>
    <n v="1391479339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x v="6"/>
    <x v="6"/>
    <d v="2011-05-09T05:59:00"/>
    <n v="1304920740"/>
    <d v="2011-04-05T03:53:57"/>
    <n v="1301975637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x v="8"/>
    <x v="6"/>
    <d v="2011-11-19T21:54:10"/>
    <n v="1321739650"/>
    <d v="2011-09-20T20:54:10"/>
    <n v="131655205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x v="8"/>
    <x v="4"/>
    <d v="2013-11-05T18:39:50"/>
    <n v="1383676790"/>
    <d v="2013-09-26T17:39:50"/>
    <n v="138021719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x v="0"/>
    <x v="2"/>
    <d v="2016-07-22T20:42:24"/>
    <n v="1469220144"/>
    <d v="2016-06-22T20:42:24"/>
    <n v="1466628144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x v="6"/>
    <x v="0"/>
    <d v="2015-06-18T23:33:17"/>
    <n v="1434670397"/>
    <d v="2015-04-19T23:33:17"/>
    <n v="1429486397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x v="4"/>
    <x v="4"/>
    <d v="2013-12-22T05:00:00"/>
    <n v="1387688400"/>
    <d v="2013-11-20T04:13:24"/>
    <n v="1384920804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x v="3"/>
    <x v="5"/>
    <d v="2012-07-25T17:49:38"/>
    <n v="1343238578"/>
    <d v="2012-07-09T17:49:38"/>
    <n v="1341856178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x v="0"/>
    <x v="5"/>
    <d v="2012-07-19T21:03:31"/>
    <n v="1342731811"/>
    <d v="2012-06-19T21:03:31"/>
    <n v="1340139811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x v="8"/>
    <x v="4"/>
    <d v="2013-10-12T01:31:05"/>
    <n v="1381541465"/>
    <d v="2013-09-12T01:31:05"/>
    <n v="1378949465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x v="8"/>
    <x v="3"/>
    <d v="2014-10-17T12:00:00"/>
    <n v="1413547200"/>
    <d v="2014-09-22T20:26:42"/>
    <n v="1411417602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x v="1"/>
    <x v="3"/>
    <d v="2014-02-08T09:30:31"/>
    <n v="1391851831"/>
    <d v="2014-01-09T09:30:31"/>
    <n v="1389259831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x v="7"/>
    <x v="4"/>
    <d v="2013-04-08T04:33:00"/>
    <n v="1365395580"/>
    <d v="2013-03-27T23:17:40"/>
    <n v="136442626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x v="0"/>
    <x v="0"/>
    <d v="2015-07-23T06:46:37"/>
    <n v="1437633997"/>
    <d v="2015-06-23T06:46:37"/>
    <n v="1435041997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x v="6"/>
    <x v="4"/>
    <d v="2013-06-29T20:13:07"/>
    <n v="1372536787"/>
    <d v="2013-04-30T20:13:07"/>
    <n v="1367352787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x v="2"/>
    <x v="3"/>
    <d v="2014-03-14T04:40:31"/>
    <n v="1394772031"/>
    <d v="2014-02-12T05:40:31"/>
    <n v="1392183631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x v="0"/>
    <x v="0"/>
    <d v="2015-08-21T11:47:36"/>
    <n v="1440157656"/>
    <d v="2015-06-22T11:47:36"/>
    <n v="1434973656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x v="10"/>
    <x v="3"/>
    <d v="2014-09-11T06:14:57"/>
    <n v="1410416097"/>
    <d v="2014-08-12T06:14:57"/>
    <n v="1407824097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x v="5"/>
    <x v="4"/>
    <d v="2013-06-05T22:13:50"/>
    <n v="1370470430"/>
    <d v="2013-05-06T22:13:50"/>
    <n v="136787843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x v="1"/>
    <x v="5"/>
    <d v="2012-03-26T08:01:39"/>
    <n v="1332748899"/>
    <d v="2012-01-26T09:01:39"/>
    <n v="1327568499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x v="8"/>
    <x v="0"/>
    <d v="2015-11-27T21:40:04"/>
    <n v="1448660404"/>
    <d v="2015-09-28T20:40:04"/>
    <n v="1443472804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x v="1"/>
    <x v="2"/>
    <d v="2016-03-01T17:05:14"/>
    <n v="1456851914"/>
    <d v="2016-01-31T17:05:14"/>
    <n v="1454259914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x v="9"/>
    <x v="0"/>
    <d v="2015-10-22T18:59:00"/>
    <n v="1445540340"/>
    <d v="2015-10-08T21:49:00"/>
    <n v="144434094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x v="5"/>
    <x v="3"/>
    <d v="2014-06-16T22:00:00"/>
    <n v="1402956000"/>
    <d v="2014-05-19T18:24:05"/>
    <n v="1400523845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x v="8"/>
    <x v="8"/>
    <d v="2009-11-27T04:59:00"/>
    <n v="1259297940"/>
    <d v="2009-09-14T21:38:02"/>
    <n v="1252964282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x v="10"/>
    <x v="4"/>
    <d v="2013-09-11T02:34:27"/>
    <n v="1378866867"/>
    <d v="2013-08-27T02:34:27"/>
    <n v="1377570867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x v="0"/>
    <x v="2"/>
    <d v="2016-07-05T20:54:43"/>
    <n v="1467752083"/>
    <d v="2016-06-05T20:54:43"/>
    <n v="1465160083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x v="10"/>
    <x v="0"/>
    <d v="2015-10-21T17:26:21"/>
    <n v="1445448381"/>
    <d v="2015-08-22T17:26:21"/>
    <n v="1440264381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x v="10"/>
    <x v="0"/>
    <d v="2015-10-11T15:07:02"/>
    <n v="1444576022"/>
    <d v="2015-08-12T15:07:02"/>
    <n v="1439392022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x v="9"/>
    <x v="4"/>
    <d v="2013-12-01T21:01:42"/>
    <n v="1385931702"/>
    <d v="2013-10-29T20:01:42"/>
    <n v="1383076902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x v="10"/>
    <x v="4"/>
    <d v="2013-09-13T17:56:20"/>
    <n v="1379094980"/>
    <d v="2013-08-14T17:56:20"/>
    <n v="137650298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x v="3"/>
    <x v="4"/>
    <d v="2013-07-31T08:41:53"/>
    <n v="1375260113"/>
    <d v="2013-07-01T08:41:53"/>
    <n v="1372668113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x v="10"/>
    <x v="2"/>
    <d v="2016-10-08T07:38:46"/>
    <n v="1475912326"/>
    <d v="2016-08-09T07:38:46"/>
    <n v="1470728326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x v="9"/>
    <x v="0"/>
    <d v="2015-11-18T07:15:58"/>
    <n v="1447830958"/>
    <d v="2015-10-19T06:15:58"/>
    <n v="1445235358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x v="9"/>
    <x v="3"/>
    <d v="2014-10-17T18:16:58"/>
    <n v="1413569818"/>
    <d v="2014-10-07T18:16:58"/>
    <n v="1412705818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x v="2"/>
    <x v="2"/>
    <d v="2016-03-24T22:39:13"/>
    <n v="1458859153"/>
    <d v="2016-02-23T23:39:13"/>
    <n v="1456270753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x v="9"/>
    <x v="4"/>
    <d v="2013-11-02T19:03:16"/>
    <n v="1383418996"/>
    <d v="2013-10-03T19:03:16"/>
    <n v="1380826996"/>
    <b v="0"/>
    <n v="0"/>
    <b v="0"/>
    <x v="5"/>
  </r>
  <r>
    <n v="442"/>
    <s v="The Paranormal Idiot"/>
    <s v="Doomsday is here"/>
    <n v="17000"/>
    <n v="6691"/>
    <x v="2"/>
    <s v="US"/>
    <s v="USD"/>
    <x v="1"/>
    <x v="0"/>
    <d v="2015-02-19T21:19:43"/>
    <n v="1424380783"/>
    <d v="2015-01-20T21:19:43"/>
    <n v="1421788783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x v="1"/>
    <x v="3"/>
    <d v="2014-02-10T00:21:41"/>
    <n v="1391991701"/>
    <d v="2014-01-11T00:21:41"/>
    <n v="1389399701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x v="11"/>
    <x v="6"/>
    <d v="2012-02-15T21:46:01"/>
    <n v="1329342361"/>
    <d v="2011-12-17T21:46:01"/>
    <n v="1324158361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x v="5"/>
    <x v="0"/>
    <d v="2015-05-21T08:02:55"/>
    <n v="1432195375"/>
    <d v="2015-05-06T08:02:55"/>
    <n v="1430899375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x v="2"/>
    <x v="0"/>
    <d v="2015-03-04T02:00:20"/>
    <n v="1425434420"/>
    <d v="2015-02-02T02:00:20"/>
    <n v="142284242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x v="2"/>
    <x v="4"/>
    <d v="2013-03-23T12:19:23"/>
    <n v="1364041163"/>
    <d v="2013-02-26T13:19:23"/>
    <n v="1361884763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x v="6"/>
    <x v="3"/>
    <d v="2014-05-14T18:11:35"/>
    <n v="1400091095"/>
    <d v="2014-04-24T18:11:35"/>
    <n v="1398363095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x v="8"/>
    <x v="4"/>
    <d v="2013-10-17T13:38:05"/>
    <n v="1382017085"/>
    <d v="2013-09-17T13:38:05"/>
    <n v="1379425085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x v="1"/>
    <x v="3"/>
    <d v="2014-02-14T22:43:20"/>
    <n v="1392417800"/>
    <d v="2014-01-15T22:43:20"/>
    <n v="138982580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x v="11"/>
    <x v="4"/>
    <d v="2014-01-25T17:09:51"/>
    <n v="1390669791"/>
    <d v="2013-12-26T17:09:51"/>
    <n v="1388077791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x v="6"/>
    <x v="0"/>
    <d v="2015-05-13T16:53:35"/>
    <n v="1431536015"/>
    <d v="2015-04-13T16:53:35"/>
    <n v="1428944015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x v="2"/>
    <x v="0"/>
    <d v="2015-02-19T19:47:59"/>
    <n v="1424375279"/>
    <d v="2015-02-03T19:47:59"/>
    <n v="1422992879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x v="9"/>
    <x v="3"/>
    <d v="2014-11-26T13:14:00"/>
    <n v="1417007640"/>
    <d v="2014-10-26T17:12:51"/>
    <n v="1414343571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x v="7"/>
    <x v="5"/>
    <d v="2012-04-17T00:31:00"/>
    <n v="1334622660"/>
    <d v="2012-03-03T00:03:42"/>
    <n v="1330733022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x v="8"/>
    <x v="4"/>
    <d v="2013-10-22T03:59:00"/>
    <n v="1382414340"/>
    <d v="2013-09-30T16:40:01"/>
    <n v="1380559201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x v="3"/>
    <x v="3"/>
    <d v="2014-08-16T18:25:12"/>
    <n v="1408213512"/>
    <d v="2014-07-17T18:25:12"/>
    <n v="1405621512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x v="6"/>
    <x v="4"/>
    <d v="2013-05-14T16:47:40"/>
    <n v="1368550060"/>
    <d v="2013-04-14T16:47:40"/>
    <n v="136595806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x v="8"/>
    <x v="6"/>
    <d v="2011-11-13T16:22:07"/>
    <n v="1321201327"/>
    <d v="2011-09-14T15:22:07"/>
    <n v="1316013727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x v="6"/>
    <x v="3"/>
    <d v="2014-06-01T04:00:00"/>
    <n v="1401595200"/>
    <d v="2014-04-30T13:01:15"/>
    <n v="1398862875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x v="5"/>
    <x v="4"/>
    <d v="2013-06-02T20:19:27"/>
    <n v="1370204367"/>
    <d v="2013-05-13T20:19:27"/>
    <n v="1368476367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x v="0"/>
    <x v="6"/>
    <d v="2011-08-10T03:02:21"/>
    <n v="1312945341"/>
    <d v="2011-06-11T03:02:21"/>
    <n v="1307761341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x v="3"/>
    <x v="6"/>
    <d v="2011-09-24T17:02:33"/>
    <n v="1316883753"/>
    <d v="2011-07-26T17:02:33"/>
    <n v="1311699753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x v="6"/>
    <x v="2"/>
    <d v="2016-05-18T20:22:15"/>
    <n v="1463602935"/>
    <d v="2016-04-28T20:22:15"/>
    <n v="1461874935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x v="0"/>
    <x v="3"/>
    <d v="2014-06-27T02:52:54"/>
    <n v="1403837574"/>
    <d v="2014-06-11T02:52:54"/>
    <n v="1402455174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x v="10"/>
    <x v="5"/>
    <d v="2012-09-07T22:37:44"/>
    <n v="1347057464"/>
    <d v="2012-08-08T22:37:44"/>
    <n v="1344465464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x v="10"/>
    <x v="5"/>
    <d v="2012-09-28T16:18:54"/>
    <n v="1348849134"/>
    <d v="2012-08-14T16:18:54"/>
    <n v="1344961134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x v="5"/>
    <x v="5"/>
    <d v="2012-07-11T03:51:05"/>
    <n v="1341978665"/>
    <d v="2012-05-12T04:01:23"/>
    <n v="1336795283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x v="3"/>
    <x v="3"/>
    <d v="2014-09-05T23:45:24"/>
    <n v="1409960724"/>
    <d v="2014-07-07T23:45:24"/>
    <n v="1404776724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x v="4"/>
    <x v="4"/>
    <d v="2014-01-16T04:00:00"/>
    <n v="1389844800"/>
    <d v="2013-11-27T04:01:29"/>
    <n v="1385524889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x v="7"/>
    <x v="3"/>
    <d v="2014-04-19T16:19:39"/>
    <n v="1397924379"/>
    <d v="2014-03-05T17:19:39"/>
    <n v="1394039979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x v="3"/>
    <x v="3"/>
    <d v="2014-08-23T22:08:38"/>
    <n v="1408831718"/>
    <d v="2014-07-24T22:08:38"/>
    <n v="1406239718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x v="10"/>
    <x v="3"/>
    <d v="2014-09-17T16:45:19"/>
    <n v="1410972319"/>
    <d v="2014-08-18T16:45:19"/>
    <n v="1408380319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x v="1"/>
    <x v="1"/>
    <d v="2017-02-17T07:53:49"/>
    <n v="1487318029"/>
    <d v="2017-01-18T07:53:49"/>
    <n v="1484726029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x v="6"/>
    <x v="0"/>
    <d v="2015-05-06T02:04:03"/>
    <n v="1430877843"/>
    <d v="2015-04-06T02:04:03"/>
    <n v="1428285843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x v="6"/>
    <x v="3"/>
    <d v="2014-06-03T03:59:00"/>
    <n v="1401767940"/>
    <d v="2014-04-28T23:24:01"/>
    <n v="1398727441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x v="7"/>
    <x v="5"/>
    <d v="2012-05-18T20:02:14"/>
    <n v="1337371334"/>
    <d v="2012-03-19T20:02:14"/>
    <n v="1332187334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x v="7"/>
    <x v="0"/>
    <d v="2015-04-01T20:51:49"/>
    <n v="1427921509"/>
    <d v="2015-03-02T21:51:49"/>
    <n v="1425333109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x v="8"/>
    <x v="3"/>
    <d v="2014-11-21T10:47:15"/>
    <n v="1416566835"/>
    <d v="2014-09-22T09:47:15"/>
    <n v="1411379235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x v="3"/>
    <x v="4"/>
    <d v="2013-08-09T12:00:15"/>
    <n v="1376049615"/>
    <d v="2013-07-10T12:00:15"/>
    <n v="1373457615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x v="8"/>
    <x v="5"/>
    <d v="2012-10-10T16:08:09"/>
    <n v="1349885289"/>
    <d v="2012-09-10T16:08:09"/>
    <n v="1347293289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x v="7"/>
    <x v="2"/>
    <d v="2016-04-14T14:34:00"/>
    <n v="1460644440"/>
    <d v="2016-03-18T21:31:30"/>
    <n v="145833669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x v="4"/>
    <x v="5"/>
    <d v="2013-01-29T04:44:32"/>
    <n v="1359434672"/>
    <d v="2012-11-30T04:44:32"/>
    <n v="1354250672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x v="8"/>
    <x v="0"/>
    <d v="2015-11-05T23:32:52"/>
    <n v="1446766372"/>
    <d v="2015-09-25T22:32:52"/>
    <n v="1443220372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x v="6"/>
    <x v="4"/>
    <d v="2013-05-17T12:08:19"/>
    <n v="1368792499"/>
    <d v="2013-04-17T12:08:19"/>
    <n v="1366200499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x v="5"/>
    <x v="3"/>
    <d v="2014-06-01T22:37:19"/>
    <n v="1401662239"/>
    <d v="2014-05-02T22:37:19"/>
    <n v="1399070239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x v="9"/>
    <x v="2"/>
    <d v="2016-12-25T15:16:34"/>
    <n v="1482678994"/>
    <d v="2016-10-26T14:16:34"/>
    <n v="1477491394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x v="11"/>
    <x v="2"/>
    <d v="2017-01-09T01:18:20"/>
    <n v="1483924700"/>
    <d v="2016-12-10T01:18:20"/>
    <n v="148133270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x v="11"/>
    <x v="6"/>
    <d v="2012-01-05T11:33:00"/>
    <n v="1325763180"/>
    <d v="2011-12-05T11:33:36"/>
    <n v="1323084816"/>
    <b v="0"/>
    <n v="3"/>
    <b v="0"/>
    <x v="5"/>
  </r>
  <r>
    <n v="490"/>
    <s v="PROJECT IS CANCELLED"/>
    <s v="Cancelled"/>
    <n v="1000"/>
    <n v="0"/>
    <x v="2"/>
    <s v="US"/>
    <s v="USD"/>
    <x v="3"/>
    <x v="5"/>
    <d v="2012-08-22T23:14:45"/>
    <n v="1345677285"/>
    <d v="2012-07-23T23:14:45"/>
    <n v="1343085285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x v="11"/>
    <x v="0"/>
    <d v="2016-01-27T23:34:59"/>
    <n v="1453937699"/>
    <d v="2015-12-28T23:34:59"/>
    <n v="1451345699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x v="10"/>
    <x v="2"/>
    <d v="2016-10-13T00:50:30"/>
    <n v="1476319830"/>
    <d v="2016-08-14T00:50:30"/>
    <n v="147113583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x v="6"/>
    <x v="0"/>
    <d v="2015-05-20T17:25:38"/>
    <n v="1432142738"/>
    <d v="2015-04-20T17:25:38"/>
    <n v="1429550738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x v="0"/>
    <x v="3"/>
    <d v="2014-07-03T03:00:00"/>
    <n v="1404356400"/>
    <d v="2014-06-09T19:56:05"/>
    <n v="1402343765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x v="0"/>
    <x v="0"/>
    <d v="2015-07-16T19:51:45"/>
    <n v="1437076305"/>
    <d v="2015-06-16T19:51:45"/>
    <n v="1434484305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x v="11"/>
    <x v="4"/>
    <d v="2014-02-10T22:21:14"/>
    <n v="1392070874"/>
    <d v="2013-12-12T22:21:14"/>
    <n v="1386886874"/>
    <b v="0"/>
    <n v="1"/>
    <b v="0"/>
    <x v="5"/>
  </r>
  <r>
    <n v="497"/>
    <s v="Galaxy Probe Kids"/>
    <s v="live-action/animated series pilot."/>
    <n v="4480"/>
    <n v="30"/>
    <x v="2"/>
    <s v="US"/>
    <s v="USD"/>
    <x v="4"/>
    <x v="3"/>
    <d v="2014-12-25T05:00:00"/>
    <n v="1419483600"/>
    <d v="2014-11-02T00:54:25"/>
    <n v="1414889665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x v="4"/>
    <x v="6"/>
    <d v="2011-12-23T18:17:29"/>
    <n v="1324664249"/>
    <d v="2011-11-11T18:17:29"/>
    <n v="1321035449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x v="10"/>
    <x v="8"/>
    <d v="2009-10-12T20:59:00"/>
    <n v="1255381140"/>
    <d v="2009-08-18T21:29:28"/>
    <n v="1250630968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x v="7"/>
    <x v="7"/>
    <d v="2010-05-08T22:16:00"/>
    <n v="1273356960"/>
    <d v="2010-03-10T21:15:51"/>
    <n v="1268255751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x v="0"/>
    <x v="6"/>
    <d v="2011-07-09T05:37:31"/>
    <n v="1310189851"/>
    <d v="2011-06-09T05:37:31"/>
    <n v="1307597851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x v="2"/>
    <x v="5"/>
    <d v="2012-03-18T12:17:05"/>
    <n v="1332073025"/>
    <d v="2012-02-17T13:17:05"/>
    <n v="1329484625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x v="11"/>
    <x v="3"/>
    <d v="2015-01-17T12:38:23"/>
    <n v="1421498303"/>
    <d v="2014-12-18T12:38:23"/>
    <n v="1418906303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x v="2"/>
    <x v="5"/>
    <d v="2012-04-10T22:36:27"/>
    <n v="1334097387"/>
    <d v="2012-02-10T23:36:27"/>
    <n v="1328916987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x v="4"/>
    <x v="0"/>
    <d v="2015-12-25T02:21:26"/>
    <n v="1451010086"/>
    <d v="2015-11-10T02:21:26"/>
    <n v="1447122086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x v="3"/>
    <x v="4"/>
    <d v="2013-08-10T13:15:20"/>
    <n v="1376140520"/>
    <d v="2013-07-11T13:15:20"/>
    <n v="137354852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x v="8"/>
    <x v="5"/>
    <d v="2012-10-19T23:00:57"/>
    <n v="1350687657"/>
    <d v="2012-09-04T23:00:57"/>
    <n v="1346799657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x v="7"/>
    <x v="5"/>
    <d v="2012-05-25T14:14:00"/>
    <n v="1337955240"/>
    <d v="2012-03-27T00:35:01"/>
    <n v="1332808501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x v="5"/>
    <x v="0"/>
    <d v="2015-06-28T15:09:30"/>
    <n v="1435504170"/>
    <d v="2015-05-29T15:09:30"/>
    <n v="143291217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x v="1"/>
    <x v="2"/>
    <d v="2016-03-01T04:13:59"/>
    <n v="1456805639"/>
    <d v="2016-01-31T04:13:59"/>
    <n v="1454213639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x v="7"/>
    <x v="4"/>
    <d v="2013-04-06T06:16:22"/>
    <n v="1365228982"/>
    <d v="2013-03-07T07:16:22"/>
    <n v="1362640582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x v="9"/>
    <x v="2"/>
    <d v="2016-11-20T18:48:47"/>
    <n v="1479667727"/>
    <d v="2016-10-06T17:48:47"/>
    <n v="1475776127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x v="3"/>
    <x v="2"/>
    <d v="2016-08-15T07:00:00"/>
    <n v="1471244400"/>
    <d v="2016-07-01T15:41:45"/>
    <n v="1467387705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x v="3"/>
    <x v="3"/>
    <d v="2014-08-09T14:44:07"/>
    <n v="1407595447"/>
    <d v="2014-07-10T14:44:07"/>
    <n v="1405003447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x v="4"/>
    <x v="0"/>
    <d v="2015-12-29T11:46:41"/>
    <n v="1451389601"/>
    <d v="2015-11-19T11:46:41"/>
    <n v="1447933601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x v="7"/>
    <x v="0"/>
    <d v="2015-05-27T18:41:20"/>
    <n v="1432752080"/>
    <d v="2015-03-28T18:41:20"/>
    <n v="142756808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x v="1"/>
    <x v="1"/>
    <d v="2017-02-02T14:46:01"/>
    <n v="1486046761"/>
    <d v="2017-01-03T14:46:01"/>
    <n v="1483454761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x v="10"/>
    <x v="0"/>
    <d v="2015-09-06T14:46:00"/>
    <n v="1441550760"/>
    <d v="2015-08-07T14:47:04"/>
    <n v="1438958824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x v="4"/>
    <x v="5"/>
    <d v="2012-12-05T09:23:41"/>
    <n v="1354699421"/>
    <d v="2012-11-05T09:23:41"/>
    <n v="1352107421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x v="4"/>
    <x v="0"/>
    <d v="2015-12-10T16:51:01"/>
    <n v="1449766261"/>
    <d v="2015-11-10T16:51:01"/>
    <n v="144717426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x v="9"/>
    <x v="2"/>
    <d v="2016-11-01T04:59:00"/>
    <n v="1477976340"/>
    <d v="2016-10-03T02:13:39"/>
    <n v="1475460819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x v="7"/>
    <x v="2"/>
    <d v="2016-03-20T23:58:45"/>
    <n v="1458518325"/>
    <d v="2016-03-01T00:58:45"/>
    <n v="1456793925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x v="10"/>
    <x v="0"/>
    <d v="2015-09-21T03:11:16"/>
    <n v="1442805076"/>
    <d v="2015-08-22T03:11:16"/>
    <n v="1440213076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x v="5"/>
    <x v="2"/>
    <d v="2016-06-01T17:12:49"/>
    <n v="1464801169"/>
    <d v="2016-05-02T17:12:49"/>
    <n v="1462209169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x v="3"/>
    <x v="3"/>
    <d v="2014-09-13T09:37:21"/>
    <n v="1410601041"/>
    <d v="2014-07-30T09:37:21"/>
    <n v="1406713041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x v="3"/>
    <x v="0"/>
    <d v="2015-08-07T17:00:00"/>
    <n v="1438966800"/>
    <d v="2015-07-07T14:12:24"/>
    <n v="1436278344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x v="1"/>
    <x v="1"/>
    <d v="2017-02-17T16:05:00"/>
    <n v="1487347500"/>
    <d v="2017-01-18T04:56:06"/>
    <n v="1484715366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x v="5"/>
    <x v="0"/>
    <d v="2015-06-21T21:20:00"/>
    <n v="1434921600"/>
    <d v="2015-05-31T22:05:07"/>
    <n v="1433109907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x v="11"/>
    <x v="2"/>
    <d v="2017-01-11T05:00:00"/>
    <n v="1484110800"/>
    <d v="2016-12-21T00:44:54"/>
    <n v="1482281094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x v="0"/>
    <x v="0"/>
    <d v="2015-06-24T02:00:00"/>
    <n v="1435111200"/>
    <d v="2015-06-02T14:11:08"/>
    <n v="1433254268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x v="4"/>
    <x v="2"/>
    <d v="2016-12-17T06:59:00"/>
    <n v="1481957940"/>
    <d v="2016-11-02T01:33:49"/>
    <n v="1478050429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x v="6"/>
    <x v="2"/>
    <d v="2016-05-13T00:10:08"/>
    <n v="1463098208"/>
    <d v="2016-04-13T00:10:08"/>
    <n v="1460506208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x v="6"/>
    <x v="2"/>
    <d v="2016-05-16T10:26:05"/>
    <n v="1463394365"/>
    <d v="2016-04-22T10:26:05"/>
    <n v="1461320765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x v="8"/>
    <x v="0"/>
    <d v="2015-11-01T23:00:00"/>
    <n v="1446418800"/>
    <d v="2015-09-23T19:27:50"/>
    <n v="1443036470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x v="11"/>
    <x v="2"/>
    <d v="2017-01-06T13:05:05"/>
    <n v="1483707905"/>
    <d v="2016-12-07T13:05:05"/>
    <n v="1481115905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x v="0"/>
    <x v="0"/>
    <d v="2015-08-03T18:00:00"/>
    <n v="1438624800"/>
    <d v="2015-06-24T08:16:47"/>
    <n v="143513380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x v="9"/>
    <x v="0"/>
    <d v="2015-11-04T19:26:31"/>
    <n v="1446665191"/>
    <d v="2015-10-05T18:26:31"/>
    <n v="1444069591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x v="6"/>
    <x v="2"/>
    <d v="2016-05-13T19:04:23"/>
    <n v="1463166263"/>
    <d v="2016-04-13T19:04:23"/>
    <n v="1460574263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x v="0"/>
    <x v="2"/>
    <d v="2016-07-05T01:11:47"/>
    <n v="1467681107"/>
    <d v="2016-06-14T01:11:47"/>
    <n v="1465866707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x v="1"/>
    <x v="0"/>
    <d v="2015-02-04T19:36:46"/>
    <n v="1423078606"/>
    <d v="2015-01-05T19:36:46"/>
    <n v="1420486606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x v="8"/>
    <x v="0"/>
    <d v="2015-10-29T01:07:14"/>
    <n v="1446080834"/>
    <d v="2015-09-29T01:07:14"/>
    <n v="1443488834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x v="7"/>
    <x v="2"/>
    <d v="2016-05-03T16:41:56"/>
    <n v="1462293716"/>
    <d v="2016-03-04T17:41:56"/>
    <n v="1457113316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x v="9"/>
    <x v="3"/>
    <d v="2014-11-01T02:12:42"/>
    <n v="1414807962"/>
    <d v="2014-10-02T02:12:42"/>
    <n v="1412215962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x v="0"/>
    <x v="2"/>
    <d v="2016-07-04T15:46:00"/>
    <n v="1467647160"/>
    <d v="2016-06-04T15:46:00"/>
    <n v="146505516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x v="9"/>
    <x v="0"/>
    <d v="2015-11-15T15:13:09"/>
    <n v="1447600389"/>
    <d v="2015-10-06T14:13:09"/>
    <n v="1444140789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x v="8"/>
    <x v="0"/>
    <d v="2015-10-17T16:01:55"/>
    <n v="1445097715"/>
    <d v="2015-09-02T16:01:55"/>
    <n v="1441209715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x v="1"/>
    <x v="2"/>
    <d v="2016-02-10T16:42:44"/>
    <n v="1455122564"/>
    <d v="2016-01-11T16:42:44"/>
    <n v="1452530564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x v="8"/>
    <x v="0"/>
    <d v="2015-10-29T21:40:48"/>
    <n v="1446154848"/>
    <d v="2015-09-29T21:40:48"/>
    <n v="1443562848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x v="0"/>
    <x v="0"/>
    <d v="2015-07-08T15:17:02"/>
    <n v="1436368622"/>
    <d v="2015-06-08T15:17:02"/>
    <n v="1433776622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x v="1"/>
    <x v="1"/>
    <d v="2017-01-31T05:00:00"/>
    <n v="1485838800"/>
    <d v="2017-01-18T16:17:25"/>
    <n v="1484756245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x v="0"/>
    <x v="0"/>
    <d v="2015-08-01T17:53:00"/>
    <n v="1438451580"/>
    <d v="2015-06-18T06:37:04"/>
    <n v="1434609424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x v="4"/>
    <x v="0"/>
    <d v="2016-01-09T14:48:16"/>
    <n v="1452350896"/>
    <d v="2015-11-10T14:48:16"/>
    <n v="1447166896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x v="9"/>
    <x v="3"/>
    <d v="2014-11-14T18:16:31"/>
    <n v="1415988991"/>
    <d v="2014-10-15T17:16:31"/>
    <n v="1413393391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x v="8"/>
    <x v="3"/>
    <d v="2014-10-19T16:26:12"/>
    <n v="1413735972"/>
    <d v="2014-09-19T16:26:12"/>
    <n v="1411143972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x v="5"/>
    <x v="2"/>
    <d v="2016-06-12T08:29:03"/>
    <n v="1465720143"/>
    <d v="2016-05-13T08:29:03"/>
    <n v="1463128143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x v="11"/>
    <x v="0"/>
    <d v="2016-01-06T20:38:37"/>
    <n v="1452112717"/>
    <d v="2015-12-07T20:38:37"/>
    <n v="1449520717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x v="4"/>
    <x v="2"/>
    <d v="2016-12-02T23:36:43"/>
    <n v="1480721803"/>
    <d v="2016-11-02T22:36:43"/>
    <n v="1478126203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x v="2"/>
    <x v="0"/>
    <d v="2015-03-24T20:11:45"/>
    <n v="1427227905"/>
    <d v="2015-02-22T21:11:45"/>
    <n v="1424639505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x v="4"/>
    <x v="0"/>
    <d v="2015-12-13T06:47:40"/>
    <n v="1449989260"/>
    <d v="2015-11-13T06:47:40"/>
    <n v="144739726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x v="4"/>
    <x v="3"/>
    <d v="2014-12-17T18:30:45"/>
    <n v="1418841045"/>
    <d v="2014-11-17T18:30:45"/>
    <n v="1416249045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x v="8"/>
    <x v="0"/>
    <d v="2015-10-26T15:48:33"/>
    <n v="1445874513"/>
    <d v="2015-09-21T15:48:33"/>
    <n v="1442850513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x v="4"/>
    <x v="2"/>
    <d v="2016-12-18T09:20:15"/>
    <n v="1482052815"/>
    <d v="2016-11-18T09:20:15"/>
    <n v="1479460815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x v="1"/>
    <x v="0"/>
    <d v="2015-02-17T01:40:47"/>
    <n v="1424137247"/>
    <d v="2015-01-18T01:40:47"/>
    <n v="1421545247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x v="2"/>
    <x v="2"/>
    <d v="2016-03-12T22:37:55"/>
    <n v="1457822275"/>
    <d v="2016-02-11T22:37:55"/>
    <n v="1455230275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x v="0"/>
    <x v="0"/>
    <d v="2015-07-10T18:50:49"/>
    <n v="1436554249"/>
    <d v="2015-06-10T18:50:49"/>
    <n v="1433962249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x v="0"/>
    <x v="2"/>
    <d v="2016-07-14T16:25:33"/>
    <n v="1468513533"/>
    <d v="2016-06-14T16:25:33"/>
    <n v="1465921533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x v="11"/>
    <x v="3"/>
    <d v="2015-01-01T20:13:14"/>
    <n v="1420143194"/>
    <d v="2014-12-02T20:13:14"/>
    <n v="1417551194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x v="11"/>
    <x v="0"/>
    <d v="2016-01-16T11:00:00"/>
    <n v="1452942000"/>
    <d v="2015-12-10T22:07:03"/>
    <n v="1449785223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x v="11"/>
    <x v="0"/>
    <d v="2016-01-01T20:20:12"/>
    <n v="1451679612"/>
    <d v="2015-12-02T20:20:12"/>
    <n v="1449087612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x v="1"/>
    <x v="2"/>
    <d v="2016-02-18T19:09:29"/>
    <n v="1455822569"/>
    <d v="2016-01-19T19:09:29"/>
    <n v="1453230569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x v="3"/>
    <x v="0"/>
    <d v="2015-07-27T03:59:00"/>
    <n v="1437969540"/>
    <d v="2015-07-07T19:35:23"/>
    <n v="1436297723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x v="9"/>
    <x v="0"/>
    <d v="2015-11-04T18:11:28"/>
    <n v="1446660688"/>
    <d v="2015-10-05T17:11:28"/>
    <n v="1444065088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x v="4"/>
    <x v="3"/>
    <d v="2015-01-18T01:12:00"/>
    <n v="1421543520"/>
    <d v="2014-11-20T01:12:11"/>
    <n v="1416445931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x v="8"/>
    <x v="2"/>
    <d v="2016-10-19T10:38:27"/>
    <n v="1476873507"/>
    <d v="2016-09-19T10:38:27"/>
    <n v="1474281507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x v="5"/>
    <x v="0"/>
    <d v="2015-06-13T16:37:23"/>
    <n v="1434213443"/>
    <d v="2015-05-14T16:37:23"/>
    <n v="1431621443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x v="1"/>
    <x v="0"/>
    <d v="2015-03-28T10:19:12"/>
    <n v="1427537952"/>
    <d v="2015-01-27T11:19:12"/>
    <n v="1422357552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x v="7"/>
    <x v="2"/>
    <d v="2016-05-20T14:08:22"/>
    <n v="1463753302"/>
    <d v="2016-03-21T14:08:22"/>
    <n v="1458569302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x v="10"/>
    <x v="0"/>
    <d v="2015-09-07T13:53:13"/>
    <n v="1441633993"/>
    <d v="2015-08-14T13:53:13"/>
    <n v="1439560393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x v="4"/>
    <x v="3"/>
    <d v="2014-12-25T20:27:03"/>
    <n v="1419539223"/>
    <d v="2014-11-25T20:27:03"/>
    <n v="1416947223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x v="10"/>
    <x v="2"/>
    <d v="2016-09-22T21:47:47"/>
    <n v="1474580867"/>
    <d v="2016-08-23T21:47:47"/>
    <n v="1471988867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x v="3"/>
    <x v="0"/>
    <d v="2015-08-02T00:18:24"/>
    <n v="1438474704"/>
    <d v="2015-07-03T00:18:24"/>
    <n v="1435882704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x v="2"/>
    <x v="0"/>
    <d v="2015-03-15T18:00:00"/>
    <n v="1426442400"/>
    <d v="2015-02-20T17:45:19"/>
    <n v="1424454319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x v="2"/>
    <x v="0"/>
    <d v="2015-03-19T21:31:27"/>
    <n v="1426800687"/>
    <d v="2015-02-17T22:31:27"/>
    <n v="1424212287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x v="2"/>
    <x v="0"/>
    <d v="2015-03-16T16:11:56"/>
    <n v="1426522316"/>
    <d v="2015-02-14T17:11:56"/>
    <n v="1423933916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x v="9"/>
    <x v="0"/>
    <d v="2015-12-01T00:00:00"/>
    <n v="1448928000"/>
    <d v="2015-10-06T09:22:57"/>
    <n v="1444123377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x v="1"/>
    <x v="0"/>
    <d v="2015-02-15T20:30:07"/>
    <n v="1424032207"/>
    <d v="2015-01-16T20:30:07"/>
    <n v="1421440207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x v="7"/>
    <x v="0"/>
    <d v="2015-04-16T18:10:33"/>
    <n v="1429207833"/>
    <d v="2015-03-17T18:10:33"/>
    <n v="1426615833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x v="8"/>
    <x v="2"/>
    <d v="2016-11-17T19:28:06"/>
    <n v="1479410886"/>
    <d v="2016-09-18T18:28:06"/>
    <n v="1474223286"/>
    <b v="0"/>
    <n v="2"/>
    <b v="0"/>
    <x v="7"/>
  </r>
  <r>
    <n v="589"/>
    <s v="Get Neighborly"/>
    <s v="Services closer than you think..."/>
    <n v="7500"/>
    <n v="1"/>
    <x v="2"/>
    <s v="US"/>
    <s v="USD"/>
    <x v="0"/>
    <x v="0"/>
    <d v="2015-07-08T14:44:59"/>
    <n v="1436366699"/>
    <d v="2015-06-23T14:44:59"/>
    <n v="1435070699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x v="1"/>
    <x v="2"/>
    <d v="2016-02-08T13:01:00"/>
    <n v="1454936460"/>
    <d v="2016-01-08T13:18:51"/>
    <n v="1452259131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x v="0"/>
    <x v="0"/>
    <d v="2015-07-22T13:02:10"/>
    <n v="1437570130"/>
    <d v="2015-06-22T13:02:10"/>
    <n v="143497813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x v="4"/>
    <x v="3"/>
    <d v="2014-12-03T05:34:20"/>
    <n v="1417584860"/>
    <d v="2014-11-03T05:34:20"/>
    <n v="141499286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x v="7"/>
    <x v="0"/>
    <d v="2015-04-06T15:15:45"/>
    <n v="1428333345"/>
    <d v="2015-03-07T16:15:45"/>
    <n v="1425744945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x v="7"/>
    <x v="2"/>
    <d v="2016-04-16T18:43:26"/>
    <n v="1460832206"/>
    <d v="2016-03-17T18:43:26"/>
    <n v="1458240206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x v="7"/>
    <x v="0"/>
    <d v="2015-05-04T01:40:38"/>
    <n v="1430703638"/>
    <d v="2015-03-20T01:40:38"/>
    <n v="1426815638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x v="9"/>
    <x v="2"/>
    <d v="2016-11-02T21:31:32"/>
    <n v="1478122292"/>
    <d v="2016-10-03T21:31:32"/>
    <n v="1475530292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x v="0"/>
    <x v="2"/>
    <d v="2016-07-31T16:00:00"/>
    <n v="1469980800"/>
    <d v="2016-06-24T16:55:35"/>
    <n v="1466787335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x v="4"/>
    <x v="3"/>
    <d v="2014-12-05T00:03:01"/>
    <n v="1417737781"/>
    <d v="2014-11-05T00:03:01"/>
    <n v="1415145781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x v="2"/>
    <x v="0"/>
    <d v="2015-03-08T15:16:00"/>
    <n v="1425827760"/>
    <d v="2015-02-12T19:30:02"/>
    <n v="1423769402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x v="7"/>
    <x v="0"/>
    <d v="2015-05-09T19:09:22"/>
    <n v="1431198562"/>
    <d v="2015-03-10T19:09:22"/>
    <n v="1426014562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x v="4"/>
    <x v="3"/>
    <d v="2014-12-26T20:35:39"/>
    <n v="1419626139"/>
    <d v="2014-11-26T20:35:39"/>
    <n v="1417034139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x v="5"/>
    <x v="0"/>
    <d v="2015-06-18T19:03:35"/>
    <n v="1434654215"/>
    <d v="2015-05-19T19:03:35"/>
    <n v="1432062215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x v="3"/>
    <x v="3"/>
    <d v="2014-08-14T15:20:23"/>
    <n v="1408029623"/>
    <d v="2014-07-15T15:20:23"/>
    <n v="1405437623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x v="3"/>
    <x v="3"/>
    <d v="2014-08-28T00:50:56"/>
    <n v="1409187056"/>
    <d v="2014-07-29T00:50:56"/>
    <n v="1406595056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x v="3"/>
    <x v="0"/>
    <d v="2015-08-23T08:35:08"/>
    <n v="1440318908"/>
    <d v="2015-07-09T08:35:08"/>
    <n v="1436430908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x v="6"/>
    <x v="0"/>
    <d v="2015-05-24T15:00:00"/>
    <n v="1432479600"/>
    <d v="2015-04-08T15:36:49"/>
    <n v="1428507409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x v="9"/>
    <x v="0"/>
    <d v="2015-11-22T20:48:56"/>
    <n v="1448225336"/>
    <d v="2015-10-23T19:48:56"/>
    <n v="1445629736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x v="5"/>
    <x v="0"/>
    <d v="2015-06-15T22:06:20"/>
    <n v="1434405980"/>
    <d v="2015-05-16T22:06:20"/>
    <n v="143181398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x v="9"/>
    <x v="0"/>
    <d v="2015-11-29T01:49:04"/>
    <n v="1448761744"/>
    <d v="2015-10-30T00:49:04"/>
    <n v="1446166144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x v="7"/>
    <x v="0"/>
    <d v="2015-04-22T19:56:26"/>
    <n v="1429732586"/>
    <d v="2015-03-23T19:56:26"/>
    <n v="1427140586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x v="4"/>
    <x v="0"/>
    <d v="2016-01-19T13:27:17"/>
    <n v="1453210037"/>
    <d v="2015-11-20T13:27:17"/>
    <n v="1448026037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x v="10"/>
    <x v="2"/>
    <d v="2016-09-02T00:45:46"/>
    <n v="1472777146"/>
    <d v="2016-08-03T00:45:46"/>
    <n v="1470185146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x v="10"/>
    <x v="0"/>
    <d v="2015-10-01T04:59:00"/>
    <n v="1443675540"/>
    <d v="2015-08-31T11:55:20"/>
    <n v="144102212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x v="5"/>
    <x v="2"/>
    <d v="2016-06-24T01:29:00"/>
    <n v="1466731740"/>
    <d v="2016-05-25T01:29:00"/>
    <n v="146413974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x v="10"/>
    <x v="0"/>
    <d v="2015-09-25T02:55:59"/>
    <n v="1443149759"/>
    <d v="2015-08-26T02:55:59"/>
    <n v="1440557759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x v="1"/>
    <x v="1"/>
    <d v="2017-02-25T09:01:47"/>
    <n v="1488013307"/>
    <d v="2017-01-26T09:01:47"/>
    <n v="1485421307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x v="7"/>
    <x v="0"/>
    <d v="2015-05-08T08:14:03"/>
    <n v="1431072843"/>
    <d v="2015-03-24T08:14:03"/>
    <n v="1427184843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x v="4"/>
    <x v="0"/>
    <d v="2015-12-09T19:26:43"/>
    <n v="1449689203"/>
    <d v="2015-11-09T19:26:43"/>
    <n v="1447097203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x v="8"/>
    <x v="3"/>
    <d v="2014-11-25T16:36:30"/>
    <n v="1416933390"/>
    <d v="2014-09-26T15:36:30"/>
    <n v="141174579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x v="3"/>
    <x v="3"/>
    <d v="2014-08-25T17:12:18"/>
    <n v="1408986738"/>
    <d v="2014-07-11T17:12:18"/>
    <n v="1405098738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x v="0"/>
    <x v="2"/>
    <d v="2016-07-07T23:42:17"/>
    <n v="1467934937"/>
    <d v="2016-06-07T23:42:17"/>
    <n v="1465342937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x v="0"/>
    <x v="2"/>
    <d v="2016-07-01T18:35:38"/>
    <n v="1467398138"/>
    <d v="2016-06-11T18:35:38"/>
    <n v="1465670138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x v="6"/>
    <x v="0"/>
    <d v="2015-05-28T00:13:17"/>
    <n v="1432771997"/>
    <d v="2015-04-28T00:13:17"/>
    <n v="1430179997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x v="6"/>
    <x v="0"/>
    <d v="2015-05-14T23:44:01"/>
    <n v="1431647041"/>
    <d v="2015-04-14T23:44:01"/>
    <n v="1429055041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x v="2"/>
    <x v="1"/>
    <d v="2017-03-26T20:29:37"/>
    <n v="1490560177"/>
    <d v="2017-02-24T21:29:37"/>
    <n v="1487971777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x v="3"/>
    <x v="0"/>
    <d v="2015-08-15T13:22:00"/>
    <n v="1439644920"/>
    <d v="2015-07-13T13:25:39"/>
    <n v="1436793939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x v="1"/>
    <x v="2"/>
    <d v="2016-03-14T23:00:00"/>
    <n v="1457996400"/>
    <d v="2016-01-15T07:21:51"/>
    <n v="1452842511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x v="0"/>
    <x v="3"/>
    <d v="2014-07-13T16:37:37"/>
    <n v="1405269457"/>
    <d v="2014-06-13T16:37:37"/>
    <n v="1402677457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x v="6"/>
    <x v="2"/>
    <d v="2016-05-14T15:18:28"/>
    <n v="1463239108"/>
    <d v="2016-04-14T15:18:28"/>
    <n v="1460647108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x v="10"/>
    <x v="0"/>
    <d v="2015-09-06T05:10:00"/>
    <n v="1441516200"/>
    <d v="2015-08-07T14:52:01"/>
    <n v="1438959121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x v="6"/>
    <x v="2"/>
    <d v="2016-05-28T18:32:09"/>
    <n v="1464460329"/>
    <d v="2016-04-29T18:32:09"/>
    <n v="1461954729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x v="9"/>
    <x v="0"/>
    <d v="2015-11-25T16:49:25"/>
    <n v="1448470165"/>
    <d v="2015-10-26T15:49:25"/>
    <n v="1445874565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x v="5"/>
    <x v="2"/>
    <d v="2016-06-17T23:00:00"/>
    <n v="1466204400"/>
    <d v="2016-05-17T07:11:02"/>
    <n v="1463469062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x v="1"/>
    <x v="0"/>
    <d v="2015-02-26T22:17:09"/>
    <n v="1424989029"/>
    <d v="2015-01-27T22:17:09"/>
    <n v="1422397029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x v="7"/>
    <x v="0"/>
    <d v="2015-04-12T02:12:42"/>
    <n v="1428804762"/>
    <d v="2015-03-13T02:12:42"/>
    <n v="1426212762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x v="5"/>
    <x v="0"/>
    <d v="2015-06-06T10:47:00"/>
    <n v="1433587620"/>
    <d v="2015-05-07T10:55:50"/>
    <n v="143099615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x v="1"/>
    <x v="1"/>
    <d v="2017-02-25T23:04:00"/>
    <n v="1488063840"/>
    <d v="2017-01-27T23:05:18"/>
    <n v="1485558318"/>
    <b v="0"/>
    <n v="0"/>
    <b v="0"/>
    <x v="7"/>
  </r>
  <r>
    <n v="638"/>
    <s v="W (Canceled)"/>
    <s v="O0"/>
    <n v="200000"/>
    <n v="18"/>
    <x v="1"/>
    <s v="DE"/>
    <s v="EUR"/>
    <x v="1"/>
    <x v="1"/>
    <d v="2017-03-25T13:14:22"/>
    <n v="1490447662"/>
    <d v="2017-01-24T14:14:22"/>
    <n v="1485267262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x v="10"/>
    <x v="3"/>
    <d v="2014-10-13T13:59:55"/>
    <n v="1413208795"/>
    <d v="2014-08-14T13:59:55"/>
    <n v="1408024795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x v="4"/>
    <x v="2"/>
    <d v="2016-11-24T23:00:00"/>
    <n v="1480028400"/>
    <d v="2016-11-09T10:05:15"/>
    <n v="1478685915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x v="3"/>
    <x v="0"/>
    <d v="2015-08-13T13:40:48"/>
    <n v="1439473248"/>
    <d v="2015-07-14T13:40:48"/>
    <n v="1436881248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x v="3"/>
    <x v="0"/>
    <d v="2015-08-19T15:37:54"/>
    <n v="1439998674"/>
    <d v="2015-07-14T15:37:54"/>
    <n v="1436888274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x v="6"/>
    <x v="0"/>
    <d v="2015-05-31T15:24:35"/>
    <n v="1433085875"/>
    <d v="2015-04-06T15:24:35"/>
    <n v="1428333875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x v="8"/>
    <x v="3"/>
    <d v="2014-10-29T01:00:00"/>
    <n v="1414544400"/>
    <d v="2014-09-16T15:58:59"/>
    <n v="1410883139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x v="3"/>
    <x v="2"/>
    <d v="2016-08-12T00:37:54"/>
    <n v="1470962274"/>
    <d v="2016-07-13T00:37:54"/>
    <n v="1468370274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x v="3"/>
    <x v="3"/>
    <d v="2014-08-11T20:27:47"/>
    <n v="1407788867"/>
    <d v="2014-07-12T20:27:47"/>
    <n v="1405196867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x v="2"/>
    <x v="2"/>
    <d v="2016-03-17T17:25:49"/>
    <n v="1458235549"/>
    <d v="2016-02-16T18:25:49"/>
    <n v="1455647149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x v="8"/>
    <x v="3"/>
    <d v="2014-10-14T16:38:28"/>
    <n v="1413304708"/>
    <d v="2014-09-09T16:38:28"/>
    <n v="1410280708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x v="10"/>
    <x v="3"/>
    <d v="2014-09-16T21:53:33"/>
    <n v="1410904413"/>
    <d v="2014-08-26T21:53:33"/>
    <n v="1409090013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x v="9"/>
    <x v="3"/>
    <d v="2014-12-19T01:53:04"/>
    <n v="1418953984"/>
    <d v="2014-10-20T00:53:04"/>
    <n v="1413766384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x v="4"/>
    <x v="3"/>
    <d v="2014-12-13T00:25:11"/>
    <n v="1418430311"/>
    <d v="2014-11-13T00:25:11"/>
    <n v="1415838311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x v="4"/>
    <x v="2"/>
    <d v="2016-12-01T17:34:10"/>
    <n v="1480613650"/>
    <d v="2016-11-01T16:34:10"/>
    <n v="147801805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x v="3"/>
    <x v="0"/>
    <d v="2015-08-20T14:50:40"/>
    <n v="1440082240"/>
    <d v="2015-07-14T14:50:40"/>
    <n v="143688544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x v="0"/>
    <x v="0"/>
    <d v="2015-07-08T22:58:33"/>
    <n v="1436396313"/>
    <d v="2015-06-08T22:58:33"/>
    <n v="1433804313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x v="2"/>
    <x v="0"/>
    <d v="2015-03-12T21:58:32"/>
    <n v="1426197512"/>
    <d v="2015-02-10T22:58:32"/>
    <n v="1423609112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x v="2"/>
    <x v="2"/>
    <d v="2016-04-17T18:18:39"/>
    <n v="1460917119"/>
    <d v="2016-02-17T19:18:39"/>
    <n v="1455736719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x v="4"/>
    <x v="0"/>
    <d v="2015-12-23T20:17:52"/>
    <n v="1450901872"/>
    <d v="2015-11-23T20:17:52"/>
    <n v="1448309872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x v="0"/>
    <x v="0"/>
    <d v="2015-07-26T18:00:00"/>
    <n v="1437933600"/>
    <d v="2015-06-24T03:51:29"/>
    <n v="1435117889"/>
    <b v="0"/>
    <n v="276"/>
    <b v="1"/>
    <x v="8"/>
  </r>
  <r>
    <n v="659"/>
    <s v="Lulu Watch Designs - Apple Watch"/>
    <s v="Sync up your lifestyle"/>
    <n v="3000"/>
    <n v="3017"/>
    <x v="0"/>
    <s v="US"/>
    <s v="USD"/>
    <x v="3"/>
    <x v="0"/>
    <d v="2015-08-23T14:14:55"/>
    <n v="1440339295"/>
    <d v="2015-07-24T14:14:55"/>
    <n v="1437747295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x v="9"/>
    <x v="3"/>
    <d v="2014-11-09T18:47:59"/>
    <n v="1415558879"/>
    <d v="2014-10-10T17:47:59"/>
    <n v="1412963279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x v="8"/>
    <x v="2"/>
    <d v="2016-10-23T15:29:19"/>
    <n v="1477236559"/>
    <d v="2016-09-23T15:29:19"/>
    <n v="1474644559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x v="11"/>
    <x v="3"/>
    <d v="2015-01-16T10:30:47"/>
    <n v="1421404247"/>
    <d v="2014-12-17T10:30:47"/>
    <n v="1418812247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x v="0"/>
    <x v="0"/>
    <d v="2015-07-18T20:14:16"/>
    <n v="1437250456"/>
    <d v="2015-06-18T20:14:16"/>
    <n v="1434658456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x v="7"/>
    <x v="0"/>
    <d v="2015-04-13T15:59:35"/>
    <n v="1428940775"/>
    <d v="2015-03-14T15:59:35"/>
    <n v="1426348775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x v="4"/>
    <x v="2"/>
    <d v="2017-01-13T17:04:21"/>
    <n v="1484327061"/>
    <d v="2016-11-14T17:04:21"/>
    <n v="1479143061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x v="3"/>
    <x v="3"/>
    <d v="2014-08-17T19:58:18"/>
    <n v="1408305498"/>
    <d v="2014-07-18T19:58:18"/>
    <n v="1405713498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x v="8"/>
    <x v="2"/>
    <d v="2016-10-29T08:57:43"/>
    <n v="1477731463"/>
    <d v="2016-09-19T08:57:43"/>
    <n v="1474275463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x v="7"/>
    <x v="0"/>
    <d v="2015-05-11T19:57:02"/>
    <n v="1431374222"/>
    <d v="2015-03-27T19:57:02"/>
    <n v="1427486222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x v="0"/>
    <x v="2"/>
    <d v="2016-07-06T15:00:58"/>
    <n v="1467817258"/>
    <d v="2016-06-06T15:00:58"/>
    <n v="1465225258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x v="5"/>
    <x v="2"/>
    <d v="2016-06-19T08:10:00"/>
    <n v="1466323800"/>
    <d v="2016-05-16T17:02:00"/>
    <n v="146341812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x v="11"/>
    <x v="3"/>
    <d v="2015-01-14T04:00:00"/>
    <n v="1421208000"/>
    <d v="2014-12-11T16:37:32"/>
    <n v="1418315852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x v="11"/>
    <x v="3"/>
    <d v="2015-01-01T04:59:00"/>
    <n v="1420088340"/>
    <d v="2014-12-01T05:16:04"/>
    <n v="1417410964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x v="3"/>
    <x v="3"/>
    <d v="2014-09-01T20:10:17"/>
    <n v="1409602217"/>
    <d v="2014-07-18T20:10:17"/>
    <n v="1405714217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x v="0"/>
    <x v="3"/>
    <d v="2014-08-12T02:47:07"/>
    <n v="1407811627"/>
    <d v="2014-06-13T02:47:07"/>
    <n v="1402627627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x v="11"/>
    <x v="3"/>
    <d v="2015-01-01T06:59:00"/>
    <n v="1420095540"/>
    <d v="2014-12-02T22:20:04"/>
    <n v="1417558804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x v="1"/>
    <x v="0"/>
    <d v="2015-02-07T18:26:21"/>
    <n v="1423333581"/>
    <d v="2015-01-08T18:26:21"/>
    <n v="1420741581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x v="5"/>
    <x v="2"/>
    <d v="2016-06-28T09:41:35"/>
    <n v="1467106895"/>
    <d v="2016-05-14T09:41:35"/>
    <n v="1463218895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x v="6"/>
    <x v="2"/>
    <d v="2016-05-21T09:02:18"/>
    <n v="1463821338"/>
    <d v="2016-04-21T09:02:18"/>
    <n v="1461229338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x v="3"/>
    <x v="2"/>
    <d v="2016-09-03T16:41:49"/>
    <n v="1472920909"/>
    <d v="2016-07-05T16:41:49"/>
    <n v="1467736909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x v="10"/>
    <x v="3"/>
    <d v="2014-09-17T12:02:11"/>
    <n v="1410955331"/>
    <d v="2014-08-13T12:02:11"/>
    <n v="1407931331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x v="8"/>
    <x v="2"/>
    <d v="2016-10-26T19:20:04"/>
    <n v="1477509604"/>
    <d v="2016-09-26T19:20:04"/>
    <n v="1474917604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x v="2"/>
    <x v="1"/>
    <d v="2017-03-14T17:22:02"/>
    <n v="1489512122"/>
    <d v="2017-02-12T18:22:02"/>
    <n v="1486923722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x v="8"/>
    <x v="2"/>
    <d v="2016-10-31T21:36:04"/>
    <n v="1477949764"/>
    <d v="2016-09-21T21:36:04"/>
    <n v="1474493764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x v="0"/>
    <x v="3"/>
    <d v="2014-07-25T03:00:00"/>
    <n v="1406257200"/>
    <d v="2014-06-19T11:21:31"/>
    <n v="1403176891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x v="4"/>
    <x v="3"/>
    <d v="2015-01-12T20:47:52"/>
    <n v="1421095672"/>
    <d v="2014-11-28T20:47:52"/>
    <n v="1417207672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x v="3"/>
    <x v="0"/>
    <d v="2015-08-03T16:09:30"/>
    <n v="1438618170"/>
    <d v="2015-07-04T16:09:30"/>
    <n v="143602617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x v="11"/>
    <x v="2"/>
    <d v="2017-02-05T18:00:53"/>
    <n v="1486317653"/>
    <d v="2016-12-07T18:00:53"/>
    <n v="1481133653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x v="8"/>
    <x v="0"/>
    <d v="2015-10-15T02:30:53"/>
    <n v="1444876253"/>
    <d v="2015-09-15T02:30:53"/>
    <n v="1442284253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x v="4"/>
    <x v="2"/>
    <d v="2016-12-08T04:59:00"/>
    <n v="1481173140"/>
    <d v="2016-11-01T16:01:37"/>
    <n v="1478016097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x v="3"/>
    <x v="2"/>
    <d v="2016-09-09T06:00:00"/>
    <n v="1473400800"/>
    <d v="2016-07-28T15:14:01"/>
    <n v="1469718841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x v="0"/>
    <x v="0"/>
    <d v="2015-07-01T00:40:46"/>
    <n v="1435711246"/>
    <d v="2015-06-03T00:40:46"/>
    <n v="1433292046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x v="4"/>
    <x v="2"/>
    <d v="2016-12-22T09:01:03"/>
    <n v="1482397263"/>
    <d v="2016-11-22T09:01:03"/>
    <n v="1479805263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x v="7"/>
    <x v="0"/>
    <d v="2015-04-30T19:23:47"/>
    <n v="1430421827"/>
    <d v="2015-03-31T19:23:47"/>
    <n v="1427829827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x v="1"/>
    <x v="1"/>
    <d v="2017-02-01T15:55:59"/>
    <n v="1485964559"/>
    <d v="2017-01-02T15:55:59"/>
    <n v="1483372559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x v="9"/>
    <x v="3"/>
    <d v="2014-10-31T12:30:20"/>
    <n v="1414758620"/>
    <d v="2014-10-01T12:30:20"/>
    <n v="1412166620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x v="0"/>
    <x v="3"/>
    <d v="2014-07-25T22:15:02"/>
    <n v="1406326502"/>
    <d v="2014-06-25T22:15:02"/>
    <n v="1403734502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x v="1"/>
    <x v="2"/>
    <d v="2016-02-03T12:33:09"/>
    <n v="1454502789"/>
    <d v="2016-01-19T12:33:09"/>
    <n v="1453206789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x v="10"/>
    <x v="3"/>
    <d v="2014-09-18T02:00:00"/>
    <n v="1411005600"/>
    <d v="2014-08-15T22:20:45"/>
    <n v="1408141245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x v="9"/>
    <x v="4"/>
    <d v="2013-11-22T16:00:00"/>
    <n v="1385136000"/>
    <d v="2013-10-16T11:39:08"/>
    <n v="1381923548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x v="11"/>
    <x v="2"/>
    <d v="2017-01-10T16:31:21"/>
    <n v="1484065881"/>
    <d v="2016-12-11T16:31:21"/>
    <n v="1481473881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x v="0"/>
    <x v="3"/>
    <d v="2014-07-23T15:54:40"/>
    <n v="1406130880"/>
    <d v="2014-06-23T15:54:40"/>
    <n v="140353888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x v="9"/>
    <x v="2"/>
    <d v="2016-11-24T18:26:27"/>
    <n v="1480011987"/>
    <d v="2016-10-25T17:26:27"/>
    <n v="1477416387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x v="11"/>
    <x v="2"/>
    <d v="2017-01-31T23:32:00"/>
    <n v="1485905520"/>
    <d v="2016-12-07T22:49:09"/>
    <n v="1481150949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x v="11"/>
    <x v="2"/>
    <d v="2017-02-20T04:37:48"/>
    <n v="1487565468"/>
    <d v="2016-12-22T04:37:48"/>
    <n v="1482381468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x v="11"/>
    <x v="2"/>
    <d v="2017-01-21T11:47:58"/>
    <n v="1484999278"/>
    <d v="2016-12-22T11:47:58"/>
    <n v="1482407278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x v="4"/>
    <x v="2"/>
    <d v="2016-12-14T18:39:00"/>
    <n v="1481740740"/>
    <d v="2016-11-02T23:53:03"/>
    <n v="1478130783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x v="4"/>
    <x v="2"/>
    <d v="2017-01-01T15:55:27"/>
    <n v="1483286127"/>
    <d v="2016-11-22T15:55:27"/>
    <n v="1479830127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x v="3"/>
    <x v="3"/>
    <d v="2014-09-13T13:56:40"/>
    <n v="1410616600"/>
    <d v="2014-07-15T13:56:40"/>
    <n v="1405432600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x v="4"/>
    <x v="3"/>
    <d v="2014-12-05T00:59:19"/>
    <n v="1417741159"/>
    <d v="2014-11-05T00:59:19"/>
    <n v="1415149159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x v="3"/>
    <x v="3"/>
    <d v="2014-08-20T00:44:00"/>
    <n v="1408495440"/>
    <d v="2014-07-17T23:38:22"/>
    <n v="1405640302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x v="4"/>
    <x v="2"/>
    <d v="2016-12-14T12:01:08"/>
    <n v="1481716868"/>
    <d v="2016-11-04T11:01:08"/>
    <n v="1478257268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x v="1"/>
    <x v="2"/>
    <d v="2016-02-14T16:20:32"/>
    <n v="1455466832"/>
    <d v="2016-01-15T16:20:32"/>
    <n v="1452874832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x v="5"/>
    <x v="2"/>
    <d v="2016-06-05T12:42:12"/>
    <n v="1465130532"/>
    <d v="2016-05-06T12:42:12"/>
    <n v="1462538532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x v="11"/>
    <x v="2"/>
    <d v="2017-02-28T18:54:42"/>
    <n v="1488308082"/>
    <d v="2016-12-30T18:54:42"/>
    <n v="1483124082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x v="8"/>
    <x v="0"/>
    <d v="2015-11-05T03:10:40"/>
    <n v="1446693040"/>
    <d v="2015-09-26T02:10:40"/>
    <n v="144323344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x v="9"/>
    <x v="3"/>
    <d v="2014-12-01T00:00:00"/>
    <n v="1417392000"/>
    <d v="2014-10-28T15:48:27"/>
    <n v="1414511307"/>
    <b v="0"/>
    <n v="16"/>
    <b v="0"/>
    <x v="8"/>
  </r>
  <r>
    <n v="717"/>
    <s v="cool air belt"/>
    <s v="Cool air flowing under clothing keeps you cool."/>
    <n v="100000"/>
    <n v="305"/>
    <x v="2"/>
    <s v="US"/>
    <s v="USD"/>
    <x v="10"/>
    <x v="3"/>
    <d v="2014-09-05T20:30:02"/>
    <n v="1409949002"/>
    <d v="2014-08-06T20:30:02"/>
    <n v="1407357002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x v="1"/>
    <x v="1"/>
    <d v="2017-02-18T05:59:00"/>
    <n v="1487397540"/>
    <d v="2017-01-17T20:17:27"/>
    <n v="1484684247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x v="2"/>
    <x v="2"/>
    <d v="2016-02-23T00:57:56"/>
    <n v="1456189076"/>
    <d v="2016-02-09T00:57:56"/>
    <n v="1454979476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x v="1"/>
    <x v="5"/>
    <d v="2012-01-29T15:34:51"/>
    <n v="1327851291"/>
    <d v="2012-01-01T15:34:51"/>
    <n v="1325432091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x v="0"/>
    <x v="3"/>
    <d v="2014-08-01T13:43:27"/>
    <n v="1406900607"/>
    <d v="2014-06-17T13:43:27"/>
    <n v="1403012607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x v="7"/>
    <x v="5"/>
    <d v="2012-04-08T18:19:38"/>
    <n v="1333909178"/>
    <d v="2012-03-09T19:19:38"/>
    <n v="1331320778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x v="0"/>
    <x v="0"/>
    <d v="2015-07-30T03:59:00"/>
    <n v="1438228740"/>
    <d v="2015-06-29T19:35:49"/>
    <n v="1435606549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x v="5"/>
    <x v="6"/>
    <d v="2011-06-30T15:19:23"/>
    <n v="1309447163"/>
    <d v="2011-05-31T15:19:23"/>
    <n v="1306855163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x v="4"/>
    <x v="0"/>
    <d v="2015-12-13T15:01:52"/>
    <n v="1450018912"/>
    <d v="2015-11-13T15:01:52"/>
    <n v="1447426912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x v="7"/>
    <x v="4"/>
    <d v="2013-04-12T01:01:27"/>
    <n v="1365728487"/>
    <d v="2013-03-13T01:01:27"/>
    <n v="1363136487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x v="11"/>
    <x v="5"/>
    <d v="2013-01-14T21:20:00"/>
    <n v="1358198400"/>
    <d v="2012-12-04T00:29:09"/>
    <n v="1354580949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x v="3"/>
    <x v="6"/>
    <d v="2011-08-21T20:05:57"/>
    <n v="1313957157"/>
    <d v="2011-07-07T20:05:57"/>
    <n v="1310069157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x v="3"/>
    <x v="5"/>
    <d v="2012-09-19T04:27:41"/>
    <n v="1348028861"/>
    <d v="2012-07-21T04:27:41"/>
    <n v="1342844861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x v="4"/>
    <x v="6"/>
    <d v="2011-12-07T17:53:11"/>
    <n v="1323280391"/>
    <d v="2011-11-07T17:53:11"/>
    <n v="1320688391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x v="11"/>
    <x v="6"/>
    <d v="2012-01-22T06:00:00"/>
    <n v="1327212000"/>
    <d v="2011-12-02T19:05:47"/>
    <n v="1322852747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x v="3"/>
    <x v="4"/>
    <d v="2013-09-29T10:11:01"/>
    <n v="1380449461"/>
    <d v="2013-07-31T10:11:01"/>
    <n v="1375265461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x v="4"/>
    <x v="4"/>
    <d v="2013-12-20T10:04:52"/>
    <n v="1387533892"/>
    <d v="2013-11-20T10:04:52"/>
    <n v="1384941892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x v="6"/>
    <x v="0"/>
    <d v="2015-05-09T05:00:00"/>
    <n v="1431147600"/>
    <d v="2015-04-08T03:57:00"/>
    <n v="142846542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x v="4"/>
    <x v="3"/>
    <d v="2014-12-04T00:39:00"/>
    <n v="1417653540"/>
    <d v="2014-11-03T00:42:26"/>
    <n v="1414975346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x v="4"/>
    <x v="4"/>
    <d v="2013-11-21T04:59:00"/>
    <n v="1385009940"/>
    <d v="2013-11-01T17:37:20"/>
    <n v="138332744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x v="1"/>
    <x v="3"/>
    <d v="2014-02-14T20:00:00"/>
    <n v="1392408000"/>
    <d v="2014-01-28T06:36:27"/>
    <n v="1390890987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x v="9"/>
    <x v="3"/>
    <d v="2014-12-01T04:59:00"/>
    <n v="1417409940"/>
    <d v="2014-10-31T14:29:54"/>
    <n v="1414765794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x v="3"/>
    <x v="3"/>
    <d v="2014-08-11T12:03:49"/>
    <n v="1407758629"/>
    <d v="2014-07-09T12:03:49"/>
    <n v="1404907429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x v="0"/>
    <x v="0"/>
    <d v="2015-06-21T03:31:22"/>
    <n v="1434857482"/>
    <d v="2015-06-07T03:31:22"/>
    <n v="1433647882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x v="5"/>
    <x v="4"/>
    <d v="2013-06-11T15:33:26"/>
    <n v="1370964806"/>
    <d v="2013-05-07T15:33:26"/>
    <n v="1367940806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x v="2"/>
    <x v="3"/>
    <d v="2014-03-21T21:01:52"/>
    <n v="1395435712"/>
    <d v="2014-02-19T22:01:52"/>
    <n v="1392847312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x v="7"/>
    <x v="5"/>
    <d v="2012-04-16T21:00:00"/>
    <n v="1334610000"/>
    <d v="2012-03-22T17:01:25"/>
    <n v="1332435685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x v="4"/>
    <x v="5"/>
    <d v="2012-12-13T22:58:23"/>
    <n v="1355439503"/>
    <d v="2012-11-13T22:58:23"/>
    <n v="1352847503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x v="6"/>
    <x v="4"/>
    <d v="2013-05-03T13:44:05"/>
    <n v="1367588645"/>
    <d v="2013-04-03T13:44:05"/>
    <n v="1364996645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x v="8"/>
    <x v="5"/>
    <d v="2012-09-23T03:59:00"/>
    <n v="1348372740"/>
    <d v="2012-09-05T01:01:49"/>
    <n v="1346806909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x v="11"/>
    <x v="3"/>
    <d v="2015-01-15T10:54:00"/>
    <n v="1421319240"/>
    <d v="2014-12-15T13:10:19"/>
    <n v="1418649019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x v="3"/>
    <x v="3"/>
    <d v="2014-08-10T20:19:26"/>
    <n v="1407701966"/>
    <d v="2014-07-11T20:19:26"/>
    <n v="1405109966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x v="11"/>
    <x v="2"/>
    <d v="2017-01-28T22:35:30"/>
    <n v="1485642930"/>
    <d v="2016-12-29T22:35:30"/>
    <n v="148305093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x v="1"/>
    <x v="4"/>
    <d v="2013-02-24T21:04:32"/>
    <n v="1361739872"/>
    <d v="2013-01-25T21:04:32"/>
    <n v="1359147872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x v="0"/>
    <x v="6"/>
    <d v="2011-08-04T15:07:55"/>
    <n v="1312470475"/>
    <d v="2011-06-19T15:07:55"/>
    <n v="1308496075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x v="8"/>
    <x v="2"/>
    <d v="2016-10-16T11:00:00"/>
    <n v="1476615600"/>
    <d v="2016-09-26T10:06:57"/>
    <n v="1474884417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x v="1"/>
    <x v="0"/>
    <d v="2015-02-14T14:09:51"/>
    <n v="1423922991"/>
    <d v="2015-01-15T14:09:51"/>
    <n v="1421330991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x v="11"/>
    <x v="5"/>
    <d v="2013-01-05T17:58:41"/>
    <n v="1357408721"/>
    <d v="2012-12-06T17:58:41"/>
    <n v="1354816721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x v="6"/>
    <x v="4"/>
    <d v="2013-05-20T00:41:00"/>
    <n v="1369010460"/>
    <d v="2013-04-19T14:31:17"/>
    <n v="1366381877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x v="2"/>
    <x v="6"/>
    <d v="2011-04-18T17:24:19"/>
    <n v="1303147459"/>
    <d v="2011-02-16T18:24:19"/>
    <n v="1297880659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x v="4"/>
    <x v="5"/>
    <d v="2012-12-06T01:18:34"/>
    <n v="1354756714"/>
    <d v="2012-11-22T01:18:34"/>
    <n v="1353547114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x v="8"/>
    <x v="7"/>
    <d v="2010-10-08T20:04:28"/>
    <n v="1286568268"/>
    <d v="2010-09-08T20:04:28"/>
    <n v="1283976268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x v="5"/>
    <x v="3"/>
    <d v="2014-07-09T07:55:39"/>
    <n v="1404892539"/>
    <d v="2014-05-30T07:55:39"/>
    <n v="1401436539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x v="9"/>
    <x v="2"/>
    <d v="2016-11-26T19:20:13"/>
    <n v="1480188013"/>
    <d v="2016-10-27T18:20:13"/>
    <n v="1477592413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x v="1"/>
    <x v="3"/>
    <d v="2014-02-02T18:02:06"/>
    <n v="1391364126"/>
    <d v="2014-01-03T18:02:06"/>
    <n v="1388772126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x v="4"/>
    <x v="2"/>
    <d v="2016-12-04T06:00:00"/>
    <n v="1480831200"/>
    <d v="2016-11-16T20:36:10"/>
    <n v="147932857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x v="3"/>
    <x v="4"/>
    <d v="2013-08-15T10:43:28"/>
    <n v="1376563408"/>
    <d v="2013-07-16T10:43:28"/>
    <n v="1373971408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x v="10"/>
    <x v="0"/>
    <d v="2015-09-10T04:09:21"/>
    <n v="1441858161"/>
    <d v="2015-08-11T04:09:21"/>
    <n v="1439266161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x v="8"/>
    <x v="3"/>
    <d v="2014-10-19T13:01:24"/>
    <n v="1413723684"/>
    <d v="2014-09-19T13:01:24"/>
    <n v="1411131684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x v="1"/>
    <x v="0"/>
    <d v="2015-02-16T18:48:03"/>
    <n v="1424112483"/>
    <d v="2015-01-17T18:48:03"/>
    <n v="1421520483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x v="6"/>
    <x v="0"/>
    <d v="2015-05-21T03:26:50"/>
    <n v="1432178810"/>
    <d v="2015-04-21T03:26:50"/>
    <n v="142958681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x v="4"/>
    <x v="4"/>
    <d v="2013-12-16T04:58:10"/>
    <n v="1387169890"/>
    <d v="2013-11-16T04:58:10"/>
    <n v="138457789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x v="4"/>
    <x v="4"/>
    <d v="2013-12-26T23:54:54"/>
    <n v="1388102094"/>
    <d v="2013-11-26T23:54:54"/>
    <n v="1385510094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x v="1"/>
    <x v="4"/>
    <d v="2013-02-24T23:59:29"/>
    <n v="1361750369"/>
    <d v="2013-01-15T23:59:29"/>
    <n v="1358294369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x v="11"/>
    <x v="0"/>
    <d v="2016-01-30T19:46:42"/>
    <n v="1454183202"/>
    <d v="2015-12-11T19:46:42"/>
    <n v="1449863202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x v="8"/>
    <x v="8"/>
    <d v="2009-11-01T03:59:00"/>
    <n v="1257047940"/>
    <d v="2009-09-12T01:21:59"/>
    <n v="1252718519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x v="6"/>
    <x v="0"/>
    <d v="2015-05-10T23:01:00"/>
    <n v="1431298860"/>
    <d v="2015-04-06T17:39:45"/>
    <n v="1428341985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x v="1"/>
    <x v="3"/>
    <d v="2014-02-23T18:43:38"/>
    <n v="1393181018"/>
    <d v="2014-01-24T18:43:38"/>
    <n v="1390589018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x v="4"/>
    <x v="6"/>
    <d v="2011-12-16T01:26:35"/>
    <n v="1323998795"/>
    <d v="2011-11-16T01:26:35"/>
    <n v="1321406795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x v="8"/>
    <x v="0"/>
    <d v="2015-10-11T05:00:00"/>
    <n v="1444539600"/>
    <d v="2015-09-03T16:27:25"/>
    <n v="1441297645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x v="3"/>
    <x v="4"/>
    <d v="2013-07-31T23:32:57"/>
    <n v="1375313577"/>
    <d v="2013-07-01T23:32:57"/>
    <n v="1372721577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x v="7"/>
    <x v="3"/>
    <d v="2014-04-30T16:51:20"/>
    <n v="1398876680"/>
    <d v="2014-03-31T16:51:20"/>
    <n v="139628468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x v="8"/>
    <x v="7"/>
    <d v="2010-10-15T04:00:00"/>
    <n v="1287115200"/>
    <d v="2010-09-15T16:25:05"/>
    <n v="1284567905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x v="6"/>
    <x v="6"/>
    <d v="2011-05-03T16:10:25"/>
    <n v="1304439025"/>
    <d v="2011-04-03T16:10:25"/>
    <n v="1301847025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x v="5"/>
    <x v="4"/>
    <d v="2013-06-08T00:01:14"/>
    <n v="1370649674"/>
    <d v="2013-05-09T00:01:14"/>
    <n v="1368057674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x v="3"/>
    <x v="5"/>
    <d v="2012-08-25T18:11:42"/>
    <n v="1345918302"/>
    <d v="2012-07-26T18:11:42"/>
    <n v="1343326302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x v="7"/>
    <x v="5"/>
    <d v="2012-04-27T22:00:00"/>
    <n v="1335564000"/>
    <d v="2012-03-19T18:34:09"/>
    <n v="1332182049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x v="2"/>
    <x v="3"/>
    <d v="2014-03-17T02:35:19"/>
    <n v="1395023719"/>
    <d v="2014-02-05T03:35:19"/>
    <n v="1391571319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x v="1"/>
    <x v="4"/>
    <d v="2013-02-28T14:15:15"/>
    <n v="1362060915"/>
    <d v="2013-01-29T14:15:15"/>
    <n v="1359468915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x v="7"/>
    <x v="5"/>
    <d v="2012-05-11T15:47:00"/>
    <n v="1336751220"/>
    <d v="2012-03-15T01:20:34"/>
    <n v="1331774434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x v="9"/>
    <x v="4"/>
    <d v="2013-11-01T15:03:46"/>
    <n v="1383318226"/>
    <d v="2013-10-02T15:03:46"/>
    <n v="1380726226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x v="5"/>
    <x v="5"/>
    <d v="2012-07-07T03:59:00"/>
    <n v="1341633540"/>
    <d v="2012-05-30T00:09:48"/>
    <n v="1338336588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x v="1"/>
    <x v="4"/>
    <d v="2013-01-21T07:59:00"/>
    <n v="1358755140"/>
    <d v="2013-01-03T04:28:00"/>
    <n v="135718728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x v="1"/>
    <x v="4"/>
    <d v="2013-02-01T01:08:59"/>
    <n v="1359680939"/>
    <d v="2013-01-02T01:08:59"/>
    <n v="1357088939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x v="9"/>
    <x v="4"/>
    <d v="2013-11-13T05:59:00"/>
    <n v="1384322340"/>
    <d v="2013-10-10T18:44:06"/>
    <n v="1381430646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x v="9"/>
    <x v="4"/>
    <d v="2013-11-07T21:58:03"/>
    <n v="1383861483"/>
    <d v="2013-10-08T20:58:03"/>
    <n v="1381265883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x v="0"/>
    <x v="4"/>
    <d v="2013-07-03T04:59:00"/>
    <n v="1372827540"/>
    <d v="2013-06-17T17:47:24"/>
    <n v="1371491244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x v="3"/>
    <x v="6"/>
    <d v="2011-09-05T17:06:00"/>
    <n v="1315242360"/>
    <d v="2011-07-12T02:45:37"/>
    <n v="1310438737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x v="2"/>
    <x v="5"/>
    <d v="2012-04-07T04:59:00"/>
    <n v="1333774740"/>
    <d v="2012-02-24T14:42:46"/>
    <n v="1330094566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x v="10"/>
    <x v="4"/>
    <d v="2013-09-15T21:10:00"/>
    <n v="1379279400"/>
    <d v="2013-08-16T21:11:25"/>
    <n v="1376687485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x v="7"/>
    <x v="5"/>
    <d v="2012-04-29T04:00:00"/>
    <n v="1335672000"/>
    <d v="2012-03-28T23:51:28"/>
    <n v="1332978688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x v="10"/>
    <x v="3"/>
    <d v="2014-09-30T14:09:47"/>
    <n v="1412086187"/>
    <d v="2014-08-31T14:09:47"/>
    <n v="1409494187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x v="7"/>
    <x v="5"/>
    <d v="2012-04-27T16:00:46"/>
    <n v="1335542446"/>
    <d v="2012-03-28T16:00:46"/>
    <n v="1332950446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x v="10"/>
    <x v="3"/>
    <d v="2014-09-11T10:24:14"/>
    <n v="1410431054"/>
    <d v="2014-08-12T10:24:14"/>
    <n v="1407839054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x v="0"/>
    <x v="6"/>
    <d v="2011-07-01T19:05:20"/>
    <n v="1309547120"/>
    <d v="2011-06-01T19:05:20"/>
    <n v="130695512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x v="10"/>
    <x v="5"/>
    <d v="2012-09-17T04:05:00"/>
    <n v="1347854700"/>
    <d v="2012-08-02T00:32:04"/>
    <n v="1343867524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x v="5"/>
    <x v="6"/>
    <d v="2011-05-29T01:00:00"/>
    <n v="1306630800"/>
    <d v="2011-05-02T22:47:58"/>
    <n v="1304376478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x v="3"/>
    <x v="6"/>
    <d v="2011-07-23T03:59:00"/>
    <n v="1311393540"/>
    <d v="2011-07-06T02:32:06"/>
    <n v="1309919526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x v="5"/>
    <x v="6"/>
    <d v="2011-07-16T23:00:00"/>
    <n v="1310857200"/>
    <d v="2011-05-27T19:45:12"/>
    <n v="1306525512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x v="10"/>
    <x v="6"/>
    <d v="2011-09-07T16:35:39"/>
    <n v="1315413339"/>
    <d v="2011-08-08T16:35:39"/>
    <n v="1312821339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x v="1"/>
    <x v="1"/>
    <d v="2017-03-01T02:00:00"/>
    <n v="1488333600"/>
    <d v="2017-01-24T15:05:11"/>
    <n v="1485270311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x v="4"/>
    <x v="3"/>
    <d v="2014-12-22T04:59:00"/>
    <n v="1419224340"/>
    <d v="2014-11-19T02:24:46"/>
    <n v="1416363886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x v="11"/>
    <x v="4"/>
    <d v="2014-01-19T20:00:30"/>
    <n v="1390161630"/>
    <d v="2013-12-20T20:00:30"/>
    <n v="138756963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x v="10"/>
    <x v="5"/>
    <d v="2012-09-01T01:21:02"/>
    <n v="1346462462"/>
    <d v="2012-08-02T01:21:02"/>
    <n v="1343870462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x v="0"/>
    <x v="4"/>
    <d v="2013-07-10T16:52:00"/>
    <n v="1373475120"/>
    <d v="2013-06-18T15:26:42"/>
    <n v="1371569202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x v="1"/>
    <x v="4"/>
    <d v="2013-03-01T13:58:00"/>
    <n v="1362146280"/>
    <d v="2013-01-08T00:25:52"/>
    <n v="1357604752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x v="0"/>
    <x v="5"/>
    <d v="2012-07-20T23:02:45"/>
    <n v="1342825365"/>
    <d v="2012-06-20T23:02:45"/>
    <n v="1340233365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x v="5"/>
    <x v="6"/>
    <d v="2011-05-31T18:04:00"/>
    <n v="1306865040"/>
    <d v="2011-05-16T17:50:01"/>
    <n v="1305568201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x v="9"/>
    <x v="3"/>
    <d v="2014-11-01T22:01:43"/>
    <n v="1414879303"/>
    <d v="2014-10-02T22:01:43"/>
    <n v="1412287303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x v="7"/>
    <x v="4"/>
    <d v="2013-04-09T06:30:00"/>
    <n v="1365489000"/>
    <d v="2013-03-08T20:54:03"/>
    <n v="1362776043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x v="1"/>
    <x v="5"/>
    <d v="2012-03-11T04:59:00"/>
    <n v="1331441940"/>
    <d v="2012-01-17T14:23:31"/>
    <n v="1326810211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x v="3"/>
    <x v="5"/>
    <d v="2012-08-07T17:01:00"/>
    <n v="1344358860"/>
    <d v="2012-07-30T21:11:21"/>
    <n v="1343682681"/>
    <b v="0"/>
    <n v="19"/>
    <b v="1"/>
    <x v="11"/>
  </r>
  <r>
    <n v="819"/>
    <s v="Winter Tour"/>
    <s v="We are touring the Southeast in support of our new EP"/>
    <n v="400"/>
    <n v="435"/>
    <x v="0"/>
    <s v="US"/>
    <s v="USD"/>
    <x v="11"/>
    <x v="4"/>
    <d v="2013-12-21T04:44:00"/>
    <n v="1387601040"/>
    <d v="2013-12-11T23:57:34"/>
    <n v="1386806254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x v="5"/>
    <x v="3"/>
    <d v="2014-06-09T05:00:00"/>
    <n v="1402290000"/>
    <d v="2014-05-09T20:12:22"/>
    <n v="1399666342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x v="7"/>
    <x v="0"/>
    <d v="2015-05-04T04:01:00"/>
    <n v="1430712060"/>
    <d v="2015-03-30T22:07:45"/>
    <n v="1427753265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x v="8"/>
    <x v="5"/>
    <d v="2012-10-05T22:44:10"/>
    <n v="1349477050"/>
    <d v="2012-09-05T22:44:10"/>
    <n v="134688505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x v="2"/>
    <x v="0"/>
    <d v="2015-03-22T22:20:52"/>
    <n v="1427062852"/>
    <d v="2015-02-20T23:20:52"/>
    <n v="1424474452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x v="7"/>
    <x v="7"/>
    <d v="2010-04-18T06:59:00"/>
    <n v="1271573940"/>
    <d v="2010-03-13T05:48:38"/>
    <n v="1268459318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x v="9"/>
    <x v="5"/>
    <d v="2012-10-29T07:21:24"/>
    <n v="1351495284"/>
    <d v="2012-10-04T07:21:24"/>
    <n v="1349335284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x v="7"/>
    <x v="5"/>
    <d v="2012-03-25T23:55:30"/>
    <n v="1332719730"/>
    <d v="2012-03-05T00:55:30"/>
    <n v="133090893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x v="1"/>
    <x v="5"/>
    <d v="2012-02-14T19:49:00"/>
    <n v="1329248940"/>
    <d v="2012-01-19T11:21:47"/>
    <n v="1326972107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x v="0"/>
    <x v="5"/>
    <d v="2012-06-25T16:24:00"/>
    <n v="1340641440"/>
    <d v="2012-06-13T01:13:02"/>
    <n v="1339549982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x v="5"/>
    <x v="2"/>
    <d v="2016-07-13T19:14:00"/>
    <n v="1468437240"/>
    <d v="2016-05-14T19:14:00"/>
    <n v="146325324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x v="2"/>
    <x v="4"/>
    <d v="2013-03-22T11:37:05"/>
    <n v="1363952225"/>
    <d v="2013-02-20T12:37:05"/>
    <n v="1361363825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x v="7"/>
    <x v="5"/>
    <d v="2012-04-27T15:31:34"/>
    <n v="1335540694"/>
    <d v="2012-03-28T15:31:34"/>
    <n v="1332948694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x v="4"/>
    <x v="6"/>
    <d v="2012-01-21T08:13:00"/>
    <n v="1327133580"/>
    <d v="2011-11-22T16:12:15"/>
    <n v="1321978335"/>
    <b v="0"/>
    <n v="154"/>
    <b v="1"/>
    <x v="11"/>
  </r>
  <r>
    <n v="833"/>
    <s v="Ragman Rolls"/>
    <s v="This is an American rock album."/>
    <n v="6000"/>
    <n v="6100"/>
    <x v="0"/>
    <s v="US"/>
    <s v="USD"/>
    <x v="7"/>
    <x v="3"/>
    <d v="2014-04-19T21:04:35"/>
    <n v="1397941475"/>
    <d v="2014-03-20T21:04:35"/>
    <n v="1395349475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x v="5"/>
    <x v="4"/>
    <d v="2013-07-01T03:59:00"/>
    <n v="1372651140"/>
    <d v="2013-05-28T19:44:52"/>
    <n v="1369770292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x v="6"/>
    <x v="5"/>
    <d v="2012-05-19T03:00:00"/>
    <n v="1337396400"/>
    <d v="2012-04-06T10:59:18"/>
    <n v="1333709958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x v="8"/>
    <x v="4"/>
    <d v="2013-10-07T01:21:58"/>
    <n v="1381108918"/>
    <d v="2013-09-07T01:21:58"/>
    <n v="1378516918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x v="6"/>
    <x v="3"/>
    <d v="2014-05-01T23:57:42"/>
    <n v="1398988662"/>
    <d v="2014-04-01T23:57:42"/>
    <n v="1396396662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x v="11"/>
    <x v="6"/>
    <d v="2012-01-17T21:33:05"/>
    <n v="1326835985"/>
    <d v="2011-12-18T21:33:05"/>
    <n v="1324243985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x v="10"/>
    <x v="5"/>
    <d v="2012-09-22T18:19:16"/>
    <n v="1348337956"/>
    <d v="2012-08-23T18:19:16"/>
    <n v="1345745956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x v="10"/>
    <x v="2"/>
    <d v="2016-09-24T05:26:27"/>
    <n v="1474694787"/>
    <d v="2016-08-25T05:26:27"/>
    <n v="1472102787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x v="9"/>
    <x v="3"/>
    <d v="2014-11-10T21:07:43"/>
    <n v="1415653663"/>
    <d v="2014-10-11T20:07:43"/>
    <n v="1413058063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x v="8"/>
    <x v="4"/>
    <d v="2013-10-14T03:59:00"/>
    <n v="1381723140"/>
    <d v="2013-09-09T14:13:03"/>
    <n v="1378735983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x v="4"/>
    <x v="2"/>
    <d v="2016-12-08T08:00:00"/>
    <n v="1481184000"/>
    <d v="2016-11-21T06:11:20"/>
    <n v="147970868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x v="8"/>
    <x v="3"/>
    <d v="2014-11-01T04:59:00"/>
    <n v="1414817940"/>
    <d v="2014-09-23T16:25:52"/>
    <n v="1411489552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x v="3"/>
    <x v="2"/>
    <d v="2016-09-05T03:59:00"/>
    <n v="1473047940"/>
    <d v="2016-07-27T04:56:36"/>
    <n v="1469595396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x v="2"/>
    <x v="3"/>
    <d v="2014-03-10T14:00:00"/>
    <n v="1394460000"/>
    <d v="2014-02-24T09:24:15"/>
    <n v="1393233855"/>
    <b v="0"/>
    <n v="47"/>
    <b v="1"/>
    <x v="12"/>
  </r>
  <r>
    <n v="847"/>
    <s v="CENTROPYMUSIC"/>
    <s v="MUSIC WITH MEANING!  MUSIC THAT MATTERS!!!"/>
    <n v="10"/>
    <n v="10"/>
    <x v="0"/>
    <s v="US"/>
    <s v="USD"/>
    <x v="0"/>
    <x v="0"/>
    <d v="2015-07-10T19:09:36"/>
    <n v="1436555376"/>
    <d v="2015-06-10T19:09:36"/>
    <n v="1433963376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x v="7"/>
    <x v="0"/>
    <d v="2015-04-14T19:00:33"/>
    <n v="1429038033"/>
    <d v="2015-03-15T19:00:33"/>
    <n v="1426446033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x v="2"/>
    <x v="0"/>
    <d v="2015-03-16T02:34:24"/>
    <n v="1426473264"/>
    <d v="2015-02-16T03:34:24"/>
    <n v="1424057664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x v="7"/>
    <x v="2"/>
    <d v="2016-04-25T04:59:00"/>
    <n v="1461560340"/>
    <d v="2016-03-23T19:51:57"/>
    <n v="1458762717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x v="0"/>
    <x v="2"/>
    <d v="2016-07-31T19:45:00"/>
    <n v="1469994300"/>
    <d v="2016-06-01T21:07:33"/>
    <n v="1464815253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x v="9"/>
    <x v="2"/>
    <d v="2016-10-24T21:00:00"/>
    <n v="1477342800"/>
    <d v="2016-10-13T19:19:55"/>
    <n v="1476386395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x v="1"/>
    <x v="0"/>
    <d v="2015-02-16T19:58:29"/>
    <n v="1424116709"/>
    <d v="2015-01-17T19:58:29"/>
    <n v="1421524709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x v="4"/>
    <x v="2"/>
    <d v="2016-12-28T05:05:46"/>
    <n v="1482901546"/>
    <d v="2016-11-28T05:05:46"/>
    <n v="1480309546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x v="0"/>
    <x v="2"/>
    <d v="2016-07-24T03:00:17"/>
    <n v="1469329217"/>
    <d v="2016-06-24T03:00:17"/>
    <n v="1466737217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x v="10"/>
    <x v="2"/>
    <d v="2016-10-25T19:00:00"/>
    <n v="1477422000"/>
    <d v="2016-08-27T07:29:16"/>
    <n v="1472282956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x v="9"/>
    <x v="0"/>
    <d v="2015-11-25T14:57:11"/>
    <n v="1448463431"/>
    <d v="2015-10-14T13:57:11"/>
    <n v="1444831031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x v="7"/>
    <x v="0"/>
    <d v="2015-04-15T22:59:00"/>
    <n v="1429138740"/>
    <d v="2015-03-16T17:53:38"/>
    <n v="1426528418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x v="5"/>
    <x v="0"/>
    <d v="2015-06-04T00:00:00"/>
    <n v="1433376000"/>
    <d v="2015-05-04T19:41:08"/>
    <n v="1430768468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x v="9"/>
    <x v="4"/>
    <d v="2013-11-22T12:35:13"/>
    <n v="1385123713"/>
    <d v="2013-10-23T11:35:13"/>
    <n v="1382528113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x v="10"/>
    <x v="2"/>
    <d v="2016-09-16T23:10:04"/>
    <n v="1474067404"/>
    <d v="2016-08-17T23:10:04"/>
    <n v="1471475404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x v="9"/>
    <x v="4"/>
    <d v="2013-11-11T14:19:08"/>
    <n v="1384179548"/>
    <d v="2013-10-12T13:19:08"/>
    <n v="1381583948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x v="1"/>
    <x v="5"/>
    <d v="2012-02-12T02:49:26"/>
    <n v="1329014966"/>
    <d v="2012-01-13T02:49:26"/>
    <n v="1326422966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x v="8"/>
    <x v="4"/>
    <d v="2013-10-16T09:59:00"/>
    <n v="1381917540"/>
    <d v="2013-09-24T02:33:58"/>
    <n v="1379990038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x v="4"/>
    <x v="5"/>
    <d v="2013-01-16T18:33:17"/>
    <n v="1358361197"/>
    <d v="2012-11-17T18:33:17"/>
    <n v="1353177197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x v="1"/>
    <x v="0"/>
    <d v="2015-02-28T15:10:00"/>
    <n v="1425136200"/>
    <d v="2015-01-21T15:18:38"/>
    <n v="1421853518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x v="9"/>
    <x v="8"/>
    <d v="2009-12-01T04:59:00"/>
    <n v="1259643540"/>
    <d v="2009-10-02T02:31:46"/>
    <n v="1254450706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x v="11"/>
    <x v="4"/>
    <d v="2014-01-07T00:39:58"/>
    <n v="1389055198"/>
    <d v="2013-12-08T00:39:58"/>
    <n v="1386463198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x v="7"/>
    <x v="4"/>
    <d v="2013-04-08T19:17:37"/>
    <n v="1365448657"/>
    <d v="2013-03-09T20:17:37"/>
    <n v="1362860257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x v="10"/>
    <x v="4"/>
    <d v="2013-09-01T00:32:03"/>
    <n v="1377995523"/>
    <d v="2013-08-02T00:32:03"/>
    <n v="1375403523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x v="9"/>
    <x v="4"/>
    <d v="2013-11-29T14:28:15"/>
    <n v="1385735295"/>
    <d v="2013-10-30T13:28:15"/>
    <n v="1383139695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x v="1"/>
    <x v="6"/>
    <d v="2011-03-10T19:48:47"/>
    <n v="1299786527"/>
    <d v="2011-01-24T19:48:47"/>
    <n v="1295898527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x v="9"/>
    <x v="5"/>
    <d v="2012-11-11T05:00:40"/>
    <n v="1352610040"/>
    <d v="2012-10-02T04:00:40"/>
    <n v="134915044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x v="6"/>
    <x v="4"/>
    <d v="2013-05-04T14:00:34"/>
    <n v="1367676034"/>
    <d v="2013-04-04T14:00:34"/>
    <n v="1365084034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x v="8"/>
    <x v="0"/>
    <d v="2015-09-21T17:22:11"/>
    <n v="1442856131"/>
    <d v="2015-09-01T17:22:11"/>
    <n v="1441128131"/>
    <b v="0"/>
    <n v="0"/>
    <b v="0"/>
    <x v="13"/>
  </r>
  <r>
    <n v="876"/>
    <s v="Sound Of Dobells"/>
    <s v="What was the greatest record shop ever?  DOBELLS!"/>
    <n v="3152"/>
    <n v="1286"/>
    <x v="2"/>
    <s v="GB"/>
    <s v="GBP"/>
    <x v="1"/>
    <x v="4"/>
    <d v="2013-02-04T11:55:27"/>
    <n v="1359978927"/>
    <d v="2013-01-02T11:55:27"/>
    <n v="1357127727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x v="4"/>
    <x v="4"/>
    <d v="2013-12-19T18:56:00"/>
    <n v="1387479360"/>
    <d v="2013-11-19T18:56:00"/>
    <n v="138488736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x v="4"/>
    <x v="7"/>
    <d v="2010-12-23T05:35:24"/>
    <n v="1293082524"/>
    <d v="2010-11-23T05:35:24"/>
    <n v="1290490524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x v="5"/>
    <x v="5"/>
    <d v="2012-05-29T19:55:05"/>
    <n v="1338321305"/>
    <d v="2012-05-08T19:55:05"/>
    <n v="1336506905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x v="8"/>
    <x v="5"/>
    <d v="2012-10-30T07:42:18"/>
    <n v="1351582938"/>
    <d v="2012-09-27T07:42:18"/>
    <n v="1348731738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x v="4"/>
    <x v="6"/>
    <d v="2012-01-14T06:01:26"/>
    <n v="1326520886"/>
    <d v="2011-11-30T06:01:26"/>
    <n v="1322632886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x v="10"/>
    <x v="6"/>
    <d v="2011-09-06T20:39:10"/>
    <n v="1315341550"/>
    <d v="2011-08-04T20:39:10"/>
    <n v="131249035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x v="1"/>
    <x v="2"/>
    <d v="2016-03-02T22:27:15"/>
    <n v="1456957635"/>
    <d v="2016-01-02T22:27:15"/>
    <n v="1451773635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x v="7"/>
    <x v="5"/>
    <d v="2012-05-12T02:31:00"/>
    <n v="1336789860"/>
    <d v="2012-03-13T19:15:46"/>
    <n v="1331666146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x v="11"/>
    <x v="2"/>
    <d v="2016-12-30T22:35:11"/>
    <n v="1483137311"/>
    <d v="2016-12-09T22:35:11"/>
    <n v="1481322911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x v="10"/>
    <x v="2"/>
    <d v="2016-09-15T20:53:33"/>
    <n v="1473972813"/>
    <d v="2016-08-21T20:53:33"/>
    <n v="1471812813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x v="6"/>
    <x v="5"/>
    <d v="2012-05-27T23:00:55"/>
    <n v="1338159655"/>
    <d v="2012-04-27T23:00:55"/>
    <n v="1335567655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x v="3"/>
    <x v="6"/>
    <d v="2011-09-01T06:00:00"/>
    <n v="1314856800"/>
    <d v="2011-07-27T18:04:45"/>
    <n v="1311789885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x v="8"/>
    <x v="3"/>
    <d v="2014-10-05T18:49:03"/>
    <n v="1412534943"/>
    <d v="2014-09-05T18:49:03"/>
    <n v="1409942943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x v="9"/>
    <x v="4"/>
    <d v="2013-11-21T17:46:19"/>
    <n v="1385055979"/>
    <d v="2013-10-22T16:46:19"/>
    <n v="1382460379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x v="3"/>
    <x v="3"/>
    <d v="2014-08-21T00:45:30"/>
    <n v="1408581930"/>
    <d v="2014-07-22T00:45:30"/>
    <n v="140598993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x v="5"/>
    <x v="7"/>
    <d v="2010-08-01T04:00:00"/>
    <n v="1280635200"/>
    <d v="2010-05-06T04:48:03"/>
    <n v="1273121283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x v="7"/>
    <x v="0"/>
    <d v="2015-04-01T20:32:43"/>
    <n v="1427920363"/>
    <d v="2015-03-02T21:32:43"/>
    <n v="1425331963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x v="5"/>
    <x v="2"/>
    <d v="2016-06-05T23:33:30"/>
    <n v="1465169610"/>
    <d v="2016-05-06T23:33:30"/>
    <n v="146257761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x v="8"/>
    <x v="7"/>
    <d v="2010-10-25T03:03:49"/>
    <n v="1287975829"/>
    <d v="2010-09-10T03:03:49"/>
    <n v="1284087829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x v="10"/>
    <x v="0"/>
    <d v="2015-08-28T04:00:00"/>
    <n v="1440734400"/>
    <d v="2015-08-02T20:57:06"/>
    <n v="1438549026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x v="9"/>
    <x v="5"/>
    <d v="2012-11-28T17:31:48"/>
    <n v="1354123908"/>
    <d v="2012-10-29T16:31:48"/>
    <n v="1351528308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x v="11"/>
    <x v="6"/>
    <d v="2012-01-15T18:11:50"/>
    <n v="1326651110"/>
    <d v="2011-12-01T18:11:50"/>
    <n v="132276311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x v="6"/>
    <x v="6"/>
    <d v="2011-05-28T02:22:42"/>
    <n v="1306549362"/>
    <d v="2011-04-13T02:22:42"/>
    <n v="1302661362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x v="2"/>
    <x v="2"/>
    <d v="2016-03-30T19:23:22"/>
    <n v="1459365802"/>
    <d v="2016-02-29T20:23:22"/>
    <n v="1456777402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x v="6"/>
    <x v="7"/>
    <d v="2010-06-08T19:11:00"/>
    <n v="1276024260"/>
    <d v="2010-04-23T19:28:34"/>
    <n v="1272050914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x v="3"/>
    <x v="3"/>
    <d v="2014-08-30T15:30:00"/>
    <n v="1409412600"/>
    <d v="2014-07-09T23:10:22"/>
    <n v="1404947422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x v="10"/>
    <x v="5"/>
    <d v="2012-09-23T02:25:00"/>
    <n v="1348367100"/>
    <d v="2012-08-28T19:06:20"/>
    <n v="134618078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x v="11"/>
    <x v="0"/>
    <d v="2016-01-03T01:55:37"/>
    <n v="1451786137"/>
    <d v="2015-12-04T01:55:37"/>
    <n v="1449194137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x v="4"/>
    <x v="7"/>
    <d v="2011-01-24T05:45:26"/>
    <n v="1295847926"/>
    <d v="2010-11-25T05:45:26"/>
    <n v="1290663926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x v="2"/>
    <x v="3"/>
    <d v="2014-03-13T03:33:10"/>
    <n v="1394681590"/>
    <d v="2014-02-11T04:33:10"/>
    <n v="139209319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x v="10"/>
    <x v="6"/>
    <d v="2011-09-11T04:37:03"/>
    <n v="1315715823"/>
    <d v="2011-08-12T04:37:03"/>
    <n v="1313123823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x v="0"/>
    <x v="7"/>
    <d v="2010-07-27T04:59:00"/>
    <n v="1280206740"/>
    <d v="2010-06-11T19:14:15"/>
    <n v="1276283655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x v="0"/>
    <x v="5"/>
    <d v="2012-07-23T04:00:00"/>
    <n v="1343016000"/>
    <d v="2012-06-21T16:34:00"/>
    <n v="134029644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x v="1"/>
    <x v="1"/>
    <d v="2017-03-03T13:05:19"/>
    <n v="1488546319"/>
    <d v="2017-01-02T13:05:19"/>
    <n v="1483362319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x v="1"/>
    <x v="3"/>
    <d v="2014-01-24T00:07:25"/>
    <n v="1390522045"/>
    <d v="2014-01-03T00:07:25"/>
    <n v="1388707645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x v="9"/>
    <x v="5"/>
    <d v="2012-12-11T03:37:27"/>
    <n v="1355197047"/>
    <d v="2012-10-12T02:37:27"/>
    <n v="1350009447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x v="6"/>
    <x v="5"/>
    <d v="2012-05-05T03:20:19"/>
    <n v="1336188019"/>
    <d v="2012-04-05T03:20:19"/>
    <n v="1333596019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x v="3"/>
    <x v="5"/>
    <d v="2012-08-25T18:19:07"/>
    <n v="1345918747"/>
    <d v="2012-07-26T18:19:07"/>
    <n v="1343326747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x v="1"/>
    <x v="5"/>
    <d v="2012-03-01T04:59:00"/>
    <n v="1330577940"/>
    <d v="2012-01-29T16:18:34"/>
    <n v="1327853914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x v="8"/>
    <x v="7"/>
    <d v="2010-10-22T05:00:00"/>
    <n v="1287723600"/>
    <d v="2010-09-13T20:28:54"/>
    <n v="1284409734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x v="0"/>
    <x v="3"/>
    <d v="2014-07-14T02:30:00"/>
    <n v="1405305000"/>
    <d v="2014-06-12T22:38:50"/>
    <n v="140261273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x v="4"/>
    <x v="3"/>
    <d v="2014-12-01T22:59:21"/>
    <n v="1417474761"/>
    <d v="2014-11-01T21:59:21"/>
    <n v="1414879161"/>
    <b v="0"/>
    <n v="10"/>
    <b v="0"/>
    <x v="13"/>
  </r>
  <r>
    <n v="919"/>
    <s v="Jazz CD:  Out of The Blue"/>
    <s v="Cool jazz with a New Orleans flavor."/>
    <n v="20000"/>
    <n v="100"/>
    <x v="2"/>
    <s v="US"/>
    <s v="USD"/>
    <x v="4"/>
    <x v="5"/>
    <d v="2012-12-19T15:24:05"/>
    <n v="1355930645"/>
    <d v="2012-11-14T15:24:05"/>
    <n v="1352906645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x v="9"/>
    <x v="4"/>
    <d v="2013-11-14T17:07:02"/>
    <n v="1384448822"/>
    <d v="2013-10-15T16:07:02"/>
    <n v="1381853222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x v="9"/>
    <x v="6"/>
    <d v="2011-12-12T05:06:16"/>
    <n v="1323666376"/>
    <d v="2011-10-31T04:06:16"/>
    <n v="1320033976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x v="10"/>
    <x v="3"/>
    <d v="2014-10-01T12:43:13"/>
    <n v="1412167393"/>
    <d v="2014-08-27T12:43:13"/>
    <n v="1409143393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x v="9"/>
    <x v="3"/>
    <d v="2014-11-22T00:02:03"/>
    <n v="1416614523"/>
    <d v="2014-10-22T23:02:03"/>
    <n v="1414018923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x v="1"/>
    <x v="4"/>
    <d v="2013-02-13T22:37:49"/>
    <n v="1360795069"/>
    <d v="2013-01-14T22:37:49"/>
    <n v="1358203069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x v="9"/>
    <x v="4"/>
    <d v="2013-11-27T22:08:31"/>
    <n v="1385590111"/>
    <d v="2013-10-28T21:08:31"/>
    <n v="1382994511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x v="0"/>
    <x v="7"/>
    <d v="2010-07-08T22:40:00"/>
    <n v="1278628800"/>
    <d v="2010-06-09T00:28:50"/>
    <n v="1276043330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x v="6"/>
    <x v="5"/>
    <d v="2012-05-14T19:44:55"/>
    <n v="1337024695"/>
    <d v="2012-04-14T19:44:55"/>
    <n v="1334432695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x v="8"/>
    <x v="5"/>
    <d v="2012-11-18T00:00:00"/>
    <n v="1353196800"/>
    <d v="2012-09-28T20:41:53"/>
    <n v="1348864913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x v="7"/>
    <x v="5"/>
    <d v="2012-04-09T04:42:49"/>
    <n v="1333946569"/>
    <d v="2012-03-10T05:42:49"/>
    <n v="1331358169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x v="5"/>
    <x v="7"/>
    <d v="2010-06-25T21:32:00"/>
    <n v="1277501520"/>
    <d v="2010-05-14T21:58:26"/>
    <n v="1273874306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x v="2"/>
    <x v="3"/>
    <d v="2014-03-16T22:00:00"/>
    <n v="1395007200"/>
    <d v="2014-02-10T08:38:22"/>
    <n v="1392021502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x v="2"/>
    <x v="4"/>
    <d v="2013-03-22T22:15:45"/>
    <n v="1363990545"/>
    <d v="2013-02-05T23:15:45"/>
    <n v="1360106145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x v="7"/>
    <x v="3"/>
    <d v="2014-05-12T04:03:29"/>
    <n v="1399867409"/>
    <d v="2014-03-13T04:03:29"/>
    <n v="1394683409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x v="6"/>
    <x v="3"/>
    <d v="2014-05-04T06:00:00"/>
    <n v="1399183200"/>
    <d v="2014-04-04T17:41:24"/>
    <n v="1396633284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x v="11"/>
    <x v="0"/>
    <d v="2016-01-29T08:00:29"/>
    <n v="1454054429"/>
    <d v="2015-12-30T08:00:29"/>
    <n v="1451462429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x v="11"/>
    <x v="6"/>
    <d v="2012-01-18T20:00:00"/>
    <n v="1326916800"/>
    <d v="2011-12-06T00:34:49"/>
    <n v="1323131689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x v="9"/>
    <x v="4"/>
    <d v="2013-11-03T20:09:17"/>
    <n v="1383509357"/>
    <d v="2013-10-04T19:09:17"/>
    <n v="1380913757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x v="10"/>
    <x v="5"/>
    <d v="2012-09-02T11:30:48"/>
    <n v="1346585448"/>
    <d v="2012-08-03T11:30:48"/>
    <n v="1343993448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x v="5"/>
    <x v="4"/>
    <d v="2013-06-30T19:58:00"/>
    <n v="1372622280"/>
    <d v="2013-05-22T18:18:58"/>
    <n v="1369246738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x v="0"/>
    <x v="0"/>
    <d v="2015-08-11T00:12:06"/>
    <n v="1439251926"/>
    <d v="2015-06-27T00:12:06"/>
    <n v="1435363926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x v="1"/>
    <x v="1"/>
    <d v="2017-02-10T02:19:05"/>
    <n v="1486693145"/>
    <d v="2017-01-11T02:19:05"/>
    <n v="1484101145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x v="1"/>
    <x v="2"/>
    <d v="2016-02-18T20:14:20"/>
    <n v="1455826460"/>
    <d v="2016-01-13T20:14:20"/>
    <n v="1452716060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x v="9"/>
    <x v="2"/>
    <d v="2016-11-29T17:01:45"/>
    <n v="1480438905"/>
    <d v="2016-10-30T16:01:45"/>
    <n v="1477843305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x v="7"/>
    <x v="2"/>
    <d v="2016-04-18T14:00:00"/>
    <n v="1460988000"/>
    <d v="2016-03-15T14:00:50"/>
    <n v="145805045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x v="11"/>
    <x v="2"/>
    <d v="2017-02-18T23:59:00"/>
    <n v="1487462340"/>
    <d v="2016-12-28T20:57:06"/>
    <n v="1482958626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x v="10"/>
    <x v="2"/>
    <d v="2016-09-09T18:00:48"/>
    <n v="1473444048"/>
    <d v="2016-08-10T18:00:48"/>
    <n v="1470852048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x v="5"/>
    <x v="2"/>
    <d v="2016-06-30T18:45:06"/>
    <n v="1467312306"/>
    <d v="2016-05-01T18:45:06"/>
    <n v="1462128306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x v="2"/>
    <x v="2"/>
    <d v="2016-03-12T19:52:44"/>
    <n v="1457812364"/>
    <d v="2016-02-11T19:52:44"/>
    <n v="1455220364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x v="11"/>
    <x v="0"/>
    <d v="2016-02-21T01:02:56"/>
    <n v="1456016576"/>
    <d v="2015-12-23T01:02:56"/>
    <n v="1450832576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x v="11"/>
    <x v="0"/>
    <d v="2016-01-17T18:01:01"/>
    <n v="1453053661"/>
    <d v="2015-12-18T18:01:01"/>
    <n v="1450461661"/>
    <b v="0"/>
    <n v="24"/>
    <b v="0"/>
    <x v="8"/>
  </r>
  <r>
    <n v="951"/>
    <s v="Smart Harness"/>
    <s v="Revolutionizing the way we walk our dogs!"/>
    <n v="50000"/>
    <n v="19195"/>
    <x v="2"/>
    <s v="US"/>
    <s v="USD"/>
    <x v="6"/>
    <x v="2"/>
    <d v="2016-06-04T15:41:12"/>
    <n v="1465054872"/>
    <d v="2016-04-20T15:41:12"/>
    <n v="1461166872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x v="9"/>
    <x v="2"/>
    <d v="2016-11-18T15:43:32"/>
    <n v="1479483812"/>
    <d v="2016-10-19T14:43:32"/>
    <n v="1476888212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x v="11"/>
    <x v="3"/>
    <d v="2015-01-25T03:56:39"/>
    <n v="1422158199"/>
    <d v="2014-12-26T03:56:39"/>
    <n v="1419566199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x v="3"/>
    <x v="0"/>
    <d v="2015-08-20T20:00:39"/>
    <n v="1440100839"/>
    <d v="2015-07-09T20:00:39"/>
    <n v="1436472039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x v="10"/>
    <x v="2"/>
    <d v="2016-09-13T07:05:00"/>
    <n v="1473750300"/>
    <d v="2016-08-04T07:05:00"/>
    <n v="147029430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x v="2"/>
    <x v="0"/>
    <d v="2015-04-26T20:55:59"/>
    <n v="1430081759"/>
    <d v="2015-02-25T21:55:59"/>
    <n v="1424901359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x v="9"/>
    <x v="2"/>
    <d v="2016-11-17T14:15:33"/>
    <n v="1479392133"/>
    <d v="2016-10-17T13:15:33"/>
    <n v="1476710133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x v="7"/>
    <x v="0"/>
    <d v="2015-04-10T04:59:00"/>
    <n v="1428641940"/>
    <d v="2015-03-19T19:16:03"/>
    <n v="1426792563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x v="11"/>
    <x v="3"/>
    <d v="2015-01-19T04:11:05"/>
    <n v="1421640665"/>
    <d v="2014-12-20T04:11:05"/>
    <n v="1419048665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x v="1"/>
    <x v="1"/>
    <d v="2017-03-14T14:02:35"/>
    <n v="1489500155"/>
    <d v="2017-01-31T15:02:35"/>
    <n v="1485874955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x v="1"/>
    <x v="1"/>
    <d v="2017-02-20T19:00:00"/>
    <n v="1487617200"/>
    <d v="2017-01-05T16:38:55"/>
    <n v="1483634335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x v="1"/>
    <x v="2"/>
    <d v="2016-02-11T17:05:53"/>
    <n v="1455210353"/>
    <d v="2016-01-04T17:05:53"/>
    <n v="1451927153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x v="8"/>
    <x v="2"/>
    <d v="2016-10-17T15:15:19"/>
    <n v="1476717319"/>
    <d v="2016-09-12T15:15:19"/>
    <n v="1473693319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x v="3"/>
    <x v="0"/>
    <d v="2015-09-01T15:05:19"/>
    <n v="1441119919"/>
    <d v="2015-07-23T15:05:19"/>
    <n v="1437663919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x v="8"/>
    <x v="2"/>
    <d v="2016-10-26T03:59:00"/>
    <n v="1477454340"/>
    <d v="2016-09-24T00:24:06"/>
    <n v="1474676646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x v="8"/>
    <x v="2"/>
    <d v="2016-10-06T15:15:32"/>
    <n v="1475766932"/>
    <d v="2016-09-06T15:15:32"/>
    <n v="1473174932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x v="2"/>
    <x v="2"/>
    <d v="2016-04-22T05:06:14"/>
    <n v="1461301574"/>
    <d v="2016-02-22T06:06:14"/>
    <n v="1456121174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x v="3"/>
    <x v="3"/>
    <d v="2014-08-15T20:20:34"/>
    <n v="1408134034"/>
    <d v="2014-07-16T20:20:34"/>
    <n v="1405542034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x v="1"/>
    <x v="1"/>
    <d v="2017-02-09T07:16:47"/>
    <n v="1486624607"/>
    <d v="2017-01-07T07:16:47"/>
    <n v="1483773407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x v="11"/>
    <x v="2"/>
    <d v="2017-01-23T04:59:00"/>
    <n v="1485147540"/>
    <d v="2016-12-17T05:17:33"/>
    <n v="1481951853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x v="6"/>
    <x v="0"/>
    <d v="2015-06-01T17:01:00"/>
    <n v="1433178060"/>
    <d v="2015-04-17T17:01:00"/>
    <n v="142929006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x v="10"/>
    <x v="3"/>
    <d v="2014-09-04T06:59:00"/>
    <n v="1409813940"/>
    <d v="2014-08-05T20:46:38"/>
    <n v="1407271598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x v="8"/>
    <x v="0"/>
    <d v="2015-11-09T01:21:33"/>
    <n v="1447032093"/>
    <d v="2015-09-10T00:21:33"/>
    <n v="1441844493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x v="2"/>
    <x v="2"/>
    <d v="2016-03-25T16:59:16"/>
    <n v="1458925156"/>
    <d v="2016-02-24T17:59:16"/>
    <n v="1456336756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x v="6"/>
    <x v="2"/>
    <d v="2016-06-28T16:43:05"/>
    <n v="1467132185"/>
    <d v="2016-04-29T16:43:05"/>
    <n v="1461948185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x v="0"/>
    <x v="0"/>
    <d v="2015-08-14T01:24:57"/>
    <n v="1439515497"/>
    <d v="2015-06-30T01:24:57"/>
    <n v="1435627497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x v="1"/>
    <x v="2"/>
    <d v="2016-02-21T22:36:37"/>
    <n v="1456094197"/>
    <d v="2016-01-22T22:36:37"/>
    <n v="1453502197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x v="1"/>
    <x v="2"/>
    <d v="2016-02-25T07:25:01"/>
    <n v="1456385101"/>
    <d v="2016-01-26T07:25:01"/>
    <n v="1453793101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x v="5"/>
    <x v="2"/>
    <d v="2016-06-20T18:59:00"/>
    <n v="1466449140"/>
    <d v="2016-05-16T10:00:28"/>
    <n v="1463392828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x v="9"/>
    <x v="3"/>
    <d v="2014-11-30T22:42:02"/>
    <n v="1417387322"/>
    <d v="2014-10-16T21:42:02"/>
    <n v="1413495722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x v="3"/>
    <x v="3"/>
    <d v="2014-08-09T22:43:42"/>
    <n v="1407624222"/>
    <d v="2014-07-10T22:43:42"/>
    <n v="1405032222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x v="8"/>
    <x v="2"/>
    <d v="2016-10-02T18:04:46"/>
    <n v="1475431486"/>
    <d v="2016-09-02T18:04:46"/>
    <n v="1472839486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x v="3"/>
    <x v="2"/>
    <d v="2016-08-23T20:54:00"/>
    <n v="1471985640"/>
    <d v="2016-07-23T16:01:25"/>
    <n v="1469289685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x v="2"/>
    <x v="0"/>
    <d v="2015-03-28T01:46:48"/>
    <n v="1427507208"/>
    <d v="2015-02-26T02:46:48"/>
    <n v="1424918808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x v="11"/>
    <x v="0"/>
    <d v="2015-12-31T23:00:00"/>
    <n v="1451602800"/>
    <d v="2015-12-01T23:13:30"/>
    <n v="144901161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x v="4"/>
    <x v="0"/>
    <d v="2016-01-10T00:00:00"/>
    <n v="1452384000"/>
    <d v="2015-11-16T18:25:00"/>
    <n v="144769830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x v="5"/>
    <x v="3"/>
    <d v="2014-06-23T07:04:10"/>
    <n v="1403507050"/>
    <d v="2014-05-14T07:04:10"/>
    <n v="140005105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x v="8"/>
    <x v="2"/>
    <d v="2016-10-01T08:33:45"/>
    <n v="1475310825"/>
    <d v="2016-09-01T08:33:45"/>
    <n v="1472718825"/>
    <b v="0"/>
    <n v="0"/>
    <b v="0"/>
    <x v="8"/>
  </r>
  <r>
    <n v="989"/>
    <s v="Power Rope"/>
    <s v="The most useful phone charger you will ever buy"/>
    <n v="10000"/>
    <n v="1677"/>
    <x v="2"/>
    <s v="US"/>
    <s v="USD"/>
    <x v="10"/>
    <x v="2"/>
    <d v="2016-09-28T22:24:55"/>
    <n v="1475101495"/>
    <d v="2016-08-29T22:24:55"/>
    <n v="1472509495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x v="10"/>
    <x v="3"/>
    <d v="2014-09-03T18:49:24"/>
    <n v="1409770164"/>
    <d v="2014-08-04T18:49:24"/>
    <n v="1407178164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x v="0"/>
    <x v="2"/>
    <d v="2016-07-12T18:51:00"/>
    <n v="1468349460"/>
    <d v="2016-06-17T18:09:48"/>
    <n v="1466186988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x v="7"/>
    <x v="2"/>
    <d v="2016-05-07T21:11:59"/>
    <n v="1462655519"/>
    <d v="2016-03-08T22:11:59"/>
    <n v="1457475119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x v="9"/>
    <x v="2"/>
    <d v="2016-11-12T05:00:00"/>
    <n v="1478926800"/>
    <d v="2016-10-09T23:09:28"/>
    <n v="1476054568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x v="9"/>
    <x v="3"/>
    <d v="2014-11-30T22:59:00"/>
    <n v="1417388340"/>
    <d v="2014-10-09T06:18:50"/>
    <n v="141283553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x v="4"/>
    <x v="3"/>
    <d v="2014-11-29T16:00:00"/>
    <n v="1417276800"/>
    <d v="2014-11-04T22:34:40"/>
    <n v="141514048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x v="0"/>
    <x v="3"/>
    <d v="2014-07-27T15:27:00"/>
    <n v="1406474820"/>
    <d v="2014-06-27T20:47:40"/>
    <n v="1403902060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x v="9"/>
    <x v="3"/>
    <d v="2014-11-28T03:28:17"/>
    <n v="1417145297"/>
    <d v="2014-10-29T02:28:17"/>
    <n v="1414549697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x v="9"/>
    <x v="0"/>
    <d v="2015-11-19T05:03:21"/>
    <n v="1447909401"/>
    <d v="2015-10-05T04:03:21"/>
    <n v="1444017801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x v="9"/>
    <x v="3"/>
    <d v="2014-11-13T08:02:00"/>
    <n v="1415865720"/>
    <d v="2014-10-14T07:11:30"/>
    <n v="141327069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x v="1"/>
    <x v="1"/>
    <d v="2017-03-15T00:26:00"/>
    <n v="1489537560"/>
    <d v="2017-01-14T01:26:00"/>
    <n v="148435716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x v="11"/>
    <x v="2"/>
    <d v="2017-01-30T17:16:53"/>
    <n v="1485796613"/>
    <d v="2016-12-16T17:16:53"/>
    <n v="1481908613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x v="4"/>
    <x v="0"/>
    <d v="2015-12-17T05:59:00"/>
    <n v="1450331940"/>
    <d v="2015-11-17T16:25:14"/>
    <n v="1447777514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x v="2"/>
    <x v="1"/>
    <d v="2017-03-16T16:01:01"/>
    <n v="1489680061"/>
    <d v="2017-02-14T17:01:01"/>
    <n v="1487091661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x v="1"/>
    <x v="2"/>
    <d v="2016-02-18T17:00:27"/>
    <n v="1455814827"/>
    <d v="2016-01-19T17:00:27"/>
    <n v="1453222827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x v="8"/>
    <x v="0"/>
    <d v="2015-10-30T14:59:43"/>
    <n v="1446217183"/>
    <d v="2015-09-29T14:59:43"/>
    <n v="1443538783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x v="11"/>
    <x v="3"/>
    <d v="2014-12-12T07:11:00"/>
    <n v="1418368260"/>
    <d v="2014-12-04T00:57:52"/>
    <n v="1417654672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x v="4"/>
    <x v="2"/>
    <d v="2016-12-14T15:00:23"/>
    <n v="1481727623"/>
    <d v="2016-11-02T14:00:23"/>
    <n v="1478095223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x v="4"/>
    <x v="2"/>
    <d v="2016-12-28T19:25:15"/>
    <n v="1482953115"/>
    <d v="2016-11-28T19:25:15"/>
    <n v="1480361115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x v="5"/>
    <x v="2"/>
    <d v="2016-06-19T14:30:46"/>
    <n v="1466346646"/>
    <d v="2016-05-20T14:30:46"/>
    <n v="1463754646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x v="3"/>
    <x v="2"/>
    <d v="2016-09-05T02:59:00"/>
    <n v="1473044340"/>
    <d v="2016-07-10T19:54:22"/>
    <n v="1468180462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x v="4"/>
    <x v="3"/>
    <d v="2014-12-18T21:33:15"/>
    <n v="1418938395"/>
    <d v="2014-11-03T21:33:15"/>
    <n v="1415050395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x v="11"/>
    <x v="2"/>
    <d v="2017-01-24T10:34:12"/>
    <n v="1485254052"/>
    <d v="2016-12-10T10:34:12"/>
    <n v="1481366052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x v="11"/>
    <x v="0"/>
    <d v="2015-12-29T20:00:00"/>
    <n v="1451419200"/>
    <d v="2015-12-01T20:00:56"/>
    <n v="1449000056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x v="4"/>
    <x v="3"/>
    <d v="2015-01-01T00:03:35"/>
    <n v="1420070615"/>
    <d v="2014-11-12T00:03:35"/>
    <n v="1415750615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x v="9"/>
    <x v="0"/>
    <d v="2015-11-25T22:04:55"/>
    <n v="1448489095"/>
    <d v="2015-10-26T21:04:55"/>
    <n v="1445893495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x v="2"/>
    <x v="2"/>
    <d v="2016-04-07T01:34:16"/>
    <n v="1459992856"/>
    <d v="2016-02-22T02:34:16"/>
    <n v="1456108456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x v="9"/>
    <x v="0"/>
    <d v="2015-11-21T17:12:15"/>
    <n v="1448125935"/>
    <d v="2015-10-12T16:12:15"/>
    <n v="1444666335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x v="0"/>
    <x v="2"/>
    <d v="2016-07-14T11:48:53"/>
    <n v="1468496933"/>
    <d v="2016-06-14T11:48:53"/>
    <n v="1465904933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x v="1"/>
    <x v="0"/>
    <d v="2015-02-04T23:22:29"/>
    <n v="1423092149"/>
    <d v="2015-01-05T23:22:29"/>
    <n v="1420500149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x v="5"/>
    <x v="0"/>
    <d v="2015-06-02T00:47:00"/>
    <n v="1433206020"/>
    <d v="2015-05-03T01:40:09"/>
    <n v="1430617209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x v="8"/>
    <x v="0"/>
    <d v="2015-10-17T04:00:00"/>
    <n v="1445054400"/>
    <d v="2015-09-24T06:02:51"/>
    <n v="1443074571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x v="6"/>
    <x v="0"/>
    <d v="2015-05-17T15:31:17"/>
    <n v="1431876677"/>
    <d v="2015-04-17T15:31:17"/>
    <n v="1429284677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x v="5"/>
    <x v="0"/>
    <d v="2015-06-20T22:04:21"/>
    <n v="1434837861"/>
    <d v="2015-05-21T22:04:21"/>
    <n v="1432245861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x v="1"/>
    <x v="2"/>
    <d v="2016-01-31T13:56:03"/>
    <n v="1454248563"/>
    <d v="2016-01-01T13:56:03"/>
    <n v="1451656563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x v="2"/>
    <x v="0"/>
    <d v="2015-03-16T19:00:37"/>
    <n v="1426532437"/>
    <d v="2015-02-14T20:00:37"/>
    <n v="1423944037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x v="2"/>
    <x v="2"/>
    <d v="2016-03-31T08:46:56"/>
    <n v="1459414016"/>
    <d v="2016-02-26T09:46:56"/>
    <n v="1456480016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x v="8"/>
    <x v="3"/>
    <d v="2014-10-23T00:49:07"/>
    <n v="1414025347"/>
    <d v="2014-09-23T00:49:07"/>
    <n v="1411433347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x v="1"/>
    <x v="1"/>
    <d v="2017-03-06T20:00:00"/>
    <n v="1488830400"/>
    <d v="2017-01-20T15:03:25"/>
    <n v="1484924605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x v="2"/>
    <x v="0"/>
    <d v="2015-04-04T21:59:00"/>
    <n v="1428184740"/>
    <d v="2015-02-09T17:05:07"/>
    <n v="1423501507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x v="10"/>
    <x v="2"/>
    <d v="2016-09-12T11:35:49"/>
    <n v="1473680149"/>
    <d v="2016-08-29T11:35:49"/>
    <n v="1472470549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x v="4"/>
    <x v="0"/>
    <d v="2015-12-16T18:20:10"/>
    <n v="1450290010"/>
    <d v="2015-11-16T18:20:10"/>
    <n v="144769801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x v="5"/>
    <x v="2"/>
    <d v="2016-06-23T16:00:25"/>
    <n v="1466697625"/>
    <d v="2016-05-24T16:00:25"/>
    <n v="1464105625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x v="4"/>
    <x v="2"/>
    <d v="2016-12-12T17:34:40"/>
    <n v="1481564080"/>
    <d v="2016-11-14T17:34:40"/>
    <n v="147914488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x v="3"/>
    <x v="2"/>
    <d v="2016-08-05T03:59:00"/>
    <n v="1470369540"/>
    <d v="2016-07-04T04:00:04"/>
    <n v="1467604804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x v="1"/>
    <x v="0"/>
    <d v="2015-02-11T15:23:40"/>
    <n v="1423668220"/>
    <d v="2015-01-12T15:23:40"/>
    <n v="142107622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x v="11"/>
    <x v="5"/>
    <d v="2013-01-07T08:00:00"/>
    <n v="1357545600"/>
    <d v="2012-12-06T10:46:30"/>
    <n v="135479079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x v="6"/>
    <x v="0"/>
    <d v="2015-05-18T05:00:00"/>
    <n v="1431925200"/>
    <d v="2015-04-25T19:44:22"/>
    <n v="1429991062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x v="2"/>
    <x v="2"/>
    <d v="2016-03-19T04:33:43"/>
    <n v="1458362023"/>
    <d v="2016-02-18T05:33:43"/>
    <n v="1455773623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x v="4"/>
    <x v="2"/>
    <d v="2016-12-13T07:59:00"/>
    <n v="1481615940"/>
    <d v="2016-11-18T02:37:26"/>
    <n v="1479436646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x v="3"/>
    <x v="2"/>
    <d v="2016-08-27T17:00:09"/>
    <n v="1472317209"/>
    <d v="2016-07-28T17:00:09"/>
    <n v="1469725209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x v="3"/>
    <x v="3"/>
    <d v="2014-07-31T01:26:32"/>
    <n v="1406769992"/>
    <d v="2014-07-11T01:26:32"/>
    <n v="1405041992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x v="3"/>
    <x v="3"/>
    <d v="2014-09-12T10:00:00"/>
    <n v="1410516000"/>
    <d v="2014-07-31T16:42:28"/>
    <n v="1406824948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x v="6"/>
    <x v="0"/>
    <d v="2015-05-20T06:04:15"/>
    <n v="1432101855"/>
    <d v="2015-04-20T06:04:15"/>
    <n v="1429509855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x v="1"/>
    <x v="0"/>
    <d v="2015-03-05T20:27:00"/>
    <n v="1425587220"/>
    <d v="2015-01-07T22:13:21"/>
    <n v="1420668801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x v="3"/>
    <x v="3"/>
    <d v="2014-08-23T20:59:10"/>
    <n v="1408827550"/>
    <d v="2014-07-24T20:59:10"/>
    <n v="140623555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x v="4"/>
    <x v="0"/>
    <d v="2015-12-26T20:26:00"/>
    <n v="1451161560"/>
    <d v="2015-11-11T20:26:00"/>
    <n v="144727356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x v="9"/>
    <x v="3"/>
    <d v="2014-11-05T20:38:35"/>
    <n v="1415219915"/>
    <d v="2014-10-06T19:38:35"/>
    <n v="1412624315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x v="10"/>
    <x v="2"/>
    <d v="2016-09-25T01:16:29"/>
    <n v="1474766189"/>
    <d v="2016-08-16T01:16:29"/>
    <n v="1471310189"/>
    <b v="0"/>
    <n v="4"/>
    <b v="0"/>
    <x v="16"/>
  </r>
  <r>
    <n v="1049"/>
    <s v="J1 (Canceled)"/>
    <s v="------"/>
    <n v="12000"/>
    <n v="0"/>
    <x v="1"/>
    <s v="US"/>
    <s v="USD"/>
    <x v="1"/>
    <x v="2"/>
    <d v="2016-02-12T10:20:45"/>
    <n v="1455272445"/>
    <d v="2016-01-13T10:20:45"/>
    <n v="1452680445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x v="10"/>
    <x v="0"/>
    <d v="2015-09-14T19:07:57"/>
    <n v="1442257677"/>
    <d v="2015-08-15T19:07:57"/>
    <n v="1439665677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x v="3"/>
    <x v="3"/>
    <d v="2014-08-27T00:20:25"/>
    <n v="1409098825"/>
    <d v="2014-07-30T00:20:25"/>
    <n v="1406679625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x v="6"/>
    <x v="2"/>
    <d v="2016-06-06T20:09:00"/>
    <n v="1465243740"/>
    <d v="2016-04-23T19:08:15"/>
    <n v="1461438495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x v="2"/>
    <x v="1"/>
    <d v="2017-03-06T04:08:52"/>
    <n v="1488773332"/>
    <d v="2017-02-09T04:08:52"/>
    <n v="1486613332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x v="3"/>
    <x v="3"/>
    <d v="2014-08-10T22:00:00"/>
    <n v="1407708000"/>
    <d v="2014-07-11T20:26:39"/>
    <n v="1405110399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x v="2"/>
    <x v="2"/>
    <d v="2016-03-07T23:49:05"/>
    <n v="1457394545"/>
    <d v="2016-02-06T23:49:05"/>
    <n v="1454802545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x v="2"/>
    <x v="0"/>
    <d v="2015-04-24T16:16:17"/>
    <n v="1429892177"/>
    <d v="2015-02-23T17:16:17"/>
    <n v="1424711777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x v="4"/>
    <x v="2"/>
    <d v="2016-12-04T21:54:43"/>
    <n v="1480888483"/>
    <d v="2016-11-04T20:54:43"/>
    <n v="1478292883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x v="2"/>
    <x v="0"/>
    <d v="2015-03-26T00:00:00"/>
    <n v="1427328000"/>
    <d v="2015-02-12T21:37:23"/>
    <n v="1423777043"/>
    <b v="0"/>
    <n v="0"/>
    <b v="0"/>
    <x v="16"/>
  </r>
  <r>
    <n v="1059"/>
    <s v="Voice Over Artist (Canceled)"/>
    <s v="Turning myself into a vocal artist."/>
    <n v="1100"/>
    <n v="0"/>
    <x v="1"/>
    <s v="US"/>
    <s v="USD"/>
    <x v="2"/>
    <x v="0"/>
    <d v="2015-03-13T17:57:36"/>
    <n v="1426269456"/>
    <d v="2015-02-11T18:57:36"/>
    <n v="1423681056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x v="7"/>
    <x v="0"/>
    <d v="2015-04-15T21:54:53"/>
    <n v="1429134893"/>
    <d v="2015-03-16T21:54:53"/>
    <n v="1426542893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x v="7"/>
    <x v="2"/>
    <d v="2016-05-02T01:00:00"/>
    <n v="1462150800"/>
    <d v="2016-03-03T06:38:28"/>
    <n v="1456987108"/>
    <b v="0"/>
    <n v="0"/>
    <b v="0"/>
    <x v="16"/>
  </r>
  <r>
    <n v="1062"/>
    <s v="RETURNING AT A LATER DATE"/>
    <s v="SEE US ON PATREON www.badgirlartwork.com"/>
    <n v="199"/>
    <n v="190"/>
    <x v="1"/>
    <s v="US"/>
    <s v="USD"/>
    <x v="3"/>
    <x v="2"/>
    <d v="2016-07-12T19:22:21"/>
    <n v="1468351341"/>
    <d v="2016-07-05T19:22:21"/>
    <n v="1467746541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x v="10"/>
    <x v="2"/>
    <d v="2016-08-31T00:44:22"/>
    <n v="1472604262"/>
    <d v="2016-08-01T00:44:22"/>
    <n v="1470012262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x v="5"/>
    <x v="4"/>
    <d v="2013-07-07T05:28:23"/>
    <n v="1373174903"/>
    <d v="2013-05-23T05:28:23"/>
    <n v="1369286903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x v="1"/>
    <x v="3"/>
    <d v="2014-02-19T09:08:42"/>
    <n v="1392800922"/>
    <d v="2014-01-22T09:08:42"/>
    <n v="1390381722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x v="0"/>
    <x v="4"/>
    <d v="2013-08-04T23:06:22"/>
    <n v="1375657582"/>
    <d v="2013-06-20T23:06:22"/>
    <n v="1371769582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x v="4"/>
    <x v="4"/>
    <d v="2013-12-21T20:32:11"/>
    <n v="1387657931"/>
    <d v="2013-11-21T20:32:11"/>
    <n v="1385065931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x v="7"/>
    <x v="2"/>
    <d v="2016-04-10T07:54:24"/>
    <n v="1460274864"/>
    <d v="2016-03-11T08:54:24"/>
    <n v="1457686464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x v="9"/>
    <x v="4"/>
    <d v="2013-11-26T06:30:59"/>
    <n v="1385447459"/>
    <d v="2013-10-25T05:30:59"/>
    <n v="1382679059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x v="8"/>
    <x v="5"/>
    <d v="2012-10-01T00:17:02"/>
    <n v="1349050622"/>
    <d v="2012-09-11T00:17:02"/>
    <n v="1347322622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x v="9"/>
    <x v="0"/>
    <d v="2015-11-17T19:04:53"/>
    <n v="1447787093"/>
    <d v="2015-10-18T18:04:53"/>
    <n v="1445191493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x v="1"/>
    <x v="3"/>
    <d v="2014-02-05T19:58:17"/>
    <n v="1391630297"/>
    <d v="2014-01-06T19:58:17"/>
    <n v="1389038297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x v="8"/>
    <x v="6"/>
    <d v="2011-10-16T23:09:01"/>
    <n v="1318806541"/>
    <d v="2011-09-16T23:09:01"/>
    <n v="1316214541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x v="11"/>
    <x v="4"/>
    <d v="2014-01-04T04:09:05"/>
    <n v="1388808545"/>
    <d v="2013-12-05T04:09:05"/>
    <n v="1386216545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x v="6"/>
    <x v="5"/>
    <d v="2012-05-06T21:41:56"/>
    <n v="1336340516"/>
    <d v="2012-04-06T21:41:56"/>
    <n v="1333748516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x v="3"/>
    <x v="3"/>
    <d v="2014-09-11T09:04:10"/>
    <n v="1410426250"/>
    <d v="2014-07-18T09:04:10"/>
    <n v="140567425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x v="11"/>
    <x v="0"/>
    <d v="2016-01-14T04:00:11"/>
    <n v="1452744011"/>
    <d v="2015-12-15T04:00:11"/>
    <n v="1450152011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x v="0"/>
    <x v="6"/>
    <d v="2011-07-22T04:42:01"/>
    <n v="1311309721"/>
    <d v="2011-06-07T04:42:01"/>
    <n v="1307421721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x v="6"/>
    <x v="2"/>
    <d v="2016-05-14T13:35:36"/>
    <n v="1463232936"/>
    <d v="2016-04-19T13:35:36"/>
    <n v="1461072936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x v="6"/>
    <x v="3"/>
    <d v="2014-05-11T03:18:53"/>
    <n v="1399778333"/>
    <d v="2014-04-11T03:18:53"/>
    <n v="1397186333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x v="11"/>
    <x v="3"/>
    <d v="2015-01-28T22:14:52"/>
    <n v="1422483292"/>
    <d v="2014-12-29T22:14:52"/>
    <n v="1419891292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x v="3"/>
    <x v="5"/>
    <d v="2012-08-10T21:44:48"/>
    <n v="1344635088"/>
    <d v="2012-07-11T21:44:48"/>
    <n v="1342043088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x v="0"/>
    <x v="3"/>
    <d v="2014-08-02T15:49:43"/>
    <n v="1406994583"/>
    <d v="2014-06-03T15:49:43"/>
    <n v="1401810583"/>
    <b v="0"/>
    <n v="1"/>
    <b v="0"/>
    <x v="17"/>
  </r>
  <r>
    <n v="1084"/>
    <s v="My own channel"/>
    <s v="I want to start my own channel for gaming"/>
    <n v="550"/>
    <n v="0"/>
    <x v="2"/>
    <s v="US"/>
    <s v="USD"/>
    <x v="3"/>
    <x v="3"/>
    <d v="2014-08-08T21:53:24"/>
    <n v="1407534804"/>
    <d v="2014-07-09T21:53:24"/>
    <n v="1404942804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x v="2"/>
    <x v="2"/>
    <d v="2016-03-14T15:06:15"/>
    <n v="1457967975"/>
    <d v="2016-02-13T16:06:15"/>
    <n v="1455379575"/>
    <b v="0"/>
    <n v="9"/>
    <b v="0"/>
    <x v="17"/>
  </r>
  <r>
    <n v="1086"/>
    <s v="Cyber Universe Online"/>
    <s v="Humanity's future in the Galaxy"/>
    <n v="18000"/>
    <n v="15"/>
    <x v="2"/>
    <s v="US"/>
    <s v="USD"/>
    <x v="3"/>
    <x v="3"/>
    <d v="2014-08-24T20:48:11"/>
    <n v="1408913291"/>
    <d v="2014-07-25T20:48:11"/>
    <n v="1406321291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x v="5"/>
    <x v="3"/>
    <d v="2014-06-15T17:08:07"/>
    <n v="1402852087"/>
    <d v="2014-05-16T17:08:07"/>
    <n v="1400260087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x v="7"/>
    <x v="3"/>
    <d v="2014-04-24T19:11:07"/>
    <n v="1398366667"/>
    <d v="2014-03-25T19:11:07"/>
    <n v="1395774667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x v="5"/>
    <x v="0"/>
    <d v="2015-06-26T04:32:55"/>
    <n v="1435293175"/>
    <d v="2015-05-27T04:32:55"/>
    <n v="1432701175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x v="6"/>
    <x v="0"/>
    <d v="2015-05-29T04:27:33"/>
    <n v="1432873653"/>
    <d v="2015-04-29T04:27:33"/>
    <n v="1430281653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x v="7"/>
    <x v="2"/>
    <d v="2016-04-10T18:41:12"/>
    <n v="1460313672"/>
    <d v="2016-03-11T19:41:12"/>
    <n v="1457725272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x v="11"/>
    <x v="5"/>
    <d v="2013-01-06T00:37:18"/>
    <n v="1357432638"/>
    <d v="2012-12-07T00:37:18"/>
    <n v="1354840638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x v="1"/>
    <x v="2"/>
    <d v="2016-02-11T23:22:17"/>
    <n v="1455232937"/>
    <d v="2016-01-27T23:22:17"/>
    <n v="1453936937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x v="8"/>
    <x v="6"/>
    <d v="2011-10-09T17:07:13"/>
    <n v="1318180033"/>
    <d v="2011-09-09T17:07:13"/>
    <n v="1315588033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x v="3"/>
    <x v="4"/>
    <d v="2013-08-30T12:53:40"/>
    <n v="1377867220"/>
    <d v="2013-07-31T12:53:40"/>
    <n v="137527522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x v="8"/>
    <x v="3"/>
    <d v="2014-10-04T03:30:00"/>
    <n v="1412393400"/>
    <d v="2014-09-03T12:25:54"/>
    <n v="1409747154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x v="1"/>
    <x v="3"/>
    <d v="2014-03-02T19:01:17"/>
    <n v="1393786877"/>
    <d v="2014-01-21T19:01:17"/>
    <n v="1390330877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x v="7"/>
    <x v="3"/>
    <d v="2014-04-13T18:18:15"/>
    <n v="1397413095"/>
    <d v="2014-03-14T18:18:15"/>
    <n v="1394821095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x v="6"/>
    <x v="0"/>
    <d v="2015-05-13T20:04:28"/>
    <n v="1431547468"/>
    <d v="2015-04-13T20:04:28"/>
    <n v="1428955468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x v="1"/>
    <x v="2"/>
    <d v="2016-02-14T02:39:31"/>
    <n v="1455417571"/>
    <d v="2016-01-15T02:39:31"/>
    <n v="1452825571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x v="0"/>
    <x v="2"/>
    <d v="2016-07-14T18:12:00"/>
    <n v="1468519920"/>
    <d v="2016-06-17T18:32:18"/>
    <n v="1466188338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x v="9"/>
    <x v="4"/>
    <d v="2013-12-09T05:59:00"/>
    <n v="1386568740"/>
    <d v="2013-10-30T01:05:25"/>
    <n v="1383095125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x v="6"/>
    <x v="2"/>
    <d v="2016-06-18T05:19:50"/>
    <n v="1466227190"/>
    <d v="2016-04-19T05:19:50"/>
    <n v="146104319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x v="5"/>
    <x v="3"/>
    <d v="2014-06-11T09:50:21"/>
    <n v="1402480221"/>
    <d v="2014-05-12T09:50:21"/>
    <n v="1399888221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x v="2"/>
    <x v="3"/>
    <d v="2014-03-24T02:15:27"/>
    <n v="1395627327"/>
    <d v="2014-02-22T03:15:27"/>
    <n v="1393038927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x v="7"/>
    <x v="5"/>
    <d v="2012-04-04T16:46:15"/>
    <n v="1333557975"/>
    <d v="2012-03-05T17:46:15"/>
    <n v="1330969575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x v="0"/>
    <x v="3"/>
    <d v="2014-07-23T20:40:24"/>
    <n v="1406148024"/>
    <d v="2014-06-23T20:40:24"/>
    <n v="1403556024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x v="2"/>
    <x v="5"/>
    <d v="2012-04-13T14:17:15"/>
    <n v="1334326635"/>
    <d v="2012-02-13T15:17:15"/>
    <n v="1329146235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x v="9"/>
    <x v="2"/>
    <d v="2016-11-18T19:03:10"/>
    <n v="1479495790"/>
    <d v="2016-10-19T18:03:10"/>
    <n v="147690019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x v="4"/>
    <x v="5"/>
    <d v="2012-12-07T22:23:42"/>
    <n v="1354919022"/>
    <d v="2012-11-07T22:23:42"/>
    <n v="1352327022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x v="11"/>
    <x v="0"/>
    <d v="2016-01-08T04:53:10"/>
    <n v="1452228790"/>
    <d v="2015-12-09T04:53:10"/>
    <n v="144963679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x v="4"/>
    <x v="3"/>
    <d v="2015-01-19T08:30:00"/>
    <n v="1421656200"/>
    <d v="2014-11-20T18:13:31"/>
    <n v="1416507211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x v="3"/>
    <x v="3"/>
    <d v="2014-08-14T23:27:00"/>
    <n v="1408058820"/>
    <d v="2014-07-15T23:27:00"/>
    <n v="140546682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x v="8"/>
    <x v="4"/>
    <d v="2013-10-09T08:18:07"/>
    <n v="1381306687"/>
    <d v="2013-09-09T08:18:07"/>
    <n v="1378714687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x v="2"/>
    <x v="2"/>
    <d v="2016-03-30T15:41:35"/>
    <n v="1459352495"/>
    <d v="2016-02-29T16:41:35"/>
    <n v="1456764095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x v="6"/>
    <x v="5"/>
    <d v="2012-06-09T20:20:08"/>
    <n v="1339273208"/>
    <d v="2012-04-10T20:20:08"/>
    <n v="1334089208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x v="4"/>
    <x v="0"/>
    <d v="2015-12-25T14:21:53"/>
    <n v="1451053313"/>
    <d v="2015-11-25T14:21:53"/>
    <n v="1448461313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x v="7"/>
    <x v="3"/>
    <d v="2014-04-05T02:59:39"/>
    <n v="1396666779"/>
    <d v="2014-03-06T03:59:39"/>
    <n v="1394078379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x v="7"/>
    <x v="3"/>
    <d v="2014-04-06T19:01:04"/>
    <n v="1396810864"/>
    <d v="2014-03-24T19:01:04"/>
    <n v="1395687664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x v="8"/>
    <x v="6"/>
    <d v="2011-10-28T20:56:40"/>
    <n v="1319835400"/>
    <d v="2011-09-13T20:56:40"/>
    <n v="131594740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x v="2"/>
    <x v="2"/>
    <d v="2016-03-13T21:25:16"/>
    <n v="1457904316"/>
    <d v="2016-02-12T22:25:16"/>
    <n v="1455315916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x v="5"/>
    <x v="4"/>
    <d v="2013-05-30T16:53:45"/>
    <n v="1369932825"/>
    <d v="2013-05-16T16:53:45"/>
    <n v="1368723225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x v="7"/>
    <x v="3"/>
    <d v="2014-04-19T12:34:08"/>
    <n v="1397910848"/>
    <d v="2014-03-20T12:34:08"/>
    <n v="1395318848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x v="7"/>
    <x v="0"/>
    <d v="2015-04-30T16:00:51"/>
    <n v="1430409651"/>
    <d v="2015-03-31T16:00:51"/>
    <n v="1427817651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x v="3"/>
    <x v="0"/>
    <d v="2015-09-25T14:58:50"/>
    <n v="1443193130"/>
    <d v="2015-07-27T14:58:50"/>
    <n v="143800913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x v="0"/>
    <x v="2"/>
    <d v="2016-07-14T07:51:34"/>
    <n v="1468482694"/>
    <d v="2016-06-14T07:51:34"/>
    <n v="1465890694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x v="9"/>
    <x v="3"/>
    <d v="2014-11-14T21:30:00"/>
    <n v="1416000600"/>
    <d v="2014-10-14T20:30:00"/>
    <n v="1413318600"/>
    <b v="0"/>
    <n v="23"/>
    <b v="0"/>
    <x v="18"/>
  </r>
  <r>
    <n v="1128"/>
    <s v="Flying Turds"/>
    <s v="#havingfunFTW"/>
    <n v="1000"/>
    <n v="1"/>
    <x v="2"/>
    <s v="GB"/>
    <s v="GBP"/>
    <x v="3"/>
    <x v="3"/>
    <d v="2014-08-07T15:35:17"/>
    <n v="1407425717"/>
    <d v="2014-07-08T15:35:17"/>
    <n v="1404833717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x v="5"/>
    <x v="2"/>
    <d v="2016-06-05T06:21:33"/>
    <n v="1465107693"/>
    <d v="2016-05-06T06:21:33"/>
    <n v="1462515693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x v="8"/>
    <x v="3"/>
    <d v="2014-11-26T00:55:00"/>
    <n v="1416963300"/>
    <d v="2014-09-26T23:55:00"/>
    <n v="141177570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x v="4"/>
    <x v="0"/>
    <d v="2015-12-24T21:47:48"/>
    <n v="1450993668"/>
    <d v="2015-11-24T21:47:48"/>
    <n v="1448401668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x v="11"/>
    <x v="2"/>
    <d v="2017-01-01T02:46:11"/>
    <n v="1483238771"/>
    <d v="2016-12-02T02:46:11"/>
    <n v="1480646771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x v="3"/>
    <x v="3"/>
    <d v="2014-07-31T09:46:21"/>
    <n v="1406799981"/>
    <d v="2014-07-01T09:46:21"/>
    <n v="1404207981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x v="4"/>
    <x v="3"/>
    <d v="2014-11-29T04:33:00"/>
    <n v="1417235580"/>
    <d v="2014-11-15T06:50:28"/>
    <n v="1416034228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x v="3"/>
    <x v="2"/>
    <d v="2016-08-06T23:44:54"/>
    <n v="1470527094"/>
    <d v="2016-07-07T23:44:54"/>
    <n v="1467935094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x v="4"/>
    <x v="0"/>
    <d v="2015-12-19T16:07:09"/>
    <n v="1450541229"/>
    <d v="2015-11-19T16:07:09"/>
    <n v="1447949229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x v="7"/>
    <x v="2"/>
    <d v="2016-04-23T19:40:21"/>
    <n v="1461440421"/>
    <d v="2016-03-24T19:40:21"/>
    <n v="1458848421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x v="1"/>
    <x v="1"/>
    <d v="2017-01-21T21:45:31"/>
    <n v="1485035131"/>
    <d v="2017-01-01T21:45:31"/>
    <n v="1483307131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x v="11"/>
    <x v="3"/>
    <d v="2015-01-01T08:20:26"/>
    <n v="1420100426"/>
    <d v="2014-12-02T08:20:26"/>
    <n v="1417508426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x v="3"/>
    <x v="0"/>
    <d v="2015-08-06T11:05:21"/>
    <n v="1438859121"/>
    <d v="2015-07-07T11:05:21"/>
    <n v="1436267121"/>
    <b v="0"/>
    <n v="0"/>
    <b v="0"/>
    <x v="18"/>
  </r>
  <r>
    <n v="1141"/>
    <s v="Arena Z - Zombie Survival"/>
    <s v="I think this will be a great game!"/>
    <n v="500"/>
    <n v="0"/>
    <x v="2"/>
    <s v="DE"/>
    <s v="EUR"/>
    <x v="0"/>
    <x v="0"/>
    <d v="2015-07-09T16:47:30"/>
    <n v="1436460450"/>
    <d v="2015-06-09T16:47:30"/>
    <n v="143386845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x v="1"/>
    <x v="0"/>
    <d v="2015-02-17T00:08:47"/>
    <n v="1424131727"/>
    <d v="2015-01-18T00:08:47"/>
    <n v="1421539727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x v="4"/>
    <x v="0"/>
    <d v="2015-12-17T04:38:46"/>
    <n v="1450327126"/>
    <d v="2015-11-17T04:38:46"/>
    <n v="1447735126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x v="7"/>
    <x v="0"/>
    <d v="2015-04-29T04:22:00"/>
    <n v="1430281320"/>
    <d v="2015-03-30T04:22:00"/>
    <n v="142768932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x v="10"/>
    <x v="3"/>
    <d v="2014-10-02T17:56:32"/>
    <n v="1412272592"/>
    <d v="2014-08-03T17:56:32"/>
    <n v="1407088592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x v="7"/>
    <x v="3"/>
    <d v="2014-05-02T22:52:53"/>
    <n v="1399071173"/>
    <d v="2014-03-25T22:52:53"/>
    <n v="1395787973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x v="10"/>
    <x v="3"/>
    <d v="2014-10-19T23:19:43"/>
    <n v="1413760783"/>
    <d v="2014-08-20T23:19:43"/>
    <n v="1408576783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x v="4"/>
    <x v="2"/>
    <d v="2016-12-01T05:06:21"/>
    <n v="1480568781"/>
    <d v="2016-11-01T04:06:21"/>
    <n v="1477973181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x v="5"/>
    <x v="2"/>
    <d v="2016-06-16T17:02:46"/>
    <n v="1466096566"/>
    <d v="2016-05-17T17:02:46"/>
    <n v="1463504566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x v="4"/>
    <x v="0"/>
    <d v="2016-01-08T22:54:35"/>
    <n v="1452293675"/>
    <d v="2015-11-09T22:54:35"/>
    <n v="1447109675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x v="10"/>
    <x v="0"/>
    <d v="2015-09-07T02:27:43"/>
    <n v="1441592863"/>
    <d v="2015-08-08T02:27:43"/>
    <n v="1439000863"/>
    <b v="0"/>
    <n v="0"/>
    <b v="0"/>
    <x v="19"/>
  </r>
  <r>
    <n v="1152"/>
    <s v="Peruvian King Food Truck"/>
    <s v="Peruvian food truck with an LA twist."/>
    <n v="16000"/>
    <n v="911"/>
    <x v="2"/>
    <s v="US"/>
    <s v="USD"/>
    <x v="6"/>
    <x v="0"/>
    <d v="2015-05-15T17:01:52"/>
    <n v="1431709312"/>
    <d v="2015-04-15T17:01:52"/>
    <n v="1429117312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x v="5"/>
    <x v="0"/>
    <d v="2015-06-18T17:08:25"/>
    <n v="1434647305"/>
    <d v="2015-05-19T17:08:25"/>
    <n v="1432055305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x v="10"/>
    <x v="0"/>
    <d v="2015-09-06T02:36:46"/>
    <n v="1441507006"/>
    <d v="2015-08-07T02:36:46"/>
    <n v="1438915006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x v="3"/>
    <x v="3"/>
    <d v="2014-08-14T18:20:08"/>
    <n v="1408040408"/>
    <d v="2014-07-15T18:20:08"/>
    <n v="1405448408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x v="1"/>
    <x v="0"/>
    <d v="2015-02-24T01:42:42"/>
    <n v="1424742162"/>
    <d v="2015-01-25T01:42:42"/>
    <n v="1422150162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x v="9"/>
    <x v="3"/>
    <d v="2014-12-05T16:04:40"/>
    <n v="1417795480"/>
    <d v="2014-10-06T15:04:40"/>
    <n v="141260788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x v="4"/>
    <x v="3"/>
    <d v="2014-12-09T02:12:08"/>
    <n v="1418091128"/>
    <d v="2014-11-09T02:12:08"/>
    <n v="1415499128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x v="5"/>
    <x v="0"/>
    <d v="2015-06-30T15:45:00"/>
    <n v="1435679100"/>
    <d v="2015-05-30T17:26:05"/>
    <n v="1433006765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x v="2"/>
    <x v="0"/>
    <d v="2015-03-28T02:43:06"/>
    <n v="1427510586"/>
    <d v="2015-02-26T03:43:06"/>
    <n v="1424922186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x v="6"/>
    <x v="0"/>
    <d v="2015-05-19T15:06:29"/>
    <n v="1432047989"/>
    <d v="2015-04-28T15:06:29"/>
    <n v="1430233589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x v="10"/>
    <x v="3"/>
    <d v="2014-09-25T16:24:24"/>
    <n v="1411662264"/>
    <d v="2014-08-25T16:24:24"/>
    <n v="1408983864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x v="3"/>
    <x v="3"/>
    <d v="2014-08-09T17:22:00"/>
    <n v="1407604920"/>
    <d v="2014-07-10T17:22:00"/>
    <n v="140501292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x v="5"/>
    <x v="2"/>
    <d v="2016-06-18T17:23:02"/>
    <n v="1466270582"/>
    <d v="2016-05-19T17:23:02"/>
    <n v="1463678582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x v="0"/>
    <x v="3"/>
    <d v="2014-07-06T05:08:50"/>
    <n v="1404623330"/>
    <d v="2014-06-02T05:08:50"/>
    <n v="140168573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x v="5"/>
    <x v="0"/>
    <d v="2015-06-26T04:00:00"/>
    <n v="1435291200"/>
    <d v="2015-05-26T11:39:02"/>
    <n v="1432640342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x v="10"/>
    <x v="3"/>
    <d v="2014-09-12T17:38:15"/>
    <n v="1410543495"/>
    <d v="2014-08-12T17:38:15"/>
    <n v="1407865095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x v="10"/>
    <x v="2"/>
    <d v="2016-09-22T01:17:45"/>
    <n v="1474507065"/>
    <d v="2016-08-23T01:17:45"/>
    <n v="1471915065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x v="1"/>
    <x v="0"/>
    <d v="2015-02-22T08:29:23"/>
    <n v="1424593763"/>
    <d v="2015-01-23T08:29:23"/>
    <n v="1422001763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x v="6"/>
    <x v="0"/>
    <d v="2015-05-30T21:26:11"/>
    <n v="1433021171"/>
    <d v="2015-04-30T21:26:11"/>
    <n v="1430429171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x v="9"/>
    <x v="3"/>
    <d v="2014-11-13T20:18:47"/>
    <n v="1415909927"/>
    <d v="2014-10-26T19:18:47"/>
    <n v="1414351127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x v="3"/>
    <x v="3"/>
    <d v="2014-08-20T16:22:32"/>
    <n v="1408551752"/>
    <d v="2014-07-21T16:22:32"/>
    <n v="1405959752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x v="0"/>
    <x v="0"/>
    <d v="2015-08-03T04:27:37"/>
    <n v="1438576057"/>
    <d v="2015-06-29T04:27:37"/>
    <n v="1435552057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x v="6"/>
    <x v="2"/>
    <d v="2016-05-08T20:12:07"/>
    <n v="1462738327"/>
    <d v="2016-04-08T20:12:07"/>
    <n v="1460146327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x v="0"/>
    <x v="0"/>
    <d v="2015-07-15T17:28:59"/>
    <n v="1436981339"/>
    <d v="2015-06-15T17:28:59"/>
    <n v="1434389339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x v="1"/>
    <x v="1"/>
    <d v="2017-03-06T13:00:00"/>
    <n v="1488805200"/>
    <d v="2017-01-11T00:28:18"/>
    <n v="1484094498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x v="8"/>
    <x v="3"/>
    <d v="2014-10-15T15:51:36"/>
    <n v="1413388296"/>
    <d v="2014-09-15T15:51:36"/>
    <n v="1410796296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x v="3"/>
    <x v="3"/>
    <d v="2014-08-16T21:44:12"/>
    <n v="1408225452"/>
    <d v="2014-07-17T21:44:12"/>
    <n v="1405633452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x v="8"/>
    <x v="0"/>
    <d v="2015-10-28T17:17:07"/>
    <n v="1446052627"/>
    <d v="2015-09-28T17:17:07"/>
    <n v="1443460627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x v="5"/>
    <x v="3"/>
    <d v="2014-06-28T19:21:54"/>
    <n v="1403983314"/>
    <d v="2014-05-22T19:21:54"/>
    <n v="1400786514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x v="1"/>
    <x v="0"/>
    <d v="2015-03-01T08:08:41"/>
    <n v="1425197321"/>
    <d v="2015-01-30T08:08:41"/>
    <n v="1422605321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x v="11"/>
    <x v="2"/>
    <d v="2017-01-12T16:42:00"/>
    <n v="1484239320"/>
    <d v="2016-12-24T19:51:28"/>
    <n v="1482609088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x v="9"/>
    <x v="2"/>
    <d v="2016-11-02T03:59:00"/>
    <n v="1478059140"/>
    <d v="2016-10-13T20:40:23"/>
    <n v="1476391223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x v="1"/>
    <x v="1"/>
    <d v="2017-02-06T14:23:31"/>
    <n v="1486391011"/>
    <d v="2017-01-06T14:23:31"/>
    <n v="1483712611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x v="5"/>
    <x v="0"/>
    <d v="2015-06-08T04:00:00"/>
    <n v="1433736000"/>
    <d v="2015-05-06T20:45:49"/>
    <n v="1430945149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x v="6"/>
    <x v="0"/>
    <d v="2015-06-01T22:42:00"/>
    <n v="1433198520"/>
    <d v="2015-04-29T20:43:15"/>
    <n v="1430340195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x v="6"/>
    <x v="0"/>
    <d v="2015-05-17T18:00:00"/>
    <n v="1431885600"/>
    <d v="2015-04-15T21:28:43"/>
    <n v="1429133323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x v="11"/>
    <x v="2"/>
    <d v="2016-12-28T16:49:00"/>
    <n v="1482943740"/>
    <d v="2016-12-07T16:49:00"/>
    <n v="148112934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x v="0"/>
    <x v="2"/>
    <d v="2016-06-29T23:29:55"/>
    <n v="1467242995"/>
    <d v="2016-06-08T23:29:55"/>
    <n v="1465428595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x v="10"/>
    <x v="3"/>
    <d v="2014-08-31T15:58:45"/>
    <n v="1409500725"/>
    <d v="2014-08-01T15:58:45"/>
    <n v="1406908725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x v="2"/>
    <x v="2"/>
    <d v="2016-03-20T13:29:20"/>
    <n v="1458480560"/>
    <d v="2016-02-19T14:29:20"/>
    <n v="145589216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x v="1"/>
    <x v="1"/>
    <d v="2017-02-11T12:09:38"/>
    <n v="1486814978"/>
    <d v="2017-01-12T12:09:38"/>
    <n v="1484222978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x v="2"/>
    <x v="2"/>
    <d v="2016-04-09T17:37:33"/>
    <n v="1460223453"/>
    <d v="2016-02-09T18:37:33"/>
    <n v="1455043053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x v="7"/>
    <x v="0"/>
    <d v="2015-04-08T11:42:59"/>
    <n v="1428493379"/>
    <d v="2015-03-09T11:42:59"/>
    <n v="1425901379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x v="9"/>
    <x v="0"/>
    <d v="2015-12-20T09:00:00"/>
    <n v="1450602000"/>
    <d v="2015-10-21T08:20:53"/>
    <n v="1445415653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x v="4"/>
    <x v="0"/>
    <d v="2015-12-18T19:38:59"/>
    <n v="1450467539"/>
    <d v="2015-11-18T19:38:59"/>
    <n v="1447875539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x v="5"/>
    <x v="2"/>
    <d v="2016-06-13T05:59:00"/>
    <n v="1465797540"/>
    <d v="2016-05-13T15:57:14"/>
    <n v="1463155034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x v="4"/>
    <x v="0"/>
    <d v="2015-12-31T03:00:00"/>
    <n v="1451530800"/>
    <d v="2015-11-25T14:51:26"/>
    <n v="1448463086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x v="0"/>
    <x v="0"/>
    <d v="2015-07-08T18:30:00"/>
    <n v="1436380200"/>
    <d v="2015-06-06T18:30:00"/>
    <n v="143361540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x v="7"/>
    <x v="0"/>
    <d v="2015-04-16T11:27:36"/>
    <n v="1429183656"/>
    <d v="2015-03-26T11:27:36"/>
    <n v="1427369256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x v="0"/>
    <x v="2"/>
    <d v="2016-07-15T14:34:06"/>
    <n v="1468593246"/>
    <d v="2016-06-15T14:34:06"/>
    <n v="1466001246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x v="5"/>
    <x v="0"/>
    <d v="2015-06-27T06:55:54"/>
    <n v="1435388154"/>
    <d v="2015-05-28T06:55:54"/>
    <n v="1432796154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x v="5"/>
    <x v="0"/>
    <d v="2015-05-31T14:45:27"/>
    <n v="1433083527"/>
    <d v="2015-05-01T14:45:27"/>
    <n v="1430491527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x v="9"/>
    <x v="0"/>
    <d v="2015-12-04T05:00:00"/>
    <n v="1449205200"/>
    <d v="2015-10-20T17:57:13"/>
    <n v="1445363833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x v="5"/>
    <x v="0"/>
    <d v="2015-06-13T12:09:11"/>
    <n v="1434197351"/>
    <d v="2015-05-14T12:09:11"/>
    <n v="1431605351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x v="2"/>
    <x v="1"/>
    <d v="2017-03-11T13:29:00"/>
    <n v="1489238940"/>
    <d v="2017-02-06T18:37:33"/>
    <n v="1486406253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x v="7"/>
    <x v="2"/>
    <d v="2016-03-31T10:00:00"/>
    <n v="1459418400"/>
    <d v="2016-03-01T10:19:33"/>
    <n v="1456827573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x v="2"/>
    <x v="2"/>
    <d v="2016-03-24T16:01:04"/>
    <n v="1458835264"/>
    <d v="2016-02-23T17:01:04"/>
    <n v="1456246864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x v="1"/>
    <x v="1"/>
    <d v="2017-02-25T20:18:25"/>
    <n v="1488053905"/>
    <d v="2017-01-26T20:18:25"/>
    <n v="1485461905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x v="5"/>
    <x v="0"/>
    <d v="2015-05-31T21:00:00"/>
    <n v="1433106000"/>
    <d v="2015-05-08T22:36:12"/>
    <n v="1431124572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x v="5"/>
    <x v="2"/>
    <d v="2016-06-09T20:47:41"/>
    <n v="1465505261"/>
    <d v="2016-05-25T20:47:41"/>
    <n v="1464209261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x v="4"/>
    <x v="0"/>
    <d v="2015-11-27T01:00:00"/>
    <n v="1448586000"/>
    <d v="2015-11-10T22:48:15"/>
    <n v="1447195695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x v="11"/>
    <x v="2"/>
    <d v="2017-01-31T18:08:20"/>
    <n v="1485886100"/>
    <d v="2016-12-27T18:08:20"/>
    <n v="148286210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x v="6"/>
    <x v="0"/>
    <d v="2015-06-09T20:10:05"/>
    <n v="1433880605"/>
    <d v="2015-04-10T20:10:05"/>
    <n v="1428696605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x v="6"/>
    <x v="3"/>
    <d v="2014-05-30T22:09:16"/>
    <n v="1401487756"/>
    <d v="2014-04-30T22:09:16"/>
    <n v="1398895756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x v="10"/>
    <x v="0"/>
    <d v="2015-10-02T23:03:00"/>
    <n v="1443826980"/>
    <d v="2015-08-31T14:47:37"/>
    <n v="1441032457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x v="0"/>
    <x v="2"/>
    <d v="2016-07-14T19:25:40"/>
    <n v="1468524340"/>
    <d v="2016-06-14T19:25:40"/>
    <n v="146593234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x v="9"/>
    <x v="0"/>
    <d v="2015-11-01T03:00:00"/>
    <n v="1446346800"/>
    <d v="2015-10-01T15:53:20"/>
    <n v="144371480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x v="8"/>
    <x v="2"/>
    <d v="2016-10-20T11:05:13"/>
    <n v="1476961513"/>
    <d v="2016-09-20T11:05:13"/>
    <n v="1474369513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x v="3"/>
    <x v="0"/>
    <d v="2015-08-25T15:05:12"/>
    <n v="1440515112"/>
    <d v="2015-07-26T15:05:12"/>
    <n v="1437923112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x v="4"/>
    <x v="2"/>
    <d v="2016-12-04T00:00:00"/>
    <n v="1480809600"/>
    <d v="2016-11-06T11:24:48"/>
    <n v="1478431488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x v="7"/>
    <x v="2"/>
    <d v="2016-04-01T04:00:00"/>
    <n v="1459483200"/>
    <d v="2016-03-01T17:17:27"/>
    <n v="1456852647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x v="9"/>
    <x v="2"/>
    <d v="2016-11-10T05:15:09"/>
    <n v="1478754909"/>
    <d v="2016-10-11T04:15:09"/>
    <n v="1476159309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x v="6"/>
    <x v="3"/>
    <d v="2014-06-06T13:11:42"/>
    <n v="1402060302"/>
    <d v="2014-04-07T13:11:42"/>
    <n v="1396876302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x v="10"/>
    <x v="4"/>
    <d v="2013-10-22T21:44:38"/>
    <n v="1382478278"/>
    <d v="2013-08-23T21:44:38"/>
    <n v="1377294278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x v="7"/>
    <x v="3"/>
    <d v="2014-04-21T01:00:00"/>
    <n v="1398042000"/>
    <d v="2014-03-17T20:59:41"/>
    <n v="1395089981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x v="3"/>
    <x v="3"/>
    <d v="2014-08-07T07:00:00"/>
    <n v="1407394800"/>
    <d v="2014-07-07T22:03:36"/>
    <n v="1404770616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x v="3"/>
    <x v="6"/>
    <d v="2011-09-28T17:30:08"/>
    <n v="1317231008"/>
    <d v="2011-07-30T17:30:08"/>
    <n v="1312047008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x v="7"/>
    <x v="5"/>
    <d v="2012-04-16T16:00:00"/>
    <n v="1334592000"/>
    <d v="2012-03-17T11:02:07"/>
    <n v="1331982127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x v="1"/>
    <x v="6"/>
    <d v="2011-02-24T23:20:30"/>
    <n v="1298589630"/>
    <d v="2011-01-25T23:20:30"/>
    <n v="129599763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x v="3"/>
    <x v="0"/>
    <d v="2015-08-28T01:00:00"/>
    <n v="1440723600"/>
    <d v="2015-07-08T22:36:08"/>
    <n v="1436394968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x v="10"/>
    <x v="4"/>
    <d v="2013-10-06T20:21:10"/>
    <n v="1381090870"/>
    <d v="2013-08-20T20:21:10"/>
    <n v="137703007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x v="1"/>
    <x v="5"/>
    <d v="2012-02-21T22:46:14"/>
    <n v="1329864374"/>
    <d v="2012-01-31T22:46:14"/>
    <n v="1328049974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x v="1"/>
    <x v="0"/>
    <d v="2015-02-02T18:55:42"/>
    <n v="1422903342"/>
    <d v="2015-01-03T18:55:42"/>
    <n v="1420311342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x v="4"/>
    <x v="4"/>
    <d v="2013-12-15T03:14:59"/>
    <n v="1387077299"/>
    <d v="2013-11-05T03:14:59"/>
    <n v="1383621299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x v="3"/>
    <x v="5"/>
    <d v="2012-07-28T16:00:00"/>
    <n v="1343491200"/>
    <d v="2012-07-20T16:19:24"/>
    <n v="1342801164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x v="10"/>
    <x v="5"/>
    <d v="2012-08-24T06:47:45"/>
    <n v="1345790865"/>
    <d v="2012-08-04T06:47:45"/>
    <n v="1344062865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x v="3"/>
    <x v="6"/>
    <d v="2011-08-06T14:38:56"/>
    <n v="1312641536"/>
    <d v="2011-07-07T14:38:56"/>
    <n v="1310049536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x v="11"/>
    <x v="6"/>
    <d v="2012-01-05T23:06:07"/>
    <n v="1325804767"/>
    <d v="2011-12-06T23:06:07"/>
    <n v="1323212767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x v="5"/>
    <x v="4"/>
    <d v="2013-07-12T21:51:00"/>
    <n v="1373665860"/>
    <d v="2013-05-15T00:57:37"/>
    <n v="1368579457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x v="9"/>
    <x v="3"/>
    <d v="2014-11-03T05:59:00"/>
    <n v="1414994340"/>
    <d v="2014-10-11T20:06:20"/>
    <n v="141305798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x v="10"/>
    <x v="6"/>
    <d v="2011-09-11T13:18:00"/>
    <n v="1315747080"/>
    <d v="2011-08-27T03:58:22"/>
    <n v="1314417502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x v="5"/>
    <x v="6"/>
    <d v="2011-07-08T21:00:00"/>
    <n v="1310158800"/>
    <d v="2011-05-08T21:06:11"/>
    <n v="1304888771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x v="7"/>
    <x v="4"/>
    <d v="2013-04-22T21:00:00"/>
    <n v="1366664400"/>
    <d v="2013-03-22T19:48:43"/>
    <n v="1363981723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x v="5"/>
    <x v="3"/>
    <d v="2014-06-14T14:23:54"/>
    <n v="1402755834"/>
    <d v="2014-05-15T14:23:54"/>
    <n v="1400163834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x v="9"/>
    <x v="6"/>
    <d v="2011-12-06T02:02:29"/>
    <n v="1323136949"/>
    <d v="2011-10-22T01:02:29"/>
    <n v="1319245349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x v="6"/>
    <x v="4"/>
    <d v="2013-05-06T07:00:55"/>
    <n v="1367823655"/>
    <d v="2013-04-06T07:00:55"/>
    <n v="1365231655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x v="5"/>
    <x v="3"/>
    <d v="2014-06-13T06:59:00"/>
    <n v="1402642740"/>
    <d v="2014-05-08T15:45:53"/>
    <n v="1399563953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x v="0"/>
    <x v="5"/>
    <d v="2012-07-07T17:46:51"/>
    <n v="1341683211"/>
    <d v="2012-06-07T17:46:51"/>
    <n v="1339091211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x v="3"/>
    <x v="3"/>
    <d v="2014-09-06T15:25:31"/>
    <n v="1410017131"/>
    <d v="2014-07-23T15:25:31"/>
    <n v="1406129131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x v="3"/>
    <x v="6"/>
    <d v="2011-09-25T19:32:47"/>
    <n v="1316979167"/>
    <d v="2011-07-27T19:32:47"/>
    <n v="1311795167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x v="8"/>
    <x v="4"/>
    <d v="2013-10-24T23:42:49"/>
    <n v="1382658169"/>
    <d v="2013-09-26T23:42:49"/>
    <n v="1380238969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x v="10"/>
    <x v="3"/>
    <d v="2014-09-03T18:48:27"/>
    <n v="1409770107"/>
    <d v="2014-08-04T18:48:27"/>
    <n v="1407178107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x v="4"/>
    <x v="7"/>
    <d v="2011-01-01T04:59:00"/>
    <n v="1293857940"/>
    <d v="2010-11-05T14:54:46"/>
    <n v="1288968886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x v="4"/>
    <x v="4"/>
    <d v="2013-12-01T21:17:32"/>
    <n v="1385932652"/>
    <d v="2013-11-01T20:17:32"/>
    <n v="1383337052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x v="1"/>
    <x v="5"/>
    <d v="2012-02-12T22:03:51"/>
    <n v="1329084231"/>
    <d v="2012-01-13T22:03:51"/>
    <n v="1326492231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x v="2"/>
    <x v="6"/>
    <d v="2011-04-03T01:03:10"/>
    <n v="1301792590"/>
    <d v="2011-02-13T02:03:10"/>
    <n v="129756259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x v="10"/>
    <x v="4"/>
    <d v="2013-08-31T14:40:12"/>
    <n v="1377960012"/>
    <d v="2013-08-01T14:40:12"/>
    <n v="1375368012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x v="5"/>
    <x v="3"/>
    <d v="2014-06-09T03:59:00"/>
    <n v="1402286340"/>
    <d v="2014-05-07T23:17:44"/>
    <n v="1399504664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x v="1"/>
    <x v="3"/>
    <d v="2014-02-26T20:13:40"/>
    <n v="1393445620"/>
    <d v="2014-01-27T20:13:40"/>
    <n v="139085362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x v="11"/>
    <x v="4"/>
    <d v="2014-01-29T08:13:47"/>
    <n v="1390983227"/>
    <d v="2013-12-30T08:13:47"/>
    <n v="1388391227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x v="1"/>
    <x v="3"/>
    <d v="2014-02-16T18:18:12"/>
    <n v="1392574692"/>
    <d v="2014-01-17T18:18:12"/>
    <n v="1389982692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x v="2"/>
    <x v="3"/>
    <d v="2014-03-29T01:00:00"/>
    <n v="1396054800"/>
    <d v="2014-02-22T02:01:10"/>
    <n v="139303447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x v="8"/>
    <x v="4"/>
    <d v="2013-10-29T15:54:43"/>
    <n v="1383062083"/>
    <d v="2013-09-30T15:54:43"/>
    <n v="1380556483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x v="9"/>
    <x v="7"/>
    <d v="2010-11-30T15:43:35"/>
    <n v="1291131815"/>
    <d v="2010-10-14T15:43:35"/>
    <n v="1287071015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x v="11"/>
    <x v="4"/>
    <d v="2014-01-11T21:02:25"/>
    <n v="1389474145"/>
    <d v="2013-12-12T21:02:25"/>
    <n v="1386882145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x v="0"/>
    <x v="4"/>
    <d v="2013-07-24T14:02:38"/>
    <n v="1374674558"/>
    <d v="2013-06-24T14:02:38"/>
    <n v="1372082558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x v="10"/>
    <x v="4"/>
    <d v="2013-09-20T20:17:27"/>
    <n v="1379708247"/>
    <d v="2013-08-21T20:17:27"/>
    <n v="1377116247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x v="7"/>
    <x v="2"/>
    <d v="2016-04-16T00:00:00"/>
    <n v="1460764800"/>
    <d v="2016-03-16T19:45:12"/>
    <n v="1458157512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x v="1"/>
    <x v="5"/>
    <d v="2012-03-25T19:34:02"/>
    <n v="1332704042"/>
    <d v="2012-01-25T20:34:02"/>
    <n v="1327523642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x v="9"/>
    <x v="4"/>
    <d v="2013-11-13T17:24:19"/>
    <n v="1384363459"/>
    <d v="2013-10-14T16:24:19"/>
    <n v="1381767859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x v="6"/>
    <x v="7"/>
    <d v="2010-06-15T04:00:00"/>
    <n v="1276574400"/>
    <d v="2010-04-06T17:52:59"/>
    <n v="1270576379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x v="10"/>
    <x v="3"/>
    <d v="2014-08-31T17:31:31"/>
    <n v="1409506291"/>
    <d v="2014-08-01T17:31:31"/>
    <n v="1406914291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x v="3"/>
    <x v="5"/>
    <d v="2012-08-30T16:33:45"/>
    <n v="1346344425"/>
    <d v="2012-07-26T16:33:45"/>
    <n v="1343320425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x v="3"/>
    <x v="4"/>
    <d v="2013-08-07T20:49:47"/>
    <n v="1375908587"/>
    <d v="2013-07-03T20:49:47"/>
    <n v="1372884587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x v="3"/>
    <x v="8"/>
    <d v="2009-09-01T04:00:00"/>
    <n v="1251777600"/>
    <d v="2009-07-13T16:54:07"/>
    <n v="1247504047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x v="3"/>
    <x v="5"/>
    <d v="2012-09-04T13:29:07"/>
    <n v="1346765347"/>
    <d v="2012-07-31T13:29:07"/>
    <n v="1343741347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x v="5"/>
    <x v="3"/>
    <d v="2014-06-25T02:00:00"/>
    <n v="1403661600"/>
    <d v="2014-05-27T13:19:26"/>
    <n v="1401196766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x v="2"/>
    <x v="3"/>
    <d v="2014-03-24T01:22:50"/>
    <n v="1395624170"/>
    <d v="2014-02-12T02:22:50"/>
    <n v="139217177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x v="11"/>
    <x v="7"/>
    <d v="2011-03-01T18:10:54"/>
    <n v="1299003054"/>
    <d v="2010-12-01T18:10:54"/>
    <n v="1291227054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x v="3"/>
    <x v="4"/>
    <d v="2013-07-28T17:50:36"/>
    <n v="1375033836"/>
    <d v="2013-07-08T17:50:36"/>
    <n v="1373305836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x v="4"/>
    <x v="4"/>
    <d v="2013-12-09T04:59:00"/>
    <n v="1386565140"/>
    <d v="2013-11-08T11:24:15"/>
    <n v="1383909855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x v="2"/>
    <x v="4"/>
    <d v="2013-03-11T04:00:00"/>
    <n v="1362974400"/>
    <d v="2013-02-15T17:13:09"/>
    <n v="1360948389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x v="11"/>
    <x v="2"/>
    <d v="2016-12-31T16:59:00"/>
    <n v="1483203540"/>
    <d v="2016-12-08T05:38:02"/>
    <n v="1481175482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x v="0"/>
    <x v="0"/>
    <d v="2015-06-20T13:59:35"/>
    <n v="1434808775"/>
    <d v="2015-06-05T13:59:35"/>
    <n v="1433512775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x v="2"/>
    <x v="0"/>
    <d v="2015-02-17T14:00:00"/>
    <n v="1424181600"/>
    <d v="2015-02-04T09:13:47"/>
    <n v="1423041227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x v="6"/>
    <x v="0"/>
    <d v="2015-06-12T14:54:16"/>
    <n v="1434120856"/>
    <d v="2015-04-13T14:54:16"/>
    <n v="1428936856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x v="3"/>
    <x v="2"/>
    <d v="2016-08-10T04:00:00"/>
    <n v="1470801600"/>
    <d v="2016-07-10T03:42:43"/>
    <n v="1468122163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x v="11"/>
    <x v="2"/>
    <d v="2017-01-04T03:14:05"/>
    <n v="1483499645"/>
    <d v="2016-12-05T03:14:05"/>
    <n v="1480907645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x v="7"/>
    <x v="0"/>
    <d v="2015-04-23T06:59:00"/>
    <n v="1429772340"/>
    <d v="2015-03-23T14:45:31"/>
    <n v="1427121931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x v="7"/>
    <x v="0"/>
    <d v="2015-04-07T07:00:00"/>
    <n v="1428390000"/>
    <d v="2015-03-01T15:39:51"/>
    <n v="1425224391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x v="8"/>
    <x v="0"/>
    <d v="2015-10-06T22:59:00"/>
    <n v="1444172340"/>
    <d v="2015-09-09T18:20:28"/>
    <n v="1441822828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x v="9"/>
    <x v="0"/>
    <d v="2015-11-14T17:49:31"/>
    <n v="1447523371"/>
    <d v="2015-10-15T16:49:31"/>
    <n v="1444927771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x v="9"/>
    <x v="0"/>
    <d v="2015-10-19T11:00:00"/>
    <n v="1445252400"/>
    <d v="2015-10-01T10:53:17"/>
    <n v="1443696797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x v="0"/>
    <x v="0"/>
    <d v="2015-07-29T17:00:00"/>
    <n v="1438189200"/>
    <d v="2015-06-29T13:44:57"/>
    <n v="1435585497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x v="2"/>
    <x v="2"/>
    <d v="2016-03-14T00:12:53"/>
    <n v="1457914373"/>
    <d v="2016-02-23T01:12:53"/>
    <n v="145618997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x v="6"/>
    <x v="2"/>
    <d v="2016-05-01T17:55:58"/>
    <n v="1462125358"/>
    <d v="2016-04-01T17:55:58"/>
    <n v="1459533358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x v="7"/>
    <x v="2"/>
    <d v="2016-04-28T16:20:32"/>
    <n v="1461860432"/>
    <d v="2016-03-29T16:20:32"/>
    <n v="1459268432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x v="0"/>
    <x v="0"/>
    <d v="2015-07-14T19:32:39"/>
    <n v="1436902359"/>
    <d v="2015-06-14T19:32:39"/>
    <n v="1434310359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x v="6"/>
    <x v="2"/>
    <d v="2016-06-01T18:57:00"/>
    <n v="1464807420"/>
    <d v="2016-04-23T16:12:18"/>
    <n v="1461427938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x v="3"/>
    <x v="0"/>
    <d v="2015-07-21T03:00:00"/>
    <n v="1437447600"/>
    <d v="2015-07-10T17:59:38"/>
    <n v="143655117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x v="4"/>
    <x v="2"/>
    <d v="2016-12-01T02:23:31"/>
    <n v="1480559011"/>
    <d v="2016-11-01T01:23:31"/>
    <n v="1477963411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x v="3"/>
    <x v="2"/>
    <d v="2016-07-31T11:00:00"/>
    <n v="1469962800"/>
    <d v="2016-07-15T10:35:20"/>
    <n v="146857892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x v="1"/>
    <x v="1"/>
    <d v="2017-03-13T03:40:05"/>
    <n v="1489376405"/>
    <d v="2017-01-12T04:40:05"/>
    <n v="1484196005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x v="0"/>
    <x v="2"/>
    <d v="2016-07-21T17:30:00"/>
    <n v="1469122200"/>
    <d v="2016-06-22T15:58:28"/>
    <n v="1466611108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x v="4"/>
    <x v="3"/>
    <d v="2014-12-04T10:58:54"/>
    <n v="1417690734"/>
    <d v="2014-11-04T10:58:54"/>
    <n v="1415098734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x v="1"/>
    <x v="2"/>
    <d v="2016-02-17T12:04:39"/>
    <n v="1455710679"/>
    <d v="2016-01-18T12:04:39"/>
    <n v="1453118679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x v="10"/>
    <x v="2"/>
    <d v="2016-10-08T14:43:32"/>
    <n v="1475937812"/>
    <d v="2016-08-29T14:43:32"/>
    <n v="1472481812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x v="8"/>
    <x v="0"/>
    <d v="2015-10-15T21:11:08"/>
    <n v="1444943468"/>
    <d v="2015-09-10T21:11:08"/>
    <n v="1441919468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x v="3"/>
    <x v="2"/>
    <d v="2016-08-19T16:00:50"/>
    <n v="1471622450"/>
    <d v="2016-07-05T16:00:50"/>
    <n v="146773445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x v="9"/>
    <x v="2"/>
    <d v="2016-11-30T20:15:19"/>
    <n v="1480536919"/>
    <d v="2016-10-26T19:15:19"/>
    <n v="1477509319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x v="7"/>
    <x v="0"/>
    <d v="2015-04-18T16:52:02"/>
    <n v="1429375922"/>
    <d v="2015-03-19T16:52:02"/>
    <n v="1426783922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x v="2"/>
    <x v="2"/>
    <d v="2016-03-03T17:01:54"/>
    <n v="1457024514"/>
    <d v="2016-02-02T17:01:54"/>
    <n v="1454432514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x v="10"/>
    <x v="2"/>
    <d v="2016-10-21T16:04:20"/>
    <n v="1477065860"/>
    <d v="2016-08-22T16:04:20"/>
    <n v="147188186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x v="9"/>
    <x v="0"/>
    <d v="2015-11-06T01:00:00"/>
    <n v="1446771600"/>
    <d v="2015-10-01T11:57:28"/>
    <n v="1443700648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x v="1"/>
    <x v="2"/>
    <d v="2016-02-28T23:05:09"/>
    <n v="1456700709"/>
    <d v="2016-01-24T23:05:09"/>
    <n v="1453676709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x v="5"/>
    <x v="2"/>
    <d v="2016-07-21T14:00:00"/>
    <n v="1469109600"/>
    <d v="2016-05-30T05:39:06"/>
    <n v="1464586746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x v="11"/>
    <x v="3"/>
    <d v="2015-01-11T01:02:52"/>
    <n v="1420938172"/>
    <d v="2014-12-12T01:02:52"/>
    <n v="1418346172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x v="0"/>
    <x v="3"/>
    <d v="2014-07-11T16:00:00"/>
    <n v="1405094400"/>
    <d v="2014-06-26T19:29:25"/>
    <n v="1403810965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x v="11"/>
    <x v="2"/>
    <d v="2016-12-30T23:00:00"/>
    <n v="1483138800"/>
    <d v="2016-12-01T16:34:06"/>
    <n v="1480610046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x v="4"/>
    <x v="2"/>
    <d v="2016-12-23T17:58:57"/>
    <n v="1482515937"/>
    <d v="2016-11-23T17:58:57"/>
    <n v="1479923937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x v="6"/>
    <x v="0"/>
    <d v="2015-05-21T15:45:25"/>
    <n v="1432223125"/>
    <d v="2015-04-21T15:45:25"/>
    <n v="1429631125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x v="7"/>
    <x v="2"/>
    <d v="2016-04-26T06:55:00"/>
    <n v="1461653700"/>
    <d v="2016-03-22T16:45:46"/>
    <n v="1458665146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x v="8"/>
    <x v="2"/>
    <d v="2016-10-13T15:12:32"/>
    <n v="1476371552"/>
    <d v="2016-09-13T15:12:32"/>
    <n v="1473779552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x v="4"/>
    <x v="2"/>
    <d v="2016-12-30T02:03:55"/>
    <n v="1483063435"/>
    <d v="2016-11-30T02:03:55"/>
    <n v="1480471435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x v="11"/>
    <x v="3"/>
    <d v="2015-01-15T19:00:28"/>
    <n v="1421348428"/>
    <d v="2014-12-01T19:00:28"/>
    <n v="1417460428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x v="6"/>
    <x v="0"/>
    <d v="2015-05-29T16:17:15"/>
    <n v="1432916235"/>
    <d v="2015-04-29T16:17:15"/>
    <n v="1430324235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x v="10"/>
    <x v="2"/>
    <d v="2016-10-14T15:25:34"/>
    <n v="1476458734"/>
    <d v="2016-08-30T15:25:34"/>
    <n v="1472570734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x v="9"/>
    <x v="3"/>
    <d v="2014-12-02T06:19:05"/>
    <n v="1417501145"/>
    <d v="2014-10-23T05:19:05"/>
    <n v="1414041545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x v="0"/>
    <x v="2"/>
    <d v="2016-07-02T04:00:00"/>
    <n v="1467432000"/>
    <d v="2016-06-01T06:38:29"/>
    <n v="1464763109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x v="3"/>
    <x v="2"/>
    <d v="2016-08-17T12:05:54"/>
    <n v="1471435554"/>
    <d v="2016-07-18T12:05:54"/>
    <n v="1468843554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x v="11"/>
    <x v="2"/>
    <d v="2017-01-27T01:26:48"/>
    <n v="1485480408"/>
    <d v="2016-12-28T01:26:48"/>
    <n v="1482888408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x v="0"/>
    <x v="3"/>
    <d v="2014-07-16T02:33:45"/>
    <n v="1405478025"/>
    <d v="2014-06-16T02:33:45"/>
    <n v="1402886025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x v="2"/>
    <x v="2"/>
    <d v="2016-03-11T18:34:47"/>
    <n v="1457721287"/>
    <d v="2016-02-10T18:34:47"/>
    <n v="1455129287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x v="4"/>
    <x v="0"/>
    <d v="2015-12-05T22:28:22"/>
    <n v="1449354502"/>
    <d v="2015-11-05T22:28:22"/>
    <n v="1446762502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x v="4"/>
    <x v="3"/>
    <d v="2014-12-17T20:43:48"/>
    <n v="1418849028"/>
    <d v="2014-11-12T20:43:48"/>
    <n v="1415825028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x v="2"/>
    <x v="1"/>
    <d v="2017-03-03T13:51:19"/>
    <n v="1488549079"/>
    <d v="2017-02-01T13:51:19"/>
    <n v="1485957079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x v="3"/>
    <x v="0"/>
    <d v="2015-08-02T19:17:13"/>
    <n v="1438543033"/>
    <d v="2015-07-03T19:17:13"/>
    <n v="1435951033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x v="9"/>
    <x v="3"/>
    <d v="2014-12-08T16:31:55"/>
    <n v="1418056315"/>
    <d v="2014-10-24T15:31:55"/>
    <n v="1414164715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x v="3"/>
    <x v="3"/>
    <d v="2014-08-15T14:17:33"/>
    <n v="1408112253"/>
    <d v="2014-07-16T14:17:33"/>
    <n v="1405520253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x v="10"/>
    <x v="2"/>
    <d v="2016-10-01T14:58:37"/>
    <n v="1475333917"/>
    <d v="2016-08-30T14:58:37"/>
    <n v="1472569117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x v="0"/>
    <x v="0"/>
    <d v="2015-07-17T19:35:39"/>
    <n v="1437161739"/>
    <d v="2015-06-17T19:35:39"/>
    <n v="1434569739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x v="0"/>
    <x v="2"/>
    <d v="2016-08-19T03:59:00"/>
    <n v="1471579140"/>
    <d v="2016-06-21T12:38:03"/>
    <n v="1466512683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x v="0"/>
    <x v="2"/>
    <d v="2016-06-30T18:57:19"/>
    <n v="1467313039"/>
    <d v="2016-06-01T18:57:19"/>
    <n v="1464807439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x v="0"/>
    <x v="3"/>
    <d v="2014-07-14T19:32:39"/>
    <n v="1405366359"/>
    <d v="2014-06-09T19:32:39"/>
    <n v="1402342359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x v="5"/>
    <x v="4"/>
    <d v="2013-06-27T01:49:11"/>
    <n v="1372297751"/>
    <d v="2013-05-28T01:49:11"/>
    <n v="1369705751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x v="2"/>
    <x v="0"/>
    <d v="2015-03-07T15:18:45"/>
    <n v="1425741525"/>
    <d v="2015-02-05T15:18:45"/>
    <n v="1423149525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x v="4"/>
    <x v="3"/>
    <d v="2014-12-18T12:08:53"/>
    <n v="1418904533"/>
    <d v="2014-11-20T12:08:53"/>
    <n v="1416485333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x v="4"/>
    <x v="0"/>
    <d v="2015-12-16T06:59:00"/>
    <n v="1450249140"/>
    <d v="2015-11-09T07:58:55"/>
    <n v="1447055935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x v="4"/>
    <x v="0"/>
    <d v="2015-12-26T00:18:54"/>
    <n v="1451089134"/>
    <d v="2015-11-26T00:18:54"/>
    <n v="1448497134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x v="1"/>
    <x v="2"/>
    <d v="2016-02-12T17:45:44"/>
    <n v="1455299144"/>
    <d v="2016-01-13T17:45:44"/>
    <n v="1452707144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x v="3"/>
    <x v="0"/>
    <d v="2015-09-05T03:59:00"/>
    <n v="1441425540"/>
    <d v="2015-07-15T13:52:46"/>
    <n v="1436968366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x v="2"/>
    <x v="4"/>
    <d v="2013-03-11T00:00:00"/>
    <n v="1362960000"/>
    <d v="2013-02-04T02:49:48"/>
    <n v="1359946188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x v="5"/>
    <x v="2"/>
    <d v="2016-06-11T19:22:59"/>
    <n v="1465672979"/>
    <d v="2016-05-12T19:22:59"/>
    <n v="1463080979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x v="9"/>
    <x v="5"/>
    <d v="2012-11-30T10:00:00"/>
    <n v="1354269600"/>
    <d v="2012-10-31T06:06:45"/>
    <n v="1351663605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x v="0"/>
    <x v="4"/>
    <d v="2013-07-05T00:56:00"/>
    <n v="1372985760"/>
    <d v="2013-06-05T00:56:00"/>
    <n v="137039376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x v="1"/>
    <x v="4"/>
    <d v="2013-03-01T05:59:00"/>
    <n v="1362117540"/>
    <d v="2013-01-30T23:05:37"/>
    <n v="1359587137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x v="5"/>
    <x v="6"/>
    <d v="2011-06-25T13:42:03"/>
    <n v="1309009323"/>
    <d v="2011-05-26T13:42:03"/>
    <n v="1306417323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x v="5"/>
    <x v="6"/>
    <d v="2011-07-06T19:33:10"/>
    <n v="1309980790"/>
    <d v="2011-05-05T19:33:10"/>
    <n v="130462399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x v="3"/>
    <x v="5"/>
    <d v="2012-08-02T21:37:00"/>
    <n v="1343943420"/>
    <d v="2012-07-05T21:37:00"/>
    <n v="134152422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x v="5"/>
    <x v="3"/>
    <d v="2014-06-21T17:12:52"/>
    <n v="1403370772"/>
    <d v="2014-05-22T17:12:52"/>
    <n v="1400778772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x v="3"/>
    <x v="4"/>
    <d v="2013-09-07T22:25:31"/>
    <n v="1378592731"/>
    <d v="2013-07-09T22:25:31"/>
    <n v="1373408731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x v="1"/>
    <x v="2"/>
    <d v="2016-02-15T07:59:00"/>
    <n v="1455523140"/>
    <d v="2016-01-27T20:15:27"/>
    <n v="1453925727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x v="4"/>
    <x v="3"/>
    <d v="2015-01-07T16:41:46"/>
    <n v="1420648906"/>
    <d v="2014-11-08T16:41:46"/>
    <n v="1415464906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x v="2"/>
    <x v="0"/>
    <d v="2015-03-16T16:35:52"/>
    <n v="1426523752"/>
    <d v="2015-02-14T17:35:52"/>
    <n v="1423935352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x v="9"/>
    <x v="3"/>
    <d v="2014-11-27T00:54:23"/>
    <n v="1417049663"/>
    <d v="2014-10-12T23:54:23"/>
    <n v="1413158063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x v="9"/>
    <x v="0"/>
    <d v="2015-11-14T01:04:10"/>
    <n v="1447463050"/>
    <d v="2015-10-15T00:04:10"/>
    <n v="144486745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x v="5"/>
    <x v="0"/>
    <d v="2015-06-15T04:34:54"/>
    <n v="1434342894"/>
    <d v="2015-05-22T04:34:54"/>
    <n v="1432269294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x v="7"/>
    <x v="3"/>
    <d v="2014-04-11T14:15:46"/>
    <n v="1397225746"/>
    <d v="2014-03-12T14:15:46"/>
    <n v="1394633746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x v="9"/>
    <x v="4"/>
    <d v="2013-10-16T00:04:50"/>
    <n v="1381881890"/>
    <d v="2013-10-01T00:04:50"/>
    <n v="138058589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x v="6"/>
    <x v="0"/>
    <d v="2015-05-07T18:12:22"/>
    <n v="1431022342"/>
    <d v="2015-04-07T18:12:22"/>
    <n v="1428430342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x v="0"/>
    <x v="5"/>
    <d v="2012-07-12T17:45:32"/>
    <n v="1342115132"/>
    <d v="2012-06-12T17:45:32"/>
    <n v="1339523132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x v="4"/>
    <x v="2"/>
    <d v="2016-12-30T22:50:33"/>
    <n v="1483138233"/>
    <d v="2016-11-30T22:50:33"/>
    <n v="1480546233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x v="2"/>
    <x v="2"/>
    <d v="2016-03-25T02:53:08"/>
    <n v="1458874388"/>
    <d v="2016-02-24T03:53:08"/>
    <n v="1456285988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x v="11"/>
    <x v="2"/>
    <d v="2017-01-15T01:35:19"/>
    <n v="1484444119"/>
    <d v="2016-12-16T01:35:19"/>
    <n v="1481852119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x v="4"/>
    <x v="2"/>
    <d v="2016-12-03T17:03:26"/>
    <n v="1480784606"/>
    <d v="2016-11-03T16:03:26"/>
    <n v="1478189006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x v="1"/>
    <x v="1"/>
    <d v="2017-02-03T04:11:00"/>
    <n v="1486095060"/>
    <d v="2017-01-12T05:16:10"/>
    <n v="1484198170"/>
    <b v="0"/>
    <n v="31"/>
    <b v="1"/>
    <x v="11"/>
  </r>
  <r>
    <n v="1378"/>
    <s v="SIX BY SEVEN"/>
    <s v="A psychedelic post rock masterpiece!"/>
    <n v="2000"/>
    <n v="4067"/>
    <x v="0"/>
    <s v="GB"/>
    <s v="GBP"/>
    <x v="3"/>
    <x v="2"/>
    <d v="2016-08-01T18:13:30"/>
    <n v="1470075210"/>
    <d v="2016-07-17T18:13:30"/>
    <n v="1468779210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x v="5"/>
    <x v="0"/>
    <d v="2015-06-05T11:47:56"/>
    <n v="1433504876"/>
    <d v="2015-05-06T11:47:56"/>
    <n v="1430912876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x v="5"/>
    <x v="0"/>
    <d v="2015-06-09T02:00:00"/>
    <n v="1433815200"/>
    <d v="2015-05-17T18:18:26"/>
    <n v="1431886706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x v="4"/>
    <x v="2"/>
    <d v="2016-12-29T05:08:45"/>
    <n v="1482988125"/>
    <d v="2016-11-29T05:08:45"/>
    <n v="1480396125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x v="6"/>
    <x v="4"/>
    <d v="2013-05-06T19:12:16"/>
    <n v="1367867536"/>
    <d v="2013-04-06T19:12:16"/>
    <n v="1365275536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x v="11"/>
    <x v="2"/>
    <d v="2016-12-23T01:47:58"/>
    <n v="1482457678"/>
    <d v="2016-12-03T01:47:58"/>
    <n v="1480729678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x v="0"/>
    <x v="0"/>
    <d v="2015-07-05T17:38:42"/>
    <n v="1436117922"/>
    <d v="2015-06-05T17:38:42"/>
    <n v="1433525922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x v="7"/>
    <x v="2"/>
    <d v="2016-04-29T12:11:00"/>
    <n v="1461931860"/>
    <d v="2016-03-04T16:32:01"/>
    <n v="1457109121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x v="0"/>
    <x v="0"/>
    <d v="2015-07-29T15:31:29"/>
    <n v="1438183889"/>
    <d v="2015-06-29T15:31:29"/>
    <n v="1435591889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x v="5"/>
    <x v="0"/>
    <d v="2015-06-03T04:30:00"/>
    <n v="1433305800"/>
    <d v="2015-05-02T22:06:35"/>
    <n v="1430604395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x v="8"/>
    <x v="2"/>
    <d v="2016-10-17T16:14:00"/>
    <n v="1476720840"/>
    <d v="2016-09-21T14:45:17"/>
    <n v="1474469117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x v="3"/>
    <x v="2"/>
    <d v="2016-08-13T11:32:37"/>
    <n v="1471087957"/>
    <d v="2016-07-14T11:32:37"/>
    <n v="1468495957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x v="7"/>
    <x v="0"/>
    <d v="2015-04-27T17:12:00"/>
    <n v="1430154720"/>
    <d v="2015-03-24T19:16:46"/>
    <n v="1427224606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x v="3"/>
    <x v="0"/>
    <d v="2015-08-22T04:59:00"/>
    <n v="1440219540"/>
    <d v="2015-07-08T15:36:58"/>
    <n v="1436369818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x v="2"/>
    <x v="2"/>
    <d v="2016-03-03T03:43:06"/>
    <n v="1456976586"/>
    <d v="2016-02-01T03:43:06"/>
    <n v="1454298186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x v="3"/>
    <x v="2"/>
    <d v="2016-08-01T16:22:03"/>
    <n v="1470068523"/>
    <d v="2016-07-02T16:22:03"/>
    <n v="1467476523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x v="1"/>
    <x v="1"/>
    <d v="2017-03-01T03:00:00"/>
    <n v="1488337200"/>
    <d v="2017-01-17T03:28:46"/>
    <n v="1484623726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x v="11"/>
    <x v="2"/>
    <d v="2017-01-14T21:48:01"/>
    <n v="1484430481"/>
    <d v="2016-12-15T21:48:01"/>
    <n v="1481838481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x v="1"/>
    <x v="0"/>
    <d v="2015-02-13T23:58:02"/>
    <n v="1423871882"/>
    <d v="2015-01-14T23:58:02"/>
    <n v="1421279882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x v="8"/>
    <x v="2"/>
    <d v="2016-10-27T21:19:00"/>
    <n v="1477603140"/>
    <d v="2016-09-27T22:01:50"/>
    <n v="147501371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x v="0"/>
    <x v="2"/>
    <d v="2016-07-05T20:58:54"/>
    <n v="1467752334"/>
    <d v="2016-06-05T20:58:54"/>
    <n v="1465160334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x v="8"/>
    <x v="3"/>
    <d v="2014-10-07T00:06:13"/>
    <n v="1412640373"/>
    <d v="2014-09-07T00:06:13"/>
    <n v="1410048373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x v="5"/>
    <x v="2"/>
    <d v="2016-06-12T05:30:00"/>
    <n v="1465709400"/>
    <d v="2016-05-08T08:11:13"/>
    <n v="1462695073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x v="5"/>
    <x v="4"/>
    <d v="2013-05-26T23:54:34"/>
    <n v="1369612474"/>
    <d v="2013-05-05T23:54:34"/>
    <n v="1367798074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x v="7"/>
    <x v="0"/>
    <d v="2015-05-01T00:16:51"/>
    <n v="1430439411"/>
    <d v="2015-03-02T01:16:51"/>
    <n v="1425259011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x v="0"/>
    <x v="4"/>
    <d v="2013-07-26T01:30:35"/>
    <n v="1374802235"/>
    <d v="2013-06-26T01:30:35"/>
    <n v="1372210235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x v="1"/>
    <x v="0"/>
    <d v="2015-02-22T12:14:45"/>
    <n v="1424607285"/>
    <d v="2015-01-28T12:14:45"/>
    <n v="1422447285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x v="9"/>
    <x v="3"/>
    <d v="2014-11-28T17:20:01"/>
    <n v="1417195201"/>
    <d v="2014-10-29T16:20:01"/>
    <n v="1414599601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x v="9"/>
    <x v="0"/>
    <d v="2015-12-12T10:00:00"/>
    <n v="1449914400"/>
    <d v="2015-10-20T10:23:27"/>
    <n v="1445336607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x v="3"/>
    <x v="3"/>
    <d v="2014-08-12T12:52:58"/>
    <n v="1407847978"/>
    <d v="2014-07-18T12:52:58"/>
    <n v="1405687978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x v="9"/>
    <x v="0"/>
    <d v="2015-11-13T21:55:56"/>
    <n v="1447451756"/>
    <d v="2015-10-14T20:55:56"/>
    <n v="1444856156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x v="4"/>
    <x v="3"/>
    <d v="2015-01-01T04:12:15"/>
    <n v="1420085535"/>
    <d v="2014-11-02T03:12:15"/>
    <n v="1414897935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x v="6"/>
    <x v="2"/>
    <d v="2016-06-03T07:38:40"/>
    <n v="1464939520"/>
    <d v="2016-04-19T07:38:40"/>
    <n v="146105152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x v="1"/>
    <x v="0"/>
    <d v="2015-02-06T01:25:00"/>
    <n v="1423185900"/>
    <d v="2015-01-09T01:25:00"/>
    <n v="142076670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x v="4"/>
    <x v="3"/>
    <d v="2014-12-04T01:31:39"/>
    <n v="1417656699"/>
    <d v="2014-11-04T01:31:39"/>
    <n v="1415064699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x v="11"/>
    <x v="0"/>
    <d v="2016-02-20T10:29:30"/>
    <n v="1455964170"/>
    <d v="2015-12-22T10:29:30"/>
    <n v="145078017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x v="11"/>
    <x v="2"/>
    <d v="2017-01-03T06:04:27"/>
    <n v="1483423467"/>
    <d v="2016-12-04T06:04:27"/>
    <n v="1480831467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x v="3"/>
    <x v="0"/>
    <d v="2015-08-16T16:13:11"/>
    <n v="1439741591"/>
    <d v="2015-07-07T16:13:11"/>
    <n v="1436285591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x v="9"/>
    <x v="0"/>
    <d v="2015-11-21T23:13:39"/>
    <n v="1448147619"/>
    <d v="2015-10-22T22:13:39"/>
    <n v="1445552019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x v="10"/>
    <x v="0"/>
    <d v="2015-09-15T11:11:00"/>
    <n v="1442315460"/>
    <d v="2015-08-16T03:36:14"/>
    <n v="1439696174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x v="1"/>
    <x v="2"/>
    <d v="2016-02-25T10:57:14"/>
    <n v="1456397834"/>
    <d v="2016-01-26T10:57:14"/>
    <n v="1453805834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x v="8"/>
    <x v="2"/>
    <d v="2016-10-09T10:56:59"/>
    <n v="1476010619"/>
    <d v="2016-09-09T10:56:59"/>
    <n v="1473418619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x v="0"/>
    <x v="2"/>
    <d v="2016-06-28T16:01:26"/>
    <n v="1467129686"/>
    <d v="2016-06-03T16:01:26"/>
    <n v="1464969686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x v="1"/>
    <x v="0"/>
    <d v="2015-02-08T21:58:29"/>
    <n v="1423432709"/>
    <d v="2015-01-09T21:58:29"/>
    <n v="1420840709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x v="10"/>
    <x v="2"/>
    <d v="2016-09-21T05:45:04"/>
    <n v="1474436704"/>
    <d v="2016-08-22T05:45:04"/>
    <n v="1471844704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x v="11"/>
    <x v="0"/>
    <d v="2016-01-01T08:38:51"/>
    <n v="1451637531"/>
    <d v="2015-12-02T08:38:51"/>
    <n v="1449045531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x v="4"/>
    <x v="2"/>
    <d v="2016-11-15T18:13:22"/>
    <n v="1479233602"/>
    <d v="2016-11-02T17:13:22"/>
    <n v="1478106802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x v="7"/>
    <x v="0"/>
    <d v="2015-04-29T03:09:19"/>
    <n v="1430276959"/>
    <d v="2015-03-30T03:09:19"/>
    <n v="1427684959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x v="0"/>
    <x v="0"/>
    <d v="2015-08-24T09:22:00"/>
    <n v="1440408120"/>
    <d v="2015-06-25T09:22:00"/>
    <n v="143522412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x v="10"/>
    <x v="2"/>
    <d v="2016-09-18T20:26:25"/>
    <n v="1474230385"/>
    <d v="2016-08-19T20:26:25"/>
    <n v="1471638385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x v="7"/>
    <x v="2"/>
    <d v="2016-04-02T08:06:57"/>
    <n v="1459584417"/>
    <d v="2016-03-03T09:06:57"/>
    <n v="1456996017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x v="7"/>
    <x v="0"/>
    <d v="2015-04-10T01:27:22"/>
    <n v="1428629242"/>
    <d v="2015-03-11T01:27:22"/>
    <n v="1426037242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x v="4"/>
    <x v="3"/>
    <d v="2014-12-19T19:31:28"/>
    <n v="1419017488"/>
    <d v="2014-11-18T19:31:28"/>
    <n v="1416339088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x v="9"/>
    <x v="0"/>
    <d v="2015-11-26T06:03:36"/>
    <n v="1448517816"/>
    <d v="2015-10-27T05:03:36"/>
    <n v="1445922216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x v="0"/>
    <x v="0"/>
    <d v="2015-07-20T18:43:48"/>
    <n v="1437417828"/>
    <d v="2015-06-20T18:43:48"/>
    <n v="1434825828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x v="9"/>
    <x v="2"/>
    <d v="2016-12-10T11:00:00"/>
    <n v="1481367600"/>
    <d v="2016-10-30T15:01:15"/>
    <n v="1477839675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x v="5"/>
    <x v="0"/>
    <d v="2015-06-08T15:00:00"/>
    <n v="1433775600"/>
    <d v="2015-05-18T18:24:38"/>
    <n v="1431973478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x v="8"/>
    <x v="0"/>
    <d v="2015-10-11T18:43:40"/>
    <n v="1444589020"/>
    <d v="2015-09-11T18:43:40"/>
    <n v="144199702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x v="1"/>
    <x v="2"/>
    <d v="2016-02-21T08:24:17"/>
    <n v="1456043057"/>
    <d v="2016-01-22T08:24:17"/>
    <n v="1453451057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x v="0"/>
    <x v="3"/>
    <d v="2014-07-13T04:59:00"/>
    <n v="1405227540"/>
    <d v="2014-06-06T12:45:39"/>
    <n v="1402058739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x v="7"/>
    <x v="2"/>
    <d v="2016-04-27T13:55:00"/>
    <n v="1461765300"/>
    <d v="2016-03-28T20:54:59"/>
    <n v="1459198499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x v="2"/>
    <x v="0"/>
    <d v="2015-03-07T19:55:01"/>
    <n v="1425758101"/>
    <d v="2015-02-05T19:55:01"/>
    <n v="1423166101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x v="6"/>
    <x v="2"/>
    <d v="2016-05-26T17:57:43"/>
    <n v="1464285463"/>
    <d v="2016-04-26T17:57:43"/>
    <n v="1461693463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x v="3"/>
    <x v="0"/>
    <d v="2015-09-11T18:22:49"/>
    <n v="1441995769"/>
    <d v="2015-07-13T18:22:49"/>
    <n v="1436811769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x v="6"/>
    <x v="2"/>
    <d v="2016-05-25T15:29:18"/>
    <n v="1464190158"/>
    <d v="2016-04-25T15:29:18"/>
    <n v="1461598158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x v="11"/>
    <x v="2"/>
    <d v="2017-01-02T22:13:29"/>
    <n v="1483395209"/>
    <d v="2016-12-03T22:13:29"/>
    <n v="1480803209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x v="3"/>
    <x v="0"/>
    <d v="2015-09-12T20:57:42"/>
    <n v="1442091462"/>
    <d v="2015-07-14T20:57:42"/>
    <n v="1436907462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x v="5"/>
    <x v="0"/>
    <d v="2015-06-14T13:00:55"/>
    <n v="1434286855"/>
    <d v="2015-05-15T13:00:55"/>
    <n v="1431694855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x v="6"/>
    <x v="2"/>
    <d v="2016-04-21T10:44:38"/>
    <n v="1461235478"/>
    <d v="2016-04-01T10:44:38"/>
    <n v="1459507478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x v="0"/>
    <x v="2"/>
    <d v="2016-07-08T17:32:14"/>
    <n v="1467999134"/>
    <d v="2016-06-08T17:32:14"/>
    <n v="1465407134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x v="6"/>
    <x v="0"/>
    <d v="2015-05-22T05:25:00"/>
    <n v="1432272300"/>
    <d v="2015-04-21T22:28:38"/>
    <n v="1429655318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x v="7"/>
    <x v="0"/>
    <d v="2015-05-10T19:28:25"/>
    <n v="1431286105"/>
    <d v="2015-03-23T19:28:25"/>
    <n v="1427138905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x v="1"/>
    <x v="2"/>
    <d v="2016-02-20T04:06:37"/>
    <n v="1455941197"/>
    <d v="2016-01-21T04:06:37"/>
    <n v="1453349197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x v="9"/>
    <x v="3"/>
    <d v="2014-11-19T00:00:59"/>
    <n v="1416355259"/>
    <d v="2014-10-19T23:00:59"/>
    <n v="1413759659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x v="0"/>
    <x v="3"/>
    <d v="2014-07-28T16:52:43"/>
    <n v="1406566363"/>
    <d v="2014-06-28T16:52:43"/>
    <n v="1403974363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x v="7"/>
    <x v="1"/>
    <d v="2017-04-15T15:42:27"/>
    <n v="1492270947"/>
    <d v="2017-03-01T16:42:27"/>
    <n v="1488386547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x v="6"/>
    <x v="2"/>
    <d v="2016-04-24T21:59:00"/>
    <n v="1461535140"/>
    <d v="2016-04-03T20:48:00"/>
    <n v="145971648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x v="3"/>
    <x v="3"/>
    <d v="2014-09-05T13:39:00"/>
    <n v="1409924340"/>
    <d v="2014-07-12T16:08:40"/>
    <n v="1405181320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x v="11"/>
    <x v="2"/>
    <d v="2017-01-03T16:02:45"/>
    <n v="1483459365"/>
    <d v="2016-12-04T16:02:45"/>
    <n v="1480867365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x v="9"/>
    <x v="0"/>
    <d v="2015-11-11T22:30:44"/>
    <n v="1447281044"/>
    <d v="2015-10-12T21:30:44"/>
    <n v="1444685444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x v="3"/>
    <x v="3"/>
    <d v="2014-08-11T04:00:00"/>
    <n v="1407729600"/>
    <d v="2014-07-11T16:56:00"/>
    <n v="140509776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x v="4"/>
    <x v="0"/>
    <d v="2015-12-02T17:25:00"/>
    <n v="1449077100"/>
    <d v="2015-11-04T04:54:56"/>
    <n v="1446612896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x v="9"/>
    <x v="3"/>
    <d v="2014-11-30T23:45:00"/>
    <n v="1417391100"/>
    <d v="2014-10-03T21:31:38"/>
    <n v="1412371898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x v="8"/>
    <x v="3"/>
    <d v="2014-10-21T00:00:00"/>
    <n v="1413849600"/>
    <d v="2014-09-17T15:29:14"/>
    <n v="1410967754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x v="7"/>
    <x v="4"/>
    <d v="2013-04-10T15:54:31"/>
    <n v="1365609271"/>
    <d v="2013-03-11T15:54:31"/>
    <n v="1363017271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x v="2"/>
    <x v="4"/>
    <d v="2013-04-07T20:52:18"/>
    <n v="1365367938"/>
    <d v="2013-02-21T21:52:18"/>
    <n v="1361483538"/>
    <b v="1"/>
    <n v="25"/>
    <b v="1"/>
    <x v="23"/>
  </r>
  <r>
    <n v="1464"/>
    <s v="Science Studio"/>
    <s v="The Best Science Media on the Web"/>
    <n v="5000"/>
    <n v="8160"/>
    <x v="0"/>
    <s v="US"/>
    <s v="USD"/>
    <x v="1"/>
    <x v="4"/>
    <d v="2013-02-16T15:52:38"/>
    <n v="1361029958"/>
    <d v="2013-01-17T15:52:38"/>
    <n v="1358437958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x v="2"/>
    <x v="5"/>
    <d v="2012-03-22T03:00:00"/>
    <n v="1332385200"/>
    <d v="2012-02-20T17:37:32"/>
    <n v="1329759452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x v="11"/>
    <x v="0"/>
    <d v="2016-01-12T05:00:00"/>
    <n v="1452574800"/>
    <d v="2015-12-02T04:07:46"/>
    <n v="1449029266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x v="1"/>
    <x v="5"/>
    <d v="2012-03-25T18:14:45"/>
    <n v="1332699285"/>
    <d v="2012-01-25T19:14:45"/>
    <n v="1327518885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x v="6"/>
    <x v="6"/>
    <d v="2011-06-12T00:20:49"/>
    <n v="1307838049"/>
    <d v="2011-04-13T00:20:49"/>
    <n v="1302654049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x v="1"/>
    <x v="4"/>
    <d v="2013-02-15T14:21:49"/>
    <n v="1360938109"/>
    <d v="2013-01-16T14:21:49"/>
    <n v="1358346109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x v="11"/>
    <x v="5"/>
    <d v="2012-12-28T19:51:03"/>
    <n v="1356724263"/>
    <d v="2012-12-07T19:51:03"/>
    <n v="1354909863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x v="7"/>
    <x v="0"/>
    <d v="2015-04-09T22:58:54"/>
    <n v="1428620334"/>
    <d v="2015-03-10T22:58:54"/>
    <n v="1426028334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x v="8"/>
    <x v="4"/>
    <d v="2013-10-16T13:01:43"/>
    <n v="1381928503"/>
    <d v="2013-09-16T13:01:43"/>
    <n v="1379336503"/>
    <b v="1"/>
    <n v="336"/>
    <b v="1"/>
    <x v="23"/>
  </r>
  <r>
    <n v="1473"/>
    <s v="ONE LOVES ONLY FORM"/>
    <s v="Public Radio Project"/>
    <n v="1500"/>
    <n v="1807.74"/>
    <x v="0"/>
    <s v="US"/>
    <s v="USD"/>
    <x v="1"/>
    <x v="5"/>
    <d v="2012-03-01T23:30:39"/>
    <n v="1330644639"/>
    <d v="2012-01-31T23:30:39"/>
    <n v="1328052639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x v="10"/>
    <x v="4"/>
    <d v="2013-09-13T17:28:12"/>
    <n v="1379093292"/>
    <d v="2013-08-14T17:28:12"/>
    <n v="1376501292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x v="4"/>
    <x v="3"/>
    <d v="2014-12-20T04:59:00"/>
    <n v="1419051540"/>
    <d v="2014-11-17T17:21:03"/>
    <n v="1416244863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x v="10"/>
    <x v="6"/>
    <d v="2011-09-10T01:00:22"/>
    <n v="1315616422"/>
    <d v="2011-08-11T01:00:22"/>
    <n v="1313024422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x v="9"/>
    <x v="6"/>
    <d v="2011-12-23T03:00:00"/>
    <n v="1324609200"/>
    <d v="2011-10-24T14:46:44"/>
    <n v="1319467604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x v="6"/>
    <x v="4"/>
    <d v="2013-05-14T20:55:13"/>
    <n v="1368564913"/>
    <d v="2013-04-30T20:55:13"/>
    <n v="1367355313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x v="6"/>
    <x v="3"/>
    <d v="2014-05-10T03:59:00"/>
    <n v="1399694340"/>
    <d v="2014-04-25T17:53:09"/>
    <n v="1398448389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x v="3"/>
    <x v="4"/>
    <d v="2013-07-26T17:00:00"/>
    <n v="1374858000"/>
    <d v="2013-07-09T22:24:59"/>
    <n v="1373408699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x v="9"/>
    <x v="4"/>
    <d v="2013-11-02T22:09:05"/>
    <n v="1383430145"/>
    <d v="2013-10-03T22:09:05"/>
    <n v="1380838145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x v="10"/>
    <x v="5"/>
    <d v="2012-09-07T07:51:00"/>
    <n v="1347004260"/>
    <d v="2012-08-15T20:35:36"/>
    <n v="1345062936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x v="0"/>
    <x v="2"/>
    <d v="2016-07-22T04:37:55"/>
    <n v="1469162275"/>
    <d v="2016-06-27T04:37:55"/>
    <n v="1467002275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x v="5"/>
    <x v="5"/>
    <d v="2012-07-21T14:51:00"/>
    <n v="1342882260"/>
    <d v="2012-05-24T04:49:23"/>
    <n v="1337834963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x v="5"/>
    <x v="0"/>
    <d v="2015-06-20T19:06:13"/>
    <n v="1434827173"/>
    <d v="2015-05-06T19:06:13"/>
    <n v="1430939173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x v="1"/>
    <x v="0"/>
    <d v="2015-02-27T04:02:41"/>
    <n v="1425009761"/>
    <d v="2015-01-28T04:02:41"/>
    <n v="1422417761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x v="3"/>
    <x v="2"/>
    <d v="2016-08-02T22:01:11"/>
    <n v="1470175271"/>
    <d v="2016-07-03T22:01:11"/>
    <n v="1467583271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x v="11"/>
    <x v="4"/>
    <d v="2014-01-05T13:31:00"/>
    <n v="1388928660"/>
    <d v="2013-12-06T13:31:00"/>
    <n v="138633666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x v="9"/>
    <x v="5"/>
    <d v="2012-11-15T15:40:52"/>
    <n v="1352994052"/>
    <d v="2012-10-16T14:40:52"/>
    <n v="1350398452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x v="8"/>
    <x v="4"/>
    <d v="2013-10-02T13:27:54"/>
    <n v="1380720474"/>
    <d v="2013-09-03T13:27:54"/>
    <n v="1378214874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x v="11"/>
    <x v="3"/>
    <d v="2015-02-15T15:38:00"/>
    <n v="1424014680"/>
    <d v="2014-12-18T17:07:23"/>
    <n v="1418922443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x v="5"/>
    <x v="6"/>
    <d v="2011-06-18T21:14:06"/>
    <n v="1308431646"/>
    <d v="2011-05-19T21:14:06"/>
    <n v="1305839646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x v="5"/>
    <x v="4"/>
    <d v="2013-06-16T20:47:55"/>
    <n v="1371415675"/>
    <d v="2013-05-17T20:47:55"/>
    <n v="1368823675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x v="7"/>
    <x v="0"/>
    <d v="2015-04-03T15:38:00"/>
    <n v="1428075480"/>
    <d v="2015-03-04T17:20:13"/>
    <n v="1425489613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x v="3"/>
    <x v="6"/>
    <d v="2011-08-27T18:57:11"/>
    <n v="1314471431"/>
    <d v="2011-07-28T18:57:11"/>
    <n v="1311879431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x v="3"/>
    <x v="3"/>
    <d v="2014-09-16T11:24:19"/>
    <n v="1410866659"/>
    <d v="2014-07-18T11:24:19"/>
    <n v="1405682659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x v="0"/>
    <x v="4"/>
    <d v="2013-07-31T19:43:00"/>
    <n v="1375299780"/>
    <d v="2013-06-19T15:25:22"/>
    <n v="1371655522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x v="3"/>
    <x v="3"/>
    <d v="2014-09-03T23:36:18"/>
    <n v="1409787378"/>
    <d v="2014-07-20T23:36:18"/>
    <n v="1405899378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x v="0"/>
    <x v="2"/>
    <d v="2016-08-05T00:10:33"/>
    <n v="1470355833"/>
    <d v="2016-06-06T00:10:33"/>
    <n v="1465171833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x v="6"/>
    <x v="4"/>
    <d v="2013-05-01T21:42:37"/>
    <n v="1367444557"/>
    <d v="2013-04-01T21:42:37"/>
    <n v="1364852557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x v="0"/>
    <x v="0"/>
    <d v="2015-07-08T14:00:23"/>
    <n v="1436364023"/>
    <d v="2015-06-08T14:00:23"/>
    <n v="1433772023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x v="2"/>
    <x v="2"/>
    <d v="2016-03-25T22:00:00"/>
    <n v="1458943200"/>
    <d v="2016-02-26T13:01:20"/>
    <n v="145649168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x v="10"/>
    <x v="2"/>
    <d v="2016-10-23T08:20:01"/>
    <n v="1477210801"/>
    <d v="2016-08-24T08:20:01"/>
    <n v="1472026801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x v="5"/>
    <x v="3"/>
    <d v="2014-06-10T08:33:00"/>
    <n v="1402389180"/>
    <d v="2014-05-13T15:47:04"/>
    <n v="1399996024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x v="2"/>
    <x v="2"/>
    <d v="2016-03-22T20:01:00"/>
    <n v="1458676860"/>
    <d v="2016-02-14T10:38:23"/>
    <n v="1455446303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x v="0"/>
    <x v="3"/>
    <d v="2014-07-24T18:51:44"/>
    <n v="1406227904"/>
    <d v="2014-06-24T18:51:44"/>
    <n v="1403635904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x v="7"/>
    <x v="7"/>
    <d v="2010-05-15T08:10:00"/>
    <n v="1273911000"/>
    <d v="2010-03-17T10:48:29"/>
    <n v="1268822909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x v="5"/>
    <x v="3"/>
    <d v="2014-06-27T14:44:41"/>
    <n v="1403880281"/>
    <d v="2014-05-27T14:44:41"/>
    <n v="1401201881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x v="1"/>
    <x v="1"/>
    <d v="2017-02-14T22:59:00"/>
    <n v="1487113140"/>
    <d v="2017-01-16T12:48:05"/>
    <n v="1484570885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x v="0"/>
    <x v="3"/>
    <d v="2014-07-19T09:14:38"/>
    <n v="1405761278"/>
    <d v="2014-06-19T09:14:38"/>
    <n v="1403169278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x v="9"/>
    <x v="0"/>
    <d v="2015-11-18T15:00:04"/>
    <n v="1447858804"/>
    <d v="2015-10-19T14:00:04"/>
    <n v="1445263204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x v="1"/>
    <x v="1"/>
    <d v="2017-02-05T16:25:39"/>
    <n v="1486311939"/>
    <d v="2017-01-06T16:25:39"/>
    <n v="1483719939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x v="0"/>
    <x v="3"/>
    <d v="2014-07-16T15:17:46"/>
    <n v="1405523866"/>
    <d v="2014-06-16T15:17:46"/>
    <n v="1402931866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x v="10"/>
    <x v="0"/>
    <d v="2015-09-27T14:20:40"/>
    <n v="1443363640"/>
    <d v="2015-08-18T14:20:40"/>
    <n v="143990764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x v="2"/>
    <x v="2"/>
    <d v="2016-03-16T05:04:57"/>
    <n v="1458104697"/>
    <d v="2016-02-15T06:04:57"/>
    <n v="1455516297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x v="8"/>
    <x v="2"/>
    <d v="2016-10-06T14:00:00"/>
    <n v="1475762400"/>
    <d v="2016-09-06T11:11:32"/>
    <n v="1473160292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x v="4"/>
    <x v="3"/>
    <d v="2014-12-06T06:00:00"/>
    <n v="1417845600"/>
    <d v="2014-11-05T13:35:53"/>
    <n v="1415194553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x v="5"/>
    <x v="3"/>
    <d v="2014-05-31T19:40:52"/>
    <n v="1401565252"/>
    <d v="2014-05-01T19:40:52"/>
    <n v="1398973252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x v="5"/>
    <x v="3"/>
    <d v="2014-06-20T21:59:00"/>
    <n v="1403301540"/>
    <d v="2014-05-23T17:48:03"/>
    <n v="1400867283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x v="4"/>
    <x v="3"/>
    <d v="2014-12-19T04:00:00"/>
    <n v="1418961600"/>
    <d v="2014-11-12T20:35:13"/>
    <n v="1415824513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x v="5"/>
    <x v="2"/>
    <d v="2016-06-07T04:01:31"/>
    <n v="1465272091"/>
    <d v="2016-05-03T04:01:31"/>
    <n v="1462248091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x v="8"/>
    <x v="3"/>
    <d v="2014-10-17T19:55:39"/>
    <n v="1413575739"/>
    <d v="2014-09-17T19:55:39"/>
    <n v="1410983739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x v="4"/>
    <x v="3"/>
    <d v="2014-12-23T00:00:00"/>
    <n v="1419292800"/>
    <d v="2014-11-21T18:01:56"/>
    <n v="1416592916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x v="1"/>
    <x v="1"/>
    <d v="2017-02-20T12:01:30"/>
    <n v="1487592090"/>
    <d v="2017-01-21T12:01:30"/>
    <n v="148500009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x v="3"/>
    <x v="2"/>
    <d v="2016-08-18T16:52:18"/>
    <n v="1471539138"/>
    <d v="2016-07-19T16:52:18"/>
    <n v="1468947138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x v="11"/>
    <x v="0"/>
    <d v="2016-01-19T06:37:27"/>
    <n v="1453185447"/>
    <d v="2015-12-01T06:37:27"/>
    <n v="1448951847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x v="2"/>
    <x v="1"/>
    <d v="2017-03-14T13:24:46"/>
    <n v="1489497886"/>
    <d v="2017-02-14T14:24:46"/>
    <n v="1487082286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x v="1"/>
    <x v="1"/>
    <d v="2017-02-01T00:00:00"/>
    <n v="1485907200"/>
    <d v="2017-01-01T17:35:22"/>
    <n v="1483292122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x v="2"/>
    <x v="0"/>
    <d v="2015-03-19T14:05:20"/>
    <n v="1426773920"/>
    <d v="2015-02-17T15:05:20"/>
    <n v="142418552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x v="8"/>
    <x v="0"/>
    <d v="2015-10-23T18:24:55"/>
    <n v="1445624695"/>
    <d v="2015-09-28T18:24:55"/>
    <n v="1443464695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x v="9"/>
    <x v="3"/>
    <d v="2014-12-01T03:00:00"/>
    <n v="1417402800"/>
    <d v="2014-10-29T19:15:26"/>
    <n v="1414610126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x v="1"/>
    <x v="2"/>
    <d v="2016-02-15T15:00:00"/>
    <n v="1455548400"/>
    <d v="2016-01-22T11:24:25"/>
    <n v="1453461865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x v="7"/>
    <x v="2"/>
    <d v="2016-05-02T03:59:00"/>
    <n v="1462161540"/>
    <d v="2016-03-14T00:02:57"/>
    <n v="1457913777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x v="10"/>
    <x v="0"/>
    <d v="2015-09-04T16:11:02"/>
    <n v="1441383062"/>
    <d v="2015-08-05T16:11:02"/>
    <n v="1438791062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x v="6"/>
    <x v="2"/>
    <d v="2016-05-23T22:00:00"/>
    <n v="1464040800"/>
    <d v="2016-04-24T19:53:51"/>
    <n v="1461527631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x v="3"/>
    <x v="0"/>
    <d v="2015-08-27T19:15:10"/>
    <n v="1440702910"/>
    <d v="2015-07-28T19:15:10"/>
    <n v="143811091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x v="3"/>
    <x v="2"/>
    <d v="2016-08-06T18:00:00"/>
    <n v="1470506400"/>
    <d v="2016-07-01T07:33:47"/>
    <n v="1467358427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x v="11"/>
    <x v="3"/>
    <d v="2015-01-22T18:46:10"/>
    <n v="1421952370"/>
    <d v="2014-12-08T18:46:10"/>
    <n v="141806437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x v="11"/>
    <x v="2"/>
    <d v="2017-01-03T22:03:39"/>
    <n v="1483481019"/>
    <d v="2016-12-01T22:03:39"/>
    <n v="1480629819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x v="9"/>
    <x v="3"/>
    <d v="2014-11-26T01:15:00"/>
    <n v="1416964500"/>
    <d v="2014-10-27T00:10:16"/>
    <n v="1414368616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x v="11"/>
    <x v="3"/>
    <d v="2014-12-31T17:05:38"/>
    <n v="1420045538"/>
    <d v="2014-12-01T17:05:38"/>
    <n v="1417453538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x v="0"/>
    <x v="0"/>
    <d v="2015-06-30T23:55:00"/>
    <n v="1435708500"/>
    <d v="2015-06-15T23:55:00"/>
    <n v="143441250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x v="9"/>
    <x v="3"/>
    <d v="2014-11-22T13:13:54"/>
    <n v="1416662034"/>
    <d v="2014-10-23T12:13:54"/>
    <n v="1414066434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x v="2"/>
    <x v="0"/>
    <d v="2015-04-01T00:18:00"/>
    <n v="1427847480"/>
    <d v="2015-02-18T01:13:44"/>
    <n v="1424222024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x v="1"/>
    <x v="0"/>
    <d v="2015-03-02T21:16:00"/>
    <n v="1425330960"/>
    <d v="2015-01-27T21:13:54"/>
    <n v="1422393234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x v="3"/>
    <x v="3"/>
    <d v="2014-09-17T05:06:39"/>
    <n v="1410930399"/>
    <d v="2014-07-19T05:06:39"/>
    <n v="1405746399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x v="2"/>
    <x v="1"/>
    <d v="2017-02-23T10:14:42"/>
    <n v="1487844882"/>
    <d v="2017-02-16T10:14:42"/>
    <n v="1487240082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x v="9"/>
    <x v="0"/>
    <d v="2015-11-08T22:10:20"/>
    <n v="1447020620"/>
    <d v="2015-10-09T21:10:20"/>
    <n v="144442502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x v="9"/>
    <x v="0"/>
    <d v="2015-11-03T04:15:59"/>
    <n v="1446524159"/>
    <d v="2015-10-04T03:15:59"/>
    <n v="1443928559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x v="6"/>
    <x v="2"/>
    <d v="2016-05-12T10:47:14"/>
    <n v="1463050034"/>
    <d v="2016-04-12T10:47:14"/>
    <n v="1460458034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x v="6"/>
    <x v="0"/>
    <d v="2015-05-27T19:47:19"/>
    <n v="1432756039"/>
    <d v="2015-04-27T19:47:19"/>
    <n v="1430164039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x v="8"/>
    <x v="3"/>
    <d v="2014-10-01T03:59:00"/>
    <n v="1412135940"/>
    <d v="2014-09-10T16:31:48"/>
    <n v="1410366708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x v="10"/>
    <x v="0"/>
    <d v="2015-09-02T06:47:27"/>
    <n v="1441176447"/>
    <d v="2015-08-03T06:47:27"/>
    <n v="1438584447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x v="3"/>
    <x v="0"/>
    <d v="2015-08-02T06:03:10"/>
    <n v="1438495390"/>
    <d v="2015-07-03T06:03:10"/>
    <n v="143590339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x v="10"/>
    <x v="0"/>
    <d v="2015-09-17T17:00:00"/>
    <n v="1442509200"/>
    <d v="2015-08-25T14:43:52"/>
    <n v="1440513832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x v="0"/>
    <x v="2"/>
    <d v="2016-07-04T03:40:24"/>
    <n v="1467603624"/>
    <d v="2016-06-04T03:40:24"/>
    <n v="1465011624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x v="10"/>
    <x v="3"/>
    <d v="2014-09-20T15:40:33"/>
    <n v="1411227633"/>
    <d v="2014-08-20T15:40:33"/>
    <n v="1408549233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x v="0"/>
    <x v="0"/>
    <d v="2015-08-28T12:12:00"/>
    <n v="1440763920"/>
    <d v="2015-06-30T09:32:39"/>
    <n v="1435656759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x v="6"/>
    <x v="0"/>
    <d v="2015-04-29T01:16:39"/>
    <n v="1430270199"/>
    <d v="2015-04-14T01:16:39"/>
    <n v="1428974199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x v="9"/>
    <x v="3"/>
    <d v="2014-11-13T01:29:53"/>
    <n v="1415842193"/>
    <d v="2014-10-24T00:29:53"/>
    <n v="1414110593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x v="9"/>
    <x v="4"/>
    <d v="2013-11-07T02:00:03"/>
    <n v="1383789603"/>
    <d v="2013-10-08T01:00:03"/>
    <n v="1381194003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x v="8"/>
    <x v="8"/>
    <d v="2009-12-02T00:50:00"/>
    <n v="1259715000"/>
    <d v="2009-09-23T13:35:16"/>
    <n v="1253712916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x v="1"/>
    <x v="3"/>
    <d v="2014-03-14T16:49:11"/>
    <n v="1394815751"/>
    <d v="2014-01-13T17:49:11"/>
    <n v="1389635351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x v="6"/>
    <x v="0"/>
    <d v="2015-05-28T20:05:00"/>
    <n v="1432843500"/>
    <d v="2015-04-27T08:48:29"/>
    <n v="1430124509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x v="5"/>
    <x v="6"/>
    <d v="2011-06-08T17:31:01"/>
    <n v="1307554261"/>
    <d v="2011-05-09T17:31:01"/>
    <n v="1304962261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x v="0"/>
    <x v="2"/>
    <d v="2016-07-27T22:00:00"/>
    <n v="1469656800"/>
    <d v="2016-06-28T22:00:04"/>
    <n v="1467151204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x v="2"/>
    <x v="3"/>
    <d v="2014-02-17T00:00:00"/>
    <n v="1392595200"/>
    <d v="2014-02-01T22:29:05"/>
    <n v="1391293745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x v="4"/>
    <x v="3"/>
    <d v="2014-12-24T01:29:45"/>
    <n v="1419384585"/>
    <d v="2014-11-19T01:29:45"/>
    <n v="1416360585"/>
    <b v="0"/>
    <n v="22"/>
    <b v="0"/>
    <x v="25"/>
  </r>
  <r>
    <n v="1569"/>
    <s v="to be removed (Canceled)"/>
    <s v="to be removed"/>
    <n v="30000"/>
    <n v="0"/>
    <x v="1"/>
    <s v="US"/>
    <s v="USD"/>
    <x v="6"/>
    <x v="4"/>
    <d v="2013-05-25T16:18:34"/>
    <n v="1369498714"/>
    <d v="2013-04-25T16:18:34"/>
    <n v="1366906714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x v="7"/>
    <x v="2"/>
    <d v="2016-04-08T18:31:22"/>
    <n v="1460140282"/>
    <d v="2016-03-09T19:31:22"/>
    <n v="1457551882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x v="5"/>
    <x v="0"/>
    <d v="2015-06-19T18:28:03"/>
    <n v="1434738483"/>
    <d v="2015-05-20T18:28:03"/>
    <n v="1432146483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x v="2"/>
    <x v="2"/>
    <d v="2016-02-28T23:59:00"/>
    <n v="1456703940"/>
    <d v="2016-02-04T00:47:39"/>
    <n v="1454546859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x v="2"/>
    <x v="1"/>
    <d v="2017-04-01T03:59:00"/>
    <n v="1491019140"/>
    <d v="2017-02-20T00:00:02"/>
    <n v="1487548802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x v="1"/>
    <x v="0"/>
    <d v="2015-02-17T22:15:29"/>
    <n v="1424211329"/>
    <d v="2015-01-13T22:15:29"/>
    <n v="1421187329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x v="0"/>
    <x v="3"/>
    <d v="2014-07-09T12:34:56"/>
    <n v="1404909296"/>
    <d v="2014-06-09T12:34:56"/>
    <n v="1402317296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x v="5"/>
    <x v="0"/>
    <d v="2015-06-30T21:06:08"/>
    <n v="1435698368"/>
    <d v="2015-05-16T21:06:08"/>
    <n v="1431810368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x v="5"/>
    <x v="5"/>
    <d v="2012-07-24T20:20:48"/>
    <n v="1343161248"/>
    <d v="2012-05-25T20:20:48"/>
    <n v="1337977248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x v="10"/>
    <x v="7"/>
    <d v="2010-09-02T02:00:00"/>
    <n v="1283392800"/>
    <d v="2010-08-09T01:34:51"/>
    <n v="1281317691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x v="3"/>
    <x v="4"/>
    <d v="2013-08-28T23:54:51"/>
    <n v="1377734091"/>
    <d v="2013-07-26T23:54:51"/>
    <n v="1374882891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x v="7"/>
    <x v="5"/>
    <d v="2012-05-21T01:12:06"/>
    <n v="1337562726"/>
    <d v="2012-03-22T01:12:06"/>
    <n v="1332378726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x v="4"/>
    <x v="0"/>
    <d v="2015-12-19T10:46:30"/>
    <n v="1450521990"/>
    <d v="2015-11-17T10:46:30"/>
    <n v="144775719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x v="10"/>
    <x v="0"/>
    <d v="2015-10-26T21:20:00"/>
    <n v="1445894400"/>
    <d v="2015-08-30T18:57:33"/>
    <n v="1440961053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x v="10"/>
    <x v="3"/>
    <d v="2014-09-25T21:43:11"/>
    <n v="1411681391"/>
    <d v="2014-08-26T21:43:11"/>
    <n v="1409089391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x v="5"/>
    <x v="3"/>
    <d v="2014-05-30T15:35:01"/>
    <n v="1401464101"/>
    <d v="2014-05-20T15:35:01"/>
    <n v="1400600101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x v="11"/>
    <x v="2"/>
    <d v="2016-12-25T11:00:00"/>
    <n v="1482663600"/>
    <d v="2016-12-03T21:29:28"/>
    <n v="1480800568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x v="7"/>
    <x v="0"/>
    <d v="2015-04-05T01:30:22"/>
    <n v="1428197422"/>
    <d v="2015-03-06T02:30:22"/>
    <n v="1425609022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x v="4"/>
    <x v="3"/>
    <d v="2014-12-13T22:49:25"/>
    <n v="1418510965"/>
    <d v="2014-11-13T22:49:25"/>
    <n v="1415918965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x v="1"/>
    <x v="0"/>
    <d v="2015-01-31T20:12:00"/>
    <n v="1422735120"/>
    <d v="2015-01-01T05:59:59"/>
    <n v="1420091999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x v="8"/>
    <x v="0"/>
    <d v="2015-10-09T23:38:06"/>
    <n v="1444433886"/>
    <d v="2015-09-09T23:38:06"/>
    <n v="1441841886"/>
    <b v="0"/>
    <n v="0"/>
    <b v="0"/>
    <x v="26"/>
  </r>
  <r>
    <n v="1590"/>
    <s v="An Italian Adventure"/>
    <s v="Discover Italy through photography."/>
    <n v="60000"/>
    <n v="1020"/>
    <x v="2"/>
    <s v="IT"/>
    <s v="EUR"/>
    <x v="10"/>
    <x v="0"/>
    <d v="2015-09-23T20:34:24"/>
    <n v="1443040464"/>
    <d v="2015-08-24T20:34:24"/>
    <n v="1440448464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x v="7"/>
    <x v="2"/>
    <d v="2016-04-03T16:25:41"/>
    <n v="1459700741"/>
    <d v="2016-03-04T17:25:41"/>
    <n v="1457112341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x v="2"/>
    <x v="0"/>
    <d v="2015-03-28T00:44:45"/>
    <n v="1427503485"/>
    <d v="2015-02-11T01:44:45"/>
    <n v="1423619085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x v="1"/>
    <x v="0"/>
    <d v="2015-02-28T20:17:35"/>
    <n v="1425154655"/>
    <d v="2015-01-29T20:17:35"/>
    <n v="1422562655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x v="7"/>
    <x v="2"/>
    <d v="2016-05-15T16:21:00"/>
    <n v="1463329260"/>
    <d v="2016-03-16T17:06:22"/>
    <n v="1458147982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x v="5"/>
    <x v="3"/>
    <d v="2014-06-18T20:13:00"/>
    <n v="1403122380"/>
    <d v="2014-05-21T01:12:08"/>
    <n v="1400634728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x v="9"/>
    <x v="3"/>
    <d v="2014-12-13T11:19:29"/>
    <n v="1418469569"/>
    <d v="2014-10-29T10:19:29"/>
    <n v="1414577969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x v="10"/>
    <x v="2"/>
    <d v="2016-09-20T08:29:57"/>
    <n v="1474360197"/>
    <d v="2016-08-21T08:29:57"/>
    <n v="1471768197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x v="5"/>
    <x v="0"/>
    <d v="2015-07-26T16:00:58"/>
    <n v="1437926458"/>
    <d v="2015-05-27T16:00:58"/>
    <n v="1432742458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x v="7"/>
    <x v="2"/>
    <d v="2016-04-08T11:56:16"/>
    <n v="1460116576"/>
    <d v="2016-03-09T12:56:16"/>
    <n v="1457528176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x v="0"/>
    <x v="3"/>
    <d v="2014-07-15T05:11:00"/>
    <n v="1405401060"/>
    <d v="2014-06-01T01:22:32"/>
    <n v="1401585752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x v="6"/>
    <x v="6"/>
    <d v="2011-05-05T02:13:53"/>
    <n v="1304561633"/>
    <d v="2011-04-05T02:13:53"/>
    <n v="1301969633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x v="8"/>
    <x v="6"/>
    <d v="2011-10-14T23:00:00"/>
    <n v="1318633200"/>
    <d v="2011-09-02T07:08:37"/>
    <n v="1314947317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x v="4"/>
    <x v="6"/>
    <d v="2012-01-28T04:04:19"/>
    <n v="1327723459"/>
    <d v="2011-11-29T04:04:19"/>
    <n v="1322539459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x v="2"/>
    <x v="5"/>
    <d v="2012-03-17T19:17:15"/>
    <n v="1332011835"/>
    <d v="2012-02-06T20:17:15"/>
    <n v="1328559435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x v="3"/>
    <x v="6"/>
    <d v="2011-08-01T07:00:00"/>
    <n v="1312182000"/>
    <d v="2011-07-23T00:18:33"/>
    <n v="1311380313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x v="11"/>
    <x v="7"/>
    <d v="2011-03-24T01:40:38"/>
    <n v="1300930838"/>
    <d v="2010-12-24T02:40:38"/>
    <n v="1293158438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x v="5"/>
    <x v="5"/>
    <d v="2012-06-14T19:24:11"/>
    <n v="1339701851"/>
    <d v="2012-05-24T19:24:11"/>
    <n v="1337887451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x v="4"/>
    <x v="4"/>
    <d v="2014-01-01T05:26:00"/>
    <n v="1388553960"/>
    <d v="2013-11-29T19:56:26"/>
    <n v="1385754986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x v="8"/>
    <x v="6"/>
    <d v="2011-11-02T08:00:00"/>
    <n v="1320220800"/>
    <d v="2011-09-10T00:01:49"/>
    <n v="1315612909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x v="4"/>
    <x v="5"/>
    <d v="2012-12-15T22:11:50"/>
    <n v="1355609510"/>
    <d v="2012-11-15T22:11:50"/>
    <n v="1353017510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x v="5"/>
    <x v="4"/>
    <d v="2013-06-05T00:00:32"/>
    <n v="1370390432"/>
    <d v="2013-05-15T00:00:32"/>
    <n v="1368576032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x v="11"/>
    <x v="5"/>
    <d v="2013-01-02T20:59:44"/>
    <n v="1357160384"/>
    <d v="2012-12-03T20:59:44"/>
    <n v="1354568384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x v="0"/>
    <x v="5"/>
    <d v="2012-07-22T01:40:02"/>
    <n v="1342921202"/>
    <d v="2012-06-22T01:40:02"/>
    <n v="1340329202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x v="0"/>
    <x v="3"/>
    <d v="2014-08-03T17:00:00"/>
    <n v="1407085200"/>
    <d v="2014-06-04T23:32:49"/>
    <n v="1401924769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x v="9"/>
    <x v="6"/>
    <d v="2011-12-13T02:13:16"/>
    <n v="1323742396"/>
    <d v="2011-10-29T01:13:16"/>
    <n v="1319850796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x v="9"/>
    <x v="5"/>
    <d v="2012-11-22T22:00:00"/>
    <n v="1353621600"/>
    <d v="2012-10-12T17:10:21"/>
    <n v="1350061821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x v="8"/>
    <x v="4"/>
    <d v="2013-11-01T19:00:00"/>
    <n v="1383332400"/>
    <d v="2013-09-29T15:56:28"/>
    <n v="1380470188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x v="1"/>
    <x v="4"/>
    <d v="2013-03-08T15:42:15"/>
    <n v="1362757335"/>
    <d v="2013-01-27T15:42:15"/>
    <n v="1359301335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x v="10"/>
    <x v="3"/>
    <d v="2014-09-15T04:28:06"/>
    <n v="1410755286"/>
    <d v="2014-08-25T04:28:06"/>
    <n v="1408940886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x v="2"/>
    <x v="4"/>
    <d v="2013-02-23T08:09:00"/>
    <n v="1361606940"/>
    <d v="2013-02-16T08:09:00"/>
    <n v="136100214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x v="6"/>
    <x v="5"/>
    <d v="2012-05-28T03:59:00"/>
    <n v="1338177540"/>
    <d v="2012-04-04T14:33:35"/>
    <n v="1333550015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x v="4"/>
    <x v="3"/>
    <d v="2014-12-17T07:59:00"/>
    <n v="1418803140"/>
    <d v="2014-11-07T07:04:34"/>
    <n v="1415343874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x v="0"/>
    <x v="4"/>
    <d v="2013-08-27T16:31:29"/>
    <n v="1377621089"/>
    <d v="2013-06-28T16:31:29"/>
    <n v="1372437089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x v="4"/>
    <x v="5"/>
    <d v="2013-01-09T08:48:55"/>
    <n v="1357721335"/>
    <d v="2012-11-30T08:48:55"/>
    <n v="1354265335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x v="10"/>
    <x v="5"/>
    <d v="2012-09-11T16:47:33"/>
    <n v="1347382053"/>
    <d v="2012-08-14T16:47:33"/>
    <n v="1344962853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x v="4"/>
    <x v="4"/>
    <d v="2013-12-01T21:21:07"/>
    <n v="1385932867"/>
    <d v="2013-11-01T20:21:07"/>
    <n v="1383337267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x v="9"/>
    <x v="5"/>
    <d v="2012-11-26T04:59:00"/>
    <n v="1353905940"/>
    <d v="2012-10-23T16:58:09"/>
    <n v="1351011489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x v="5"/>
    <x v="3"/>
    <d v="2014-06-17T17:41:22"/>
    <n v="1403026882"/>
    <d v="2014-05-15T17:41:22"/>
    <n v="1400175682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x v="1"/>
    <x v="3"/>
    <d v="2014-02-20T20:48:53"/>
    <n v="1392929333"/>
    <d v="2014-01-06T20:48:53"/>
    <n v="1389041333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x v="1"/>
    <x v="5"/>
    <d v="2012-03-02T06:59:00"/>
    <n v="1330671540"/>
    <d v="2012-01-31T20:06:15"/>
    <n v="1328040375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x v="8"/>
    <x v="5"/>
    <d v="2012-10-12T20:37:41"/>
    <n v="1350074261"/>
    <d v="2012-09-12T20:37:41"/>
    <n v="1347482261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x v="3"/>
    <x v="6"/>
    <d v="2011-09-24T08:10:54"/>
    <n v="1316851854"/>
    <d v="2011-07-26T08:10:54"/>
    <n v="1311667854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x v="11"/>
    <x v="6"/>
    <d v="2012-01-16T05:00:00"/>
    <n v="1326690000"/>
    <d v="2011-12-19T21:12:36"/>
    <n v="1324329156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x v="6"/>
    <x v="6"/>
    <d v="2011-06-02T05:59:00"/>
    <n v="1306994340"/>
    <d v="2011-04-25T04:33:21"/>
    <n v="1303706001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x v="5"/>
    <x v="2"/>
    <d v="2016-07-11T20:51:01"/>
    <n v="1468270261"/>
    <d v="2016-05-12T20:51:01"/>
    <n v="1463086261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x v="6"/>
    <x v="6"/>
    <d v="2011-06-12T04:00:00"/>
    <n v="1307851200"/>
    <d v="2011-04-30T02:04:48"/>
    <n v="1304129088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x v="4"/>
    <x v="8"/>
    <d v="2009-12-31T23:39:00"/>
    <n v="1262302740"/>
    <d v="2009-11-05T18:02:20"/>
    <n v="1257444140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x v="1"/>
    <x v="4"/>
    <d v="2013-02-28T21:25:00"/>
    <n v="1362086700"/>
    <d v="2013-01-14T16:29:28"/>
    <n v="1358180968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x v="2"/>
    <x v="5"/>
    <d v="2012-03-03T15:39:25"/>
    <n v="1330789165"/>
    <d v="2012-02-02T15:39:25"/>
    <n v="1328197165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x v="3"/>
    <x v="7"/>
    <d v="2010-08-03T01:59:00"/>
    <n v="1280800740"/>
    <d v="2010-07-20T05:32:35"/>
    <n v="1279603955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x v="4"/>
    <x v="3"/>
    <d v="2014-12-19T14:19:04"/>
    <n v="1418998744"/>
    <d v="2014-11-19T14:19:04"/>
    <n v="1416406744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x v="5"/>
    <x v="6"/>
    <d v="2011-06-14T00:35:27"/>
    <n v="1308011727"/>
    <d v="2011-05-25T00:35:27"/>
    <n v="1306283727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x v="10"/>
    <x v="5"/>
    <d v="2012-09-24T19:46:52"/>
    <n v="1348516012"/>
    <d v="2012-08-25T19:46:52"/>
    <n v="1345924012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x v="8"/>
    <x v="5"/>
    <d v="2012-11-22T02:26:00"/>
    <n v="1353551160"/>
    <d v="2012-09-23T01:26:00"/>
    <n v="134836356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x v="8"/>
    <x v="4"/>
    <d v="2013-09-18T14:49:00"/>
    <n v="1379515740"/>
    <d v="2013-09-04T14:49:00"/>
    <n v="137830614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x v="3"/>
    <x v="3"/>
    <d v="2014-08-14T18:11:00"/>
    <n v="1408039860"/>
    <d v="2014-07-13T10:48:23"/>
    <n v="1405248503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x v="5"/>
    <x v="5"/>
    <d v="2012-06-09T09:49:37"/>
    <n v="1339235377"/>
    <d v="2012-05-10T09:49:37"/>
    <n v="1336643377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x v="2"/>
    <x v="6"/>
    <d v="2011-03-20T15:54:42"/>
    <n v="1300636482"/>
    <d v="2011-02-18T16:54:42"/>
    <n v="1298048082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x v="6"/>
    <x v="3"/>
    <d v="2014-05-23T16:25:55"/>
    <n v="1400862355"/>
    <d v="2014-04-08T16:25:55"/>
    <n v="1396974355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x v="8"/>
    <x v="4"/>
    <d v="2013-10-09T10:27:17"/>
    <n v="1381314437"/>
    <d v="2013-09-09T10:27:17"/>
    <n v="1378722437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x v="7"/>
    <x v="6"/>
    <d v="2011-04-26T06:59:00"/>
    <n v="1303801140"/>
    <d v="2011-03-23T21:37:00"/>
    <n v="130091622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x v="9"/>
    <x v="4"/>
    <d v="2013-11-24T12:49:53"/>
    <n v="1385297393"/>
    <d v="2013-10-25T11:49:53"/>
    <n v="1382701793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x v="7"/>
    <x v="6"/>
    <d v="2011-04-24T20:01:36"/>
    <n v="1303675296"/>
    <d v="2011-03-24T20:01:36"/>
    <n v="1300996896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x v="7"/>
    <x v="5"/>
    <d v="2012-04-18T21:22:40"/>
    <n v="1334784160"/>
    <d v="2012-03-19T21:22:40"/>
    <n v="133219216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x v="7"/>
    <x v="5"/>
    <d v="2012-04-05T18:00:20"/>
    <n v="1333648820"/>
    <d v="2012-03-06T19:00:20"/>
    <n v="133106042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x v="4"/>
    <x v="5"/>
    <d v="2012-12-13T22:17:32"/>
    <n v="1355437052"/>
    <d v="2012-11-13T22:17:32"/>
    <n v="1352845052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x v="6"/>
    <x v="5"/>
    <d v="2012-05-24T18:46:08"/>
    <n v="1337885168"/>
    <d v="2012-04-24T18:46:08"/>
    <n v="1335293168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x v="4"/>
    <x v="5"/>
    <d v="2012-12-18T14:20:00"/>
    <n v="1355840400"/>
    <d v="2012-11-10T05:19:27"/>
    <n v="1352524767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x v="4"/>
    <x v="4"/>
    <d v="2013-12-17T12:00:00"/>
    <n v="1387281600"/>
    <d v="2013-11-18T21:55:21"/>
    <n v="1384811721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x v="7"/>
    <x v="2"/>
    <d v="2016-04-30T21:59:00"/>
    <n v="1462053540"/>
    <d v="2016-03-30T16:39:10"/>
    <n v="145935595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x v="11"/>
    <x v="0"/>
    <d v="2016-01-17T21:00:00"/>
    <n v="1453064400"/>
    <d v="2015-12-05T23:57:11"/>
    <n v="1449359831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x v="4"/>
    <x v="6"/>
    <d v="2011-12-31T05:45:36"/>
    <n v="1325310336"/>
    <d v="2011-11-01T04:45:36"/>
    <n v="1320122736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x v="1"/>
    <x v="0"/>
    <d v="2015-02-01T00:31:47"/>
    <n v="1422750707"/>
    <d v="2015-01-02T00:31:47"/>
    <n v="1420158707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x v="1"/>
    <x v="5"/>
    <d v="2012-03-16T03:59:00"/>
    <n v="1331870340"/>
    <d v="2012-01-31T18:16:58"/>
    <n v="1328033818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x v="1"/>
    <x v="6"/>
    <d v="2011-02-22T03:00:00"/>
    <n v="1298343600"/>
    <d v="2011-01-21T15:35:13"/>
    <n v="1295624113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x v="2"/>
    <x v="4"/>
    <d v="2013-03-28T05:04:33"/>
    <n v="1364447073"/>
    <d v="2013-02-26T06:04:33"/>
    <n v="1361858673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x v="2"/>
    <x v="3"/>
    <d v="2014-03-11T06:59:00"/>
    <n v="1394521140"/>
    <d v="2014-02-12T01:41:38"/>
    <n v="1392169298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x v="9"/>
    <x v="6"/>
    <d v="2011-11-28T04:35:39"/>
    <n v="1322454939"/>
    <d v="2011-10-29T03:35:39"/>
    <n v="1319859339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x v="6"/>
    <x v="2"/>
    <d v="2016-05-31T21:14:36"/>
    <n v="1464729276"/>
    <d v="2016-04-01T21:14:36"/>
    <n v="1459545276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x v="5"/>
    <x v="7"/>
    <d v="2010-07-05T04:00:00"/>
    <n v="1278302400"/>
    <d v="2010-05-15T22:19:59"/>
    <n v="1273961999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x v="3"/>
    <x v="2"/>
    <d v="2016-08-01T13:03:34"/>
    <n v="1470056614"/>
    <d v="2016-07-02T13:03:34"/>
    <n v="1467464614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x v="5"/>
    <x v="5"/>
    <d v="2012-06-04T15:45:30"/>
    <n v="1338824730"/>
    <d v="2012-05-05T15:45:30"/>
    <n v="133623273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x v="2"/>
    <x v="0"/>
    <d v="2015-03-06T21:04:52"/>
    <n v="1425675892"/>
    <d v="2015-02-04T21:04:52"/>
    <n v="1423083892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x v="3"/>
    <x v="2"/>
    <d v="2016-08-18T06:59:00"/>
    <n v="1471503540"/>
    <d v="2016-07-18T14:31:46"/>
    <n v="1468852306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x v="8"/>
    <x v="6"/>
    <d v="2011-10-16T22:03:00"/>
    <n v="1318802580"/>
    <d v="2011-09-16T17:35:40"/>
    <n v="131619454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x v="7"/>
    <x v="5"/>
    <d v="2012-04-21T03:59:00"/>
    <n v="1334980740"/>
    <d v="2012-03-05T17:25:47"/>
    <n v="1330968347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x v="2"/>
    <x v="2"/>
    <d v="2016-04-16T05:59:00"/>
    <n v="1460786340"/>
    <d v="2016-02-16T09:46:16"/>
    <n v="1455615976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x v="1"/>
    <x v="3"/>
    <d v="2014-02-06T20:31:11"/>
    <n v="1391718671"/>
    <d v="2014-01-23T20:31:11"/>
    <n v="1390509071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x v="0"/>
    <x v="6"/>
    <d v="2011-07-22T01:39:05"/>
    <n v="1311298745"/>
    <d v="2011-06-29T01:39:05"/>
    <n v="1309311545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x v="0"/>
    <x v="3"/>
    <d v="2014-07-12T18:11:07"/>
    <n v="1405188667"/>
    <d v="2014-06-12T18:11:07"/>
    <n v="1402596667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x v="2"/>
    <x v="1"/>
    <d v="2017-03-29T02:00:00"/>
    <n v="1490752800"/>
    <d v="2017-02-08T02:54:44"/>
    <n v="1486522484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x v="2"/>
    <x v="1"/>
    <d v="2017-04-14T04:07:40"/>
    <n v="1492142860"/>
    <d v="2017-02-13T05:07:40"/>
    <n v="148696246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x v="7"/>
    <x v="1"/>
    <d v="2017-04-07T18:45:38"/>
    <n v="1491590738"/>
    <d v="2017-03-14T18:45:38"/>
    <n v="1489517138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x v="2"/>
    <x v="1"/>
    <d v="2017-03-17T18:34:01"/>
    <n v="1489775641"/>
    <d v="2017-02-17T19:34:01"/>
    <n v="1487360041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x v="2"/>
    <x v="1"/>
    <d v="2017-03-24T05:00:23"/>
    <n v="1490331623"/>
    <d v="2017-02-22T06:00:23"/>
    <n v="1487743223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x v="2"/>
    <x v="1"/>
    <d v="2017-04-27T19:15:19"/>
    <n v="1493320519"/>
    <d v="2017-02-26T20:15:19"/>
    <n v="1488140119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x v="7"/>
    <x v="1"/>
    <d v="2017-04-10T20:15:00"/>
    <n v="1491855300"/>
    <d v="2017-03-08T01:07:25"/>
    <n v="1488935245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x v="7"/>
    <x v="1"/>
    <d v="2017-04-09T11:49:54"/>
    <n v="1491738594"/>
    <d v="2017-03-10T12:49:54"/>
    <n v="1489150194"/>
    <b v="0"/>
    <n v="7"/>
    <b v="0"/>
    <x v="28"/>
  </r>
  <r>
    <n v="1689"/>
    <s v="Fly Away"/>
    <s v="Praising the Living God in the second half of life."/>
    <n v="2400"/>
    <n v="2400"/>
    <x v="3"/>
    <s v="US"/>
    <s v="USD"/>
    <x v="2"/>
    <x v="1"/>
    <d v="2017-03-16T21:37:10"/>
    <n v="1489700230"/>
    <d v="2017-02-14T22:37:10"/>
    <n v="148711183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x v="7"/>
    <x v="1"/>
    <d v="2017-04-06T09:20:42"/>
    <n v="1491470442"/>
    <d v="2017-03-07T10:20:42"/>
    <n v="1488882042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x v="7"/>
    <x v="1"/>
    <d v="2017-04-03T01:00:00"/>
    <n v="1491181200"/>
    <d v="2017-03-01T16:50:08"/>
    <n v="1488387008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x v="2"/>
    <x v="1"/>
    <d v="2017-03-26T23:59:00"/>
    <n v="1490572740"/>
    <d v="2017-02-22T03:37:47"/>
    <n v="1487734667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x v="7"/>
    <x v="1"/>
    <d v="2017-04-09T20:00:00"/>
    <n v="1491768000"/>
    <d v="2017-03-09T22:05:12"/>
    <n v="1489097112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x v="2"/>
    <x v="1"/>
    <d v="2017-03-27T04:36:00"/>
    <n v="1490589360"/>
    <d v="2017-02-25T16:04:34"/>
    <n v="1488038674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x v="7"/>
    <x v="1"/>
    <d v="2017-04-10T01:00:00"/>
    <n v="1491786000"/>
    <d v="2017-03-07T00:45:14"/>
    <n v="1488847514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x v="7"/>
    <x v="1"/>
    <d v="2017-04-01T00:40:11"/>
    <n v="1491007211"/>
    <d v="2017-03-02T01:40:11"/>
    <n v="1488418811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x v="7"/>
    <x v="1"/>
    <d v="2017-04-09T23:47:28"/>
    <n v="1491781648"/>
    <d v="2017-03-11T00:47:28"/>
    <n v="1489193248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x v="7"/>
    <x v="1"/>
    <d v="2017-03-26T03:33:00"/>
    <n v="1490499180"/>
    <d v="2017-03-02T04:59:20"/>
    <n v="148843076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x v="7"/>
    <x v="1"/>
    <d v="2017-04-11T20:44:05"/>
    <n v="1491943445"/>
    <d v="2017-03-12T20:44:05"/>
    <n v="1489351445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x v="7"/>
    <x v="1"/>
    <d v="2017-04-01T04:00:00"/>
    <n v="1491019200"/>
    <d v="2017-03-02T01:43:10"/>
    <n v="148841899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x v="11"/>
    <x v="3"/>
    <d v="2015-01-15T15:56:45"/>
    <n v="1421337405"/>
    <d v="2014-12-16T15:56:45"/>
    <n v="1418745405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x v="2"/>
    <x v="0"/>
    <d v="2015-03-30T19:52:30"/>
    <n v="1427745150"/>
    <d v="2015-02-28T20:52:30"/>
    <n v="142515675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x v="3"/>
    <x v="0"/>
    <d v="2015-08-31T06:45:37"/>
    <n v="1441003537"/>
    <d v="2015-07-02T06:45:37"/>
    <n v="1435819537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x v="1"/>
    <x v="0"/>
    <d v="2015-02-16T03:21:13"/>
    <n v="1424056873"/>
    <d v="2015-01-17T03:21:13"/>
    <n v="1421464873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x v="10"/>
    <x v="0"/>
    <d v="2015-09-09T16:00:00"/>
    <n v="1441814400"/>
    <d v="2015-08-29T00:24:06"/>
    <n v="1440807846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x v="0"/>
    <x v="0"/>
    <d v="2015-08-23T07:21:12"/>
    <n v="1440314472"/>
    <d v="2015-06-24T07:21:12"/>
    <n v="1435130472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x v="2"/>
    <x v="2"/>
    <d v="2016-03-28T16:18:15"/>
    <n v="1459181895"/>
    <d v="2016-02-27T17:18:15"/>
    <n v="1456593495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x v="7"/>
    <x v="2"/>
    <d v="2016-05-01T20:48:26"/>
    <n v="1462135706"/>
    <d v="2016-03-22T20:48:26"/>
    <n v="1458679706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x v="3"/>
    <x v="3"/>
    <d v="2014-08-31T19:39:00"/>
    <n v="1409513940"/>
    <d v="2014-07-21T13:31:54"/>
    <n v="1405949514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x v="11"/>
    <x v="0"/>
    <d v="2016-01-18T13:00:00"/>
    <n v="1453122000"/>
    <d v="2015-12-03T14:11:28"/>
    <n v="1449151888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x v="10"/>
    <x v="3"/>
    <d v="2014-09-01T15:30:34"/>
    <n v="1409585434"/>
    <d v="2014-08-01T15:30:34"/>
    <n v="1406907034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x v="5"/>
    <x v="0"/>
    <d v="2015-06-30T21:55:53"/>
    <n v="1435701353"/>
    <d v="2015-05-01T21:55:53"/>
    <n v="1430517353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x v="8"/>
    <x v="3"/>
    <d v="2014-10-05T19:13:32"/>
    <n v="1412536412"/>
    <d v="2014-09-05T19:13:32"/>
    <n v="1409944412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x v="6"/>
    <x v="0"/>
    <d v="2015-05-01T22:02:41"/>
    <n v="1430517761"/>
    <d v="2015-04-01T22:02:41"/>
    <n v="1427925761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x v="7"/>
    <x v="0"/>
    <d v="2015-03-31T03:22:00"/>
    <n v="1427772120"/>
    <d v="2015-03-01T05:13:05"/>
    <n v="1425186785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x v="9"/>
    <x v="2"/>
    <d v="2016-12-09T14:51:39"/>
    <n v="1481295099"/>
    <d v="2016-10-30T13:51:39"/>
    <n v="1477835499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x v="7"/>
    <x v="2"/>
    <d v="2016-04-21T04:00:00"/>
    <n v="1461211200"/>
    <d v="2016-03-31T23:33:58"/>
    <n v="1459467238"/>
    <b v="0"/>
    <n v="41"/>
    <b v="0"/>
    <x v="28"/>
  </r>
  <r>
    <n v="1718"/>
    <s v="The Prodigal Son"/>
    <s v="A melody for the galaxy."/>
    <n v="35000"/>
    <n v="75"/>
    <x v="2"/>
    <s v="US"/>
    <s v="USD"/>
    <x v="7"/>
    <x v="2"/>
    <d v="2016-05-14T04:59:00"/>
    <n v="1463201940"/>
    <d v="2016-03-31T14:39:09"/>
    <n v="1459435149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x v="10"/>
    <x v="3"/>
    <d v="2014-09-17T12:49:51"/>
    <n v="1410958191"/>
    <d v="2014-08-18T12:49:51"/>
    <n v="1408366191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x v="9"/>
    <x v="3"/>
    <d v="2014-11-09T19:47:51"/>
    <n v="1415562471"/>
    <d v="2014-10-10T18:47:51"/>
    <n v="1412966871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x v="4"/>
    <x v="0"/>
    <d v="2015-12-11T11:04:23"/>
    <n v="1449831863"/>
    <d v="2015-11-11T11:04:23"/>
    <n v="1447239863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x v="2"/>
    <x v="2"/>
    <d v="2016-04-03T00:10:00"/>
    <n v="1459642200"/>
    <d v="2016-02-25T23:03:49"/>
    <n v="1456441429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x v="5"/>
    <x v="0"/>
    <d v="2015-07-01T06:00:00"/>
    <n v="1435730400"/>
    <d v="2015-05-05T19:48:35"/>
    <n v="1430855315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x v="8"/>
    <x v="3"/>
    <d v="2014-10-30T22:22:42"/>
    <n v="1414707762"/>
    <d v="2014-09-30T22:22:42"/>
    <n v="1412115762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x v="3"/>
    <x v="3"/>
    <d v="2014-08-24T23:14:09"/>
    <n v="1408922049"/>
    <d v="2014-07-25T23:14:09"/>
    <n v="1406330049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x v="5"/>
    <x v="3"/>
    <d v="2014-06-27T22:04:24"/>
    <n v="1403906664"/>
    <d v="2014-05-29T22:04:24"/>
    <n v="1401401064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x v="2"/>
    <x v="0"/>
    <d v="2015-04-05T11:00:00"/>
    <n v="1428231600"/>
    <d v="2015-02-09T22:16:17"/>
    <n v="1423520177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x v="8"/>
    <x v="0"/>
    <d v="2015-10-21T15:01:14"/>
    <n v="1445439674"/>
    <d v="2015-09-21T15:01:14"/>
    <n v="1442847674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x v="6"/>
    <x v="2"/>
    <d v="2016-06-10T01:15:06"/>
    <n v="1465521306"/>
    <d v="2016-04-11T01:15:06"/>
    <n v="1460337306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x v="8"/>
    <x v="0"/>
    <d v="2015-10-25T02:06:23"/>
    <n v="1445738783"/>
    <d v="2015-09-25T02:06:23"/>
    <n v="1443146783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x v="5"/>
    <x v="0"/>
    <d v="2015-06-11T15:00:00"/>
    <n v="1434034800"/>
    <d v="2015-05-28T21:45:52"/>
    <n v="1432849552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x v="4"/>
    <x v="0"/>
    <d v="2016-01-16T05:00:00"/>
    <n v="1452920400"/>
    <d v="2015-11-17T16:24:41"/>
    <n v="1447777481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x v="8"/>
    <x v="2"/>
    <d v="2016-09-13T21:30:00"/>
    <n v="1473802200"/>
    <d v="2016-09-01T16:12:54"/>
    <n v="1472746374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x v="6"/>
    <x v="0"/>
    <d v="2015-05-08T00:52:36"/>
    <n v="1431046356"/>
    <d v="2015-04-08T00:52:36"/>
    <n v="1428454356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x v="3"/>
    <x v="2"/>
    <d v="2016-08-07T19:32:25"/>
    <n v="1470598345"/>
    <d v="2016-07-08T19:32:25"/>
    <n v="1468006345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x v="9"/>
    <x v="0"/>
    <d v="2015-11-08T21:40:33"/>
    <n v="1447018833"/>
    <d v="2015-10-09T20:40:33"/>
    <n v="1444423233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x v="0"/>
    <x v="0"/>
    <d v="2015-07-20T22:46:32"/>
    <n v="1437432392"/>
    <d v="2015-06-20T22:46:32"/>
    <n v="1434840392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x v="8"/>
    <x v="3"/>
    <d v="2014-10-02T20:59:02"/>
    <n v="1412283542"/>
    <d v="2014-09-02T20:59:02"/>
    <n v="1409691542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x v="7"/>
    <x v="2"/>
    <d v="2016-05-04T19:58:52"/>
    <n v="1462391932"/>
    <d v="2016-03-06T20:58:52"/>
    <n v="1457297932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x v="0"/>
    <x v="0"/>
    <d v="2015-07-16T19:37:02"/>
    <n v="1437075422"/>
    <d v="2015-06-16T19:37:02"/>
    <n v="1434483422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x v="6"/>
    <x v="0"/>
    <d v="2015-06-10T15:04:31"/>
    <n v="1433948671"/>
    <d v="2015-04-26T15:04:31"/>
    <n v="1430060671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x v="11"/>
    <x v="2"/>
    <d v="2017-01-07T21:00:00"/>
    <n v="1483822800"/>
    <d v="2016-12-06T21:02:50"/>
    <n v="148105817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x v="10"/>
    <x v="2"/>
    <d v="2016-08-27T03:59:00"/>
    <n v="1472270340"/>
    <d v="2016-08-04T22:12:55"/>
    <n v="1470348775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x v="1"/>
    <x v="0"/>
    <d v="2015-03-08T13:31:17"/>
    <n v="1425821477"/>
    <d v="2015-01-22T14:31:17"/>
    <n v="1421937077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x v="4"/>
    <x v="2"/>
    <d v="2016-12-22T02:00:00"/>
    <n v="1482372000"/>
    <d v="2016-11-16T06:13:58"/>
    <n v="1479276838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x v="9"/>
    <x v="2"/>
    <d v="2016-11-24T02:00:00"/>
    <n v="1479952800"/>
    <d v="2016-10-25T04:14:27"/>
    <n v="1477368867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x v="9"/>
    <x v="0"/>
    <d v="2015-11-13T15:00:00"/>
    <n v="1447426800"/>
    <d v="2015-10-15T10:27:10"/>
    <n v="144490483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x v="10"/>
    <x v="0"/>
    <d v="2015-09-02T22:49:03"/>
    <n v="1441234143"/>
    <d v="2015-08-03T22:49:03"/>
    <n v="1438642143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x v="1"/>
    <x v="1"/>
    <d v="2017-03-01T19:00:00"/>
    <n v="1488394800"/>
    <d v="2017-01-23T23:25:21"/>
    <n v="1485213921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x v="7"/>
    <x v="2"/>
    <d v="2016-04-19T20:05:04"/>
    <n v="1461096304"/>
    <d v="2016-03-25T20:05:04"/>
    <n v="1458936304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x v="2"/>
    <x v="0"/>
    <d v="2015-03-19T17:45:23"/>
    <n v="1426787123"/>
    <d v="2015-02-17T18:45:23"/>
    <n v="1424198723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x v="8"/>
    <x v="2"/>
    <d v="2016-10-14T06:04:42"/>
    <n v="1476425082"/>
    <d v="2016-09-14T06:04:42"/>
    <n v="1473833082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x v="2"/>
    <x v="2"/>
    <d v="2016-03-21T16:59:28"/>
    <n v="1458579568"/>
    <d v="2016-02-20T17:59:28"/>
    <n v="1455991168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x v="7"/>
    <x v="0"/>
    <d v="2015-04-03T20:02:33"/>
    <n v="1428091353"/>
    <d v="2015-03-04T21:02:33"/>
    <n v="1425502953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x v="8"/>
    <x v="0"/>
    <d v="2015-10-05T18:56:01"/>
    <n v="1444071361"/>
    <d v="2015-09-05T18:56:01"/>
    <n v="1441479361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x v="3"/>
    <x v="2"/>
    <d v="2016-08-29T04:01:09"/>
    <n v="1472443269"/>
    <d v="2016-07-20T04:01:09"/>
    <n v="1468987269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x v="11"/>
    <x v="2"/>
    <d v="2017-01-28T19:29:00"/>
    <n v="1485631740"/>
    <d v="2016-12-29T19:51:23"/>
    <n v="1483041083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x v="5"/>
    <x v="2"/>
    <d v="2016-07-14T22:56:32"/>
    <n v="1468536992"/>
    <d v="2016-05-15T22:56:32"/>
    <n v="1463352992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x v="7"/>
    <x v="0"/>
    <d v="2015-03-25T18:53:49"/>
    <n v="1427309629"/>
    <d v="2015-03-05T19:53:49"/>
    <n v="1425585229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x v="2"/>
    <x v="2"/>
    <d v="2016-02-25T16:08:33"/>
    <n v="1456416513"/>
    <d v="2016-02-05T16:08:33"/>
    <n v="1454688513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x v="3"/>
    <x v="0"/>
    <d v="2015-09-12T13:37:40"/>
    <n v="1442065060"/>
    <d v="2015-07-24T13:37:40"/>
    <n v="143774506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x v="2"/>
    <x v="2"/>
    <d v="2016-03-11T23:34:05"/>
    <n v="1457739245"/>
    <d v="2016-02-10T23:34:05"/>
    <n v="1455147245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x v="8"/>
    <x v="2"/>
    <d v="2016-10-23T20:50:40"/>
    <n v="1477255840"/>
    <d v="2016-09-23T20:50:40"/>
    <n v="147466384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x v="3"/>
    <x v="3"/>
    <d v="2014-08-03T11:39:39"/>
    <n v="1407065979"/>
    <d v="2014-07-05T11:39:39"/>
    <n v="1404560379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x v="3"/>
    <x v="3"/>
    <d v="2014-08-13T23:31:52"/>
    <n v="1407972712"/>
    <d v="2014-07-14T23:31:52"/>
    <n v="1405380712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x v="10"/>
    <x v="3"/>
    <d v="2014-08-25T20:38:08"/>
    <n v="1408999088"/>
    <d v="2014-08-04T20:38:08"/>
    <n v="1407184688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x v="3"/>
    <x v="3"/>
    <d v="2014-08-03T15:48:04"/>
    <n v="1407080884"/>
    <d v="2014-07-04T15:48:04"/>
    <n v="1404488884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x v="3"/>
    <x v="3"/>
    <d v="2014-09-27T13:27:24"/>
    <n v="1411824444"/>
    <d v="2014-07-29T13:27:24"/>
    <n v="1406640444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x v="11"/>
    <x v="3"/>
    <d v="2015-01-13T19:39:19"/>
    <n v="1421177959"/>
    <d v="2014-12-14T19:39:19"/>
    <n v="1418585959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x v="8"/>
    <x v="3"/>
    <d v="2014-10-14T18:43:14"/>
    <n v="1413312194"/>
    <d v="2014-09-09T18:43:14"/>
    <n v="1410288194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x v="8"/>
    <x v="3"/>
    <d v="2014-10-23T23:30:40"/>
    <n v="1414107040"/>
    <d v="2014-09-23T23:30:40"/>
    <n v="141151504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x v="5"/>
    <x v="3"/>
    <d v="2014-07-06T17:13:56"/>
    <n v="1404666836"/>
    <d v="2014-05-07T17:13:56"/>
    <n v="1399482836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x v="11"/>
    <x v="3"/>
    <d v="2015-01-19T18:14:58"/>
    <n v="1421691298"/>
    <d v="2014-12-05T18:14:58"/>
    <n v="1417803298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x v="9"/>
    <x v="3"/>
    <d v="2014-11-29T14:59:00"/>
    <n v="1417273140"/>
    <d v="2014-10-18T05:14:52"/>
    <n v="1413609292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x v="8"/>
    <x v="3"/>
    <d v="2014-10-24T23:26:00"/>
    <n v="1414193160"/>
    <d v="2014-09-09T23:26:00"/>
    <n v="141030516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x v="8"/>
    <x v="3"/>
    <d v="2014-10-29T22:57:51"/>
    <n v="1414623471"/>
    <d v="2014-09-23T22:57:51"/>
    <n v="1411513071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x v="1"/>
    <x v="0"/>
    <d v="2015-02-20T08:34:13"/>
    <n v="1424421253"/>
    <d v="2015-01-21T08:34:13"/>
    <n v="1421829253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x v="2"/>
    <x v="0"/>
    <d v="2015-03-27T19:43:15"/>
    <n v="1427485395"/>
    <d v="2015-02-10T20:43:15"/>
    <n v="1423600995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x v="10"/>
    <x v="2"/>
    <d v="2016-09-02T16:36:20"/>
    <n v="1472834180"/>
    <d v="2016-08-03T16:36:20"/>
    <n v="147024218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x v="5"/>
    <x v="2"/>
    <d v="2016-07-02T14:25:10"/>
    <n v="1467469510"/>
    <d v="2016-05-03T14:25:10"/>
    <n v="146228551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x v="10"/>
    <x v="2"/>
    <d v="2016-09-15T14:49:05"/>
    <n v="1473950945"/>
    <d v="2016-08-15T14:49:05"/>
    <n v="1471272545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x v="1"/>
    <x v="2"/>
    <d v="2016-02-21T13:48:09"/>
    <n v="1456062489"/>
    <d v="2016-01-19T13:48:09"/>
    <n v="1453211289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x v="6"/>
    <x v="0"/>
    <d v="2015-05-21T22:47:58"/>
    <n v="1432248478"/>
    <d v="2015-04-21T22:47:58"/>
    <n v="1429656478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x v="11"/>
    <x v="3"/>
    <d v="2015-01-31T03:25:00"/>
    <n v="1422674700"/>
    <d v="2014-12-30T15:44:00"/>
    <n v="141995424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x v="8"/>
    <x v="3"/>
    <d v="2014-10-16T00:00:00"/>
    <n v="1413417600"/>
    <d v="2014-09-15T03:14:15"/>
    <n v="1410750855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x v="4"/>
    <x v="3"/>
    <d v="2014-12-15T13:12:57"/>
    <n v="1418649177"/>
    <d v="2014-11-15T13:12:57"/>
    <n v="1416057177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x v="7"/>
    <x v="0"/>
    <d v="2015-04-04T14:43:57"/>
    <n v="1428158637"/>
    <d v="2015-03-05T15:43:57"/>
    <n v="1425570237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x v="9"/>
    <x v="3"/>
    <d v="2014-10-31T22:45:42"/>
    <n v="1414795542"/>
    <d v="2014-10-01T22:45:42"/>
    <n v="1412203542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x v="4"/>
    <x v="3"/>
    <d v="2015-01-12T06:00:03"/>
    <n v="1421042403"/>
    <d v="2014-11-13T06:00:03"/>
    <n v="1415858403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x v="1"/>
    <x v="0"/>
    <d v="2015-02-05T16:11:18"/>
    <n v="1423152678"/>
    <d v="2015-01-06T16:11:18"/>
    <n v="1420560678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x v="4"/>
    <x v="3"/>
    <d v="2015-01-29T17:46:05"/>
    <n v="1422553565"/>
    <d v="2014-11-30T17:46:05"/>
    <n v="1417369565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x v="3"/>
    <x v="0"/>
    <d v="2015-08-10T06:59:00"/>
    <n v="1439189940"/>
    <d v="2015-07-04T00:44:42"/>
    <n v="1435970682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x v="9"/>
    <x v="3"/>
    <d v="2014-11-27T22:24:00"/>
    <n v="1417127040"/>
    <d v="2014-10-28T21:24:00"/>
    <n v="141453144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x v="1"/>
    <x v="0"/>
    <d v="2015-02-11T13:13:42"/>
    <n v="1423660422"/>
    <d v="2015-01-07T13:13:42"/>
    <n v="1420636422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x v="8"/>
    <x v="2"/>
    <d v="2016-10-14T16:00:00"/>
    <n v="1476460800"/>
    <d v="2016-09-15T06:55:41"/>
    <n v="1473922541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x v="5"/>
    <x v="2"/>
    <d v="2016-07-24T10:32:46"/>
    <n v="1469356366"/>
    <d v="2016-05-25T10:32:46"/>
    <n v="1464172366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x v="4"/>
    <x v="2"/>
    <d v="2016-12-15T13:39:49"/>
    <n v="1481809189"/>
    <d v="2016-11-15T13:39:49"/>
    <n v="1479217189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x v="11"/>
    <x v="0"/>
    <d v="2016-02-04T07:50:33"/>
    <n v="1454572233"/>
    <d v="2015-12-06T07:50:33"/>
    <n v="1449388233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x v="9"/>
    <x v="3"/>
    <d v="2014-11-11T21:13:28"/>
    <n v="1415740408"/>
    <d v="2014-10-22T20:13:28"/>
    <n v="1414008808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x v="8"/>
    <x v="2"/>
    <d v="2016-10-10T14:32:50"/>
    <n v="1476109970"/>
    <d v="2016-09-10T14:32:50"/>
    <n v="147351797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x v="4"/>
    <x v="0"/>
    <d v="2015-12-15T12:10:00"/>
    <n v="1450181400"/>
    <d v="2015-11-13T15:51:08"/>
    <n v="1447429868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x v="0"/>
    <x v="0"/>
    <d v="2015-06-27T21:59:00"/>
    <n v="1435442340"/>
    <d v="2015-06-04T11:20:30"/>
    <n v="143341683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x v="1"/>
    <x v="0"/>
    <d v="2015-02-14T01:43:02"/>
    <n v="1423878182"/>
    <d v="2015-01-14T01:43:02"/>
    <n v="1421199782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x v="9"/>
    <x v="0"/>
    <d v="2015-11-14T17:16:44"/>
    <n v="1447521404"/>
    <d v="2015-10-05T16:16:44"/>
    <n v="1444061804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x v="10"/>
    <x v="0"/>
    <d v="2015-10-02T18:00:00"/>
    <n v="1443808800"/>
    <d v="2015-08-31T19:17:38"/>
    <n v="1441048658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x v="10"/>
    <x v="3"/>
    <d v="2014-09-30T15:19:09"/>
    <n v="1412090349"/>
    <d v="2014-08-26T15:19:09"/>
    <n v="1409066349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x v="10"/>
    <x v="3"/>
    <d v="2014-09-28T01:38:33"/>
    <n v="1411868313"/>
    <d v="2014-08-29T01:38:33"/>
    <n v="1409276313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x v="1"/>
    <x v="1"/>
    <d v="2017-02-11T16:20:30"/>
    <n v="1486830030"/>
    <d v="2017-01-07T16:20:30"/>
    <n v="148380603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x v="1"/>
    <x v="0"/>
    <d v="2015-03-01T21:47:19"/>
    <n v="1425246439"/>
    <d v="2015-01-25T21:47:19"/>
    <n v="1422222439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x v="10"/>
    <x v="3"/>
    <d v="2014-08-21T21:50:26"/>
    <n v="1408657826"/>
    <d v="2014-08-09T21:50:26"/>
    <n v="1407621026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x v="10"/>
    <x v="3"/>
    <d v="2014-10-24T04:00:00"/>
    <n v="1414123200"/>
    <d v="2014-08-25T10:24:30"/>
    <n v="140896227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x v="0"/>
    <x v="2"/>
    <d v="2016-07-03T07:38:56"/>
    <n v="1467531536"/>
    <d v="2016-06-03T07:38:56"/>
    <n v="1464939536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x v="3"/>
    <x v="3"/>
    <d v="2014-08-08T21:20:12"/>
    <n v="1407532812"/>
    <d v="2014-07-09T21:20:12"/>
    <n v="1404940812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x v="1"/>
    <x v="0"/>
    <d v="2015-02-28T07:32:16"/>
    <n v="1425108736"/>
    <d v="2015-01-29T07:32:16"/>
    <n v="1422516736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x v="0"/>
    <x v="0"/>
    <d v="2015-07-01T21:45:37"/>
    <n v="1435787137"/>
    <d v="2015-06-17T21:45:37"/>
    <n v="1434577537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x v="0"/>
    <x v="2"/>
    <d v="2016-07-25T19:00:00"/>
    <n v="1469473200"/>
    <d v="2016-06-27T21:01:43"/>
    <n v="1467061303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x v="11"/>
    <x v="2"/>
    <d v="2017-01-30T06:59:00"/>
    <n v="1485759540"/>
    <d v="2016-12-01T15:53:27"/>
    <n v="1480607607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x v="7"/>
    <x v="0"/>
    <d v="2015-04-03T04:37:30"/>
    <n v="1428035850"/>
    <d v="2015-03-04T05:37:30"/>
    <n v="142544745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x v="0"/>
    <x v="3"/>
    <d v="2014-07-30T18:03:16"/>
    <n v="1406743396"/>
    <d v="2014-06-30T18:03:16"/>
    <n v="1404151396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x v="7"/>
    <x v="0"/>
    <d v="2015-04-01T01:01:30"/>
    <n v="1427850090"/>
    <d v="2015-03-02T02:01:30"/>
    <n v="142526169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x v="1"/>
    <x v="5"/>
    <d v="2012-03-03T07:39:27"/>
    <n v="1330760367"/>
    <d v="2012-01-18T07:39:27"/>
    <n v="1326872367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x v="11"/>
    <x v="4"/>
    <d v="2014-01-31T19:01:00"/>
    <n v="1391194860"/>
    <d v="2013-12-26T19:07:42"/>
    <n v="1388084862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x v="8"/>
    <x v="5"/>
    <d v="2012-10-24T16:26:16"/>
    <n v="1351095976"/>
    <d v="2012-09-24T16:26:16"/>
    <n v="1348503976"/>
    <b v="0"/>
    <n v="33"/>
    <b v="1"/>
    <x v="11"/>
  </r>
  <r>
    <n v="1824"/>
    <s v="Tin Man's Broken Wisdom Fund"/>
    <s v="cd fund raiser"/>
    <n v="3000"/>
    <n v="3002"/>
    <x v="0"/>
    <s v="US"/>
    <s v="USD"/>
    <x v="11"/>
    <x v="4"/>
    <d v="2014-01-08T02:08:00"/>
    <n v="1389146880"/>
    <d v="2013-12-18T21:59:27"/>
    <n v="1387403967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x v="0"/>
    <x v="4"/>
    <d v="2013-07-11T20:01:43"/>
    <n v="1373572903"/>
    <d v="2013-06-18T20:01:43"/>
    <n v="1371585703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x v="1"/>
    <x v="3"/>
    <d v="2014-02-17T22:10:17"/>
    <n v="1392675017"/>
    <d v="2014-01-18T22:10:17"/>
    <n v="1390083017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x v="1"/>
    <x v="6"/>
    <d v="2011-03-03T07:49:21"/>
    <n v="1299138561"/>
    <d v="2011-01-12T07:49:21"/>
    <n v="1294818561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x v="6"/>
    <x v="3"/>
    <d v="2014-05-09T22:00:00"/>
    <n v="1399672800"/>
    <d v="2014-04-07T21:35:30"/>
    <n v="139690653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x v="11"/>
    <x v="7"/>
    <d v="2011-01-21T22:00:00"/>
    <n v="1295647200"/>
    <d v="2010-12-04T02:06:11"/>
    <n v="1291428371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x v="1"/>
    <x v="3"/>
    <d v="2014-02-24T16:25:07"/>
    <n v="1393259107"/>
    <d v="2014-01-25T16:25:07"/>
    <n v="1390667107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x v="6"/>
    <x v="5"/>
    <d v="2012-05-12T23:54:23"/>
    <n v="1336866863"/>
    <d v="2012-04-27T23:54:23"/>
    <n v="1335570863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x v="2"/>
    <x v="6"/>
    <d v="2011-03-04T12:57:07"/>
    <n v="1299243427"/>
    <d v="2011-02-02T12:57:07"/>
    <n v="1296651427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x v="1"/>
    <x v="4"/>
    <d v="2013-03-02T07:59:00"/>
    <n v="1362211140"/>
    <d v="2013-01-29T01:03:23"/>
    <n v="1359421403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x v="11"/>
    <x v="3"/>
    <d v="2015-01-24T23:08:15"/>
    <n v="1422140895"/>
    <d v="2014-12-15T23:08:15"/>
    <n v="1418684895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x v="7"/>
    <x v="2"/>
    <d v="2016-03-31T15:51:11"/>
    <n v="1459439471"/>
    <d v="2016-03-01T16:51:11"/>
    <n v="1456851071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x v="1"/>
    <x v="4"/>
    <d v="2013-02-17T19:25:29"/>
    <n v="1361129129"/>
    <d v="2013-01-31T19:25:29"/>
    <n v="1359660329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x v="1"/>
    <x v="5"/>
    <d v="2012-03-18T00:08:55"/>
    <n v="1332029335"/>
    <d v="2012-01-18T01:08:55"/>
    <n v="1326848935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x v="8"/>
    <x v="6"/>
    <d v="2011-10-01T03:00:00"/>
    <n v="1317438000"/>
    <d v="2011-09-02T18:52:37"/>
    <n v="1314989557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x v="8"/>
    <x v="2"/>
    <d v="2016-10-01T17:19:42"/>
    <n v="1475342382"/>
    <d v="2016-09-01T17:19:42"/>
    <n v="1472750382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x v="6"/>
    <x v="4"/>
    <d v="2013-05-07T04:59:00"/>
    <n v="1367902740"/>
    <d v="2013-04-18T02:18:30"/>
    <n v="136625151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x v="6"/>
    <x v="3"/>
    <d v="2014-05-20T04:59:00"/>
    <n v="1400561940"/>
    <d v="2014-04-16T20:17:25"/>
    <n v="1397679445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x v="1"/>
    <x v="0"/>
    <d v="2015-03-02T05:59:00"/>
    <n v="1425275940"/>
    <d v="2015-01-27T15:09:41"/>
    <n v="1422371381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x v="1"/>
    <x v="6"/>
    <d v="2011-02-20T23:52:34"/>
    <n v="1298245954"/>
    <d v="2011-01-21T23:52:34"/>
    <n v="1295653954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x v="5"/>
    <x v="6"/>
    <d v="2011-06-11T03:00:00"/>
    <n v="1307761200"/>
    <d v="2011-05-03T23:21:54"/>
    <n v="1304464914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x v="0"/>
    <x v="2"/>
    <d v="2016-06-17T04:55:00"/>
    <n v="1466139300"/>
    <d v="2016-06-02T07:59:58"/>
    <n v="1464854398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x v="4"/>
    <x v="5"/>
    <d v="2012-12-15T15:36:17"/>
    <n v="1355585777"/>
    <d v="2012-11-15T15:36:17"/>
    <n v="1352993777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x v="7"/>
    <x v="0"/>
    <d v="2015-04-21T05:40:32"/>
    <n v="1429594832"/>
    <d v="2015-03-31T05:40:32"/>
    <n v="1427780432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x v="5"/>
    <x v="6"/>
    <d v="2011-07-31T06:59:00"/>
    <n v="1312095540"/>
    <d v="2011-05-28T18:54:48"/>
    <n v="1306608888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x v="8"/>
    <x v="5"/>
    <d v="2012-10-17T20:17:39"/>
    <n v="1350505059"/>
    <d v="2012-09-17T20:17:39"/>
    <n v="1347913059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x v="0"/>
    <x v="3"/>
    <d v="2014-07-10T23:01:40"/>
    <n v="1405033300"/>
    <d v="2014-06-10T23:01:40"/>
    <n v="140244130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x v="3"/>
    <x v="3"/>
    <d v="2014-07-28T01:00:00"/>
    <n v="1406509200"/>
    <d v="2014-07-07T21:45:38"/>
    <n v="1404769538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x v="7"/>
    <x v="0"/>
    <d v="2015-04-25T00:00:00"/>
    <n v="1429920000"/>
    <d v="2015-03-18T18:30:52"/>
    <n v="1426703452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x v="8"/>
    <x v="5"/>
    <d v="2012-11-14T02:26:57"/>
    <n v="1352860017"/>
    <d v="2012-09-25T01:26:57"/>
    <n v="1348536417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x v="6"/>
    <x v="4"/>
    <d v="2013-05-24T00:30:37"/>
    <n v="1369355437"/>
    <d v="2013-04-24T00:30:37"/>
    <n v="1366763437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x v="4"/>
    <x v="4"/>
    <d v="2014-01-06T12:55:40"/>
    <n v="1389012940"/>
    <d v="2013-11-22T12:55:40"/>
    <n v="138512494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x v="0"/>
    <x v="3"/>
    <d v="2014-07-18T20:31:12"/>
    <n v="1405715472"/>
    <d v="2014-06-27T20:31:12"/>
    <n v="1403901072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x v="10"/>
    <x v="3"/>
    <d v="2014-09-12T18:26:53"/>
    <n v="1410546413"/>
    <d v="2014-08-13T18:26:53"/>
    <n v="1407954413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x v="9"/>
    <x v="6"/>
    <d v="2011-12-16T05:48:41"/>
    <n v="1324014521"/>
    <d v="2011-10-17T04:48:41"/>
    <n v="1318826921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x v="10"/>
    <x v="6"/>
    <d v="2011-09-22T18:28:49"/>
    <n v="1316716129"/>
    <d v="2011-08-23T18:28:49"/>
    <n v="1314124129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x v="1"/>
    <x v="3"/>
    <d v="2014-02-06T17:01:24"/>
    <n v="1391706084"/>
    <d v="2014-01-16T17:01:24"/>
    <n v="1389891684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x v="11"/>
    <x v="3"/>
    <d v="2015-01-26T07:12:21"/>
    <n v="1422256341"/>
    <d v="2014-12-27T07:12:21"/>
    <n v="1419664341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x v="1"/>
    <x v="1"/>
    <d v="2017-03-08T07:30:00"/>
    <n v="1488958200"/>
    <d v="2017-01-20T11:49:34"/>
    <n v="1484912974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x v="5"/>
    <x v="3"/>
    <d v="2014-06-12T19:08:05"/>
    <n v="1402600085"/>
    <d v="2014-05-13T19:08:05"/>
    <n v="1400008085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x v="6"/>
    <x v="3"/>
    <d v="2014-05-04T17:11:40"/>
    <n v="1399223500"/>
    <d v="2014-04-04T17:11:40"/>
    <n v="139663150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x v="9"/>
    <x v="2"/>
    <d v="2016-11-06T09:49:07"/>
    <n v="1478425747"/>
    <d v="2016-10-02T08:49:07"/>
    <n v="1475398147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x v="1"/>
    <x v="1"/>
    <d v="2017-03-01T04:00:00"/>
    <n v="1488340800"/>
    <d v="2017-01-07T05:54:57"/>
    <n v="1483768497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x v="9"/>
    <x v="2"/>
    <d v="2016-11-05T22:11:52"/>
    <n v="1478383912"/>
    <d v="2016-10-06T22:11:52"/>
    <n v="1475791912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x v="4"/>
    <x v="0"/>
    <d v="2015-12-15T07:59:00"/>
    <n v="1450166340"/>
    <d v="2015-11-20T18:42:05"/>
    <n v="1448044925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x v="11"/>
    <x v="2"/>
    <d v="2017-01-04T00:04:09"/>
    <n v="1483488249"/>
    <d v="2016-12-05T00:04:09"/>
    <n v="1480896249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x v="1"/>
    <x v="2"/>
    <d v="2016-01-31T04:17:00"/>
    <n v="1454213820"/>
    <d v="2016-01-02T08:32:15"/>
    <n v="1451723535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x v="9"/>
    <x v="3"/>
    <d v="2014-11-20T19:48:21"/>
    <n v="1416512901"/>
    <d v="2014-10-11T18:48:21"/>
    <n v="1413053301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x v="5"/>
    <x v="0"/>
    <d v="2015-06-30T03:06:42"/>
    <n v="1435633602"/>
    <d v="2015-05-31T03:06:42"/>
    <n v="1433041602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x v="0"/>
    <x v="0"/>
    <d v="2015-07-08T16:45:00"/>
    <n v="1436373900"/>
    <d v="2015-06-09T14:46:50"/>
    <n v="143386121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x v="0"/>
    <x v="2"/>
    <d v="2016-06-28T23:15:33"/>
    <n v="1467155733"/>
    <d v="2016-06-08T23:15:33"/>
    <n v="1465427733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x v="0"/>
    <x v="2"/>
    <d v="2016-08-06T21:35:08"/>
    <n v="1470519308"/>
    <d v="2016-06-07T21:35:08"/>
    <n v="1465335308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x v="5"/>
    <x v="3"/>
    <d v="2014-06-16T06:50:05"/>
    <n v="1402901405"/>
    <d v="2014-05-17T06:50:05"/>
    <n v="1400309405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x v="1"/>
    <x v="0"/>
    <d v="2015-03-01T00:42:05"/>
    <n v="1425170525"/>
    <d v="2015-01-31T00:42:05"/>
    <n v="1422664925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x v="5"/>
    <x v="3"/>
    <d v="2014-06-13T00:12:35"/>
    <n v="1402618355"/>
    <d v="2014-05-14T00:12:35"/>
    <n v="1400026355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x v="2"/>
    <x v="2"/>
    <d v="2016-03-14T14:35:29"/>
    <n v="1457966129"/>
    <d v="2016-02-13T15:35:29"/>
    <n v="1455377729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x v="7"/>
    <x v="2"/>
    <d v="2016-03-30T12:36:20"/>
    <n v="1459341380"/>
    <d v="2016-03-01T13:36:20"/>
    <n v="145683938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x v="2"/>
    <x v="0"/>
    <d v="2015-03-10T02:39:49"/>
    <n v="1425955189"/>
    <d v="2015-02-08T03:39:49"/>
    <n v="1423366789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x v="0"/>
    <x v="5"/>
    <d v="2012-07-10T23:48:00"/>
    <n v="1341964080"/>
    <d v="2012-06-07T22:46:52"/>
    <n v="1339109212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x v="7"/>
    <x v="5"/>
    <d v="2012-04-08T21:45:08"/>
    <n v="1333921508"/>
    <d v="2012-03-09T22:45:08"/>
    <n v="1331333108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x v="9"/>
    <x v="5"/>
    <d v="2012-11-27T12:00:00"/>
    <n v="1354017600"/>
    <d v="2012-10-23T04:45:35"/>
    <n v="1350967535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x v="3"/>
    <x v="5"/>
    <d v="2012-08-10T22:00:00"/>
    <n v="1344636000"/>
    <d v="2012-07-09T02:15:10"/>
    <n v="134180011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x v="9"/>
    <x v="3"/>
    <d v="2014-11-12T22:45:38"/>
    <n v="1415832338"/>
    <d v="2014-10-13T21:45:38"/>
    <n v="1413236738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x v="4"/>
    <x v="0"/>
    <d v="2015-12-03T21:30:00"/>
    <n v="1449178200"/>
    <d v="2015-11-15T19:12:12"/>
    <n v="1447614732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x v="5"/>
    <x v="7"/>
    <d v="2010-06-01T04:59:00"/>
    <n v="1275368340"/>
    <d v="2010-05-01T05:45:32"/>
    <n v="1272692732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x v="1"/>
    <x v="4"/>
    <d v="2013-03-11T18:02:26"/>
    <n v="1363024946"/>
    <d v="2013-01-25T19:02:26"/>
    <n v="1359140546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x v="4"/>
    <x v="5"/>
    <d v="2012-12-15T18:52:08"/>
    <n v="1355597528"/>
    <d v="2012-11-15T18:52:08"/>
    <n v="1353005528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x v="0"/>
    <x v="7"/>
    <d v="2010-07-22T06:00:00"/>
    <n v="1279778400"/>
    <d v="2010-06-06T19:09:14"/>
    <n v="1275851354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x v="5"/>
    <x v="6"/>
    <d v="2011-06-07T15:18:01"/>
    <n v="1307459881"/>
    <d v="2011-05-08T15:18:01"/>
    <n v="1304867881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x v="7"/>
    <x v="6"/>
    <d v="2011-04-16T03:59:00"/>
    <n v="1302926340"/>
    <d v="2011-03-30T22:36:25"/>
    <n v="1301524585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x v="1"/>
    <x v="5"/>
    <d v="2012-02-12T21:43:03"/>
    <n v="1329082983"/>
    <d v="2012-01-12T21:43:03"/>
    <n v="1326404583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x v="8"/>
    <x v="0"/>
    <d v="2015-10-20T17:55:22"/>
    <n v="1445363722"/>
    <d v="2015-09-20T17:55:22"/>
    <n v="1442771722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x v="7"/>
    <x v="5"/>
    <d v="2012-04-12T17:02:45"/>
    <n v="1334250165"/>
    <d v="2012-03-13T17:02:45"/>
    <n v="1331658165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x v="2"/>
    <x v="3"/>
    <d v="2014-03-04T21:00:00"/>
    <n v="1393966800"/>
    <d v="2014-02-10T14:00:06"/>
    <n v="1392040806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x v="11"/>
    <x v="0"/>
    <d v="2016-02-01T18:00:00"/>
    <n v="1454349600"/>
    <d v="2015-12-28T04:37:53"/>
    <n v="1451277473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x v="2"/>
    <x v="0"/>
    <d v="2015-03-25T21:36:06"/>
    <n v="1427319366"/>
    <d v="2015-02-23T22:36:06"/>
    <n v="1424730966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x v="8"/>
    <x v="5"/>
    <d v="2012-10-06T09:59:00"/>
    <n v="1349517540"/>
    <d v="2012-09-08T20:55:31"/>
    <n v="1347137731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x v="6"/>
    <x v="0"/>
    <d v="2015-05-22T13:00:00"/>
    <n v="1432299600"/>
    <d v="2015-04-22T13:02:09"/>
    <n v="1429707729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x v="2"/>
    <x v="0"/>
    <d v="2015-03-04T18:57:27"/>
    <n v="1425495447"/>
    <d v="2015-02-02T18:57:27"/>
    <n v="1422903447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x v="4"/>
    <x v="2"/>
    <d v="2017-01-27T18:29:51"/>
    <n v="1485541791"/>
    <d v="2016-11-28T18:29:51"/>
    <n v="1480357791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x v="4"/>
    <x v="0"/>
    <d v="2016-01-02T16:27:01"/>
    <n v="1451752021"/>
    <d v="2015-11-18T16:27:01"/>
    <n v="1447864021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x v="10"/>
    <x v="3"/>
    <d v="2014-09-07T22:13:14"/>
    <n v="1410127994"/>
    <d v="2014-08-08T22:13:14"/>
    <n v="1407535994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x v="5"/>
    <x v="2"/>
    <d v="2016-06-23T16:06:23"/>
    <n v="1466697983"/>
    <d v="2016-05-24T16:06:23"/>
    <n v="1464105983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x v="5"/>
    <x v="3"/>
    <d v="2014-05-23T14:05:25"/>
    <n v="1400853925"/>
    <d v="2014-05-08T14:05:25"/>
    <n v="1399557925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x v="4"/>
    <x v="2"/>
    <d v="2016-12-29T22:01:40"/>
    <n v="1483048900"/>
    <d v="2016-11-29T22:01:40"/>
    <n v="148045690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x v="8"/>
    <x v="3"/>
    <d v="2014-10-23T10:17:59"/>
    <n v="1414059479"/>
    <d v="2014-09-23T10:17:59"/>
    <n v="1411467479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x v="8"/>
    <x v="0"/>
    <d v="2015-10-31T22:45:00"/>
    <n v="1446331500"/>
    <d v="2015-09-17T23:06:57"/>
    <n v="1442531217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x v="3"/>
    <x v="3"/>
    <d v="2014-08-09T00:48:54"/>
    <n v="1407545334"/>
    <d v="2014-07-10T00:48:54"/>
    <n v="1404953334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x v="5"/>
    <x v="0"/>
    <d v="2015-06-04T05:26:00"/>
    <n v="1433395560"/>
    <d v="2015-05-05T05:26:00"/>
    <n v="143080356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x v="8"/>
    <x v="3"/>
    <d v="2014-10-08T12:16:18"/>
    <n v="1412770578"/>
    <d v="2014-09-08T12:16:18"/>
    <n v="1410178578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x v="9"/>
    <x v="3"/>
    <d v="2014-11-01T03:59:00"/>
    <n v="1414814340"/>
    <d v="2014-10-17T04:11:13"/>
    <n v="1413519073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x v="10"/>
    <x v="3"/>
    <d v="2014-09-02T01:10:22"/>
    <n v="1409620222"/>
    <d v="2014-08-13T01:10:22"/>
    <n v="1407892222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x v="9"/>
    <x v="2"/>
    <d v="2016-11-07T18:12:55"/>
    <n v="1478542375"/>
    <d v="2016-10-13T17:12:55"/>
    <n v="1476378775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x v="1"/>
    <x v="1"/>
    <d v="2017-02-10T06:28:53"/>
    <n v="1486708133"/>
    <d v="2017-01-11T06:28:53"/>
    <n v="1484116133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x v="3"/>
    <x v="3"/>
    <d v="2014-08-12T18:57:31"/>
    <n v="1407869851"/>
    <d v="2014-07-08T18:57:31"/>
    <n v="1404845851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x v="6"/>
    <x v="0"/>
    <d v="2015-05-19T21:00:49"/>
    <n v="1432069249"/>
    <d v="2015-04-19T21:00:49"/>
    <n v="1429477249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x v="8"/>
    <x v="0"/>
    <d v="2015-10-21T23:00:00"/>
    <n v="1445468400"/>
    <d v="2015-09-23T21:01:01"/>
    <n v="1443042061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x v="0"/>
    <x v="5"/>
    <d v="2012-07-14T05:19:03"/>
    <n v="1342243143"/>
    <d v="2012-06-14T05:19:03"/>
    <n v="1339651143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x v="4"/>
    <x v="4"/>
    <d v="2013-12-12T06:08:27"/>
    <n v="1386828507"/>
    <d v="2013-11-12T06:08:27"/>
    <n v="1384236507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x v="10"/>
    <x v="6"/>
    <d v="2011-09-27T04:59:00"/>
    <n v="1317099540"/>
    <d v="2011-08-17T20:22:12"/>
    <n v="1313612532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x v="11"/>
    <x v="4"/>
    <d v="2014-01-15T19:33:00"/>
    <n v="1389814380"/>
    <d v="2013-12-18T18:15:55"/>
    <n v="1387390555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x v="8"/>
    <x v="4"/>
    <d v="2013-10-11T00:00:00"/>
    <n v="1381449600"/>
    <d v="2013-09-18T21:38:08"/>
    <n v="1379540288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x v="9"/>
    <x v="7"/>
    <d v="2010-11-02T00:26:00"/>
    <n v="1288657560"/>
    <d v="2010-10-05T22:54:16"/>
    <n v="1286319256"/>
    <b v="0"/>
    <n v="107"/>
    <b v="1"/>
    <x v="14"/>
  </r>
  <r>
    <n v="1927"/>
    <s v="GBS Detroit Presents Hampshire"/>
    <s v="Hampshire is headed to GBS Detroit."/>
    <n v="600"/>
    <n v="620"/>
    <x v="0"/>
    <s v="US"/>
    <s v="USD"/>
    <x v="2"/>
    <x v="5"/>
    <d v="2012-03-08T04:59:00"/>
    <n v="1331182740"/>
    <d v="2012-02-21T20:40:39"/>
    <n v="1329856839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x v="6"/>
    <x v="4"/>
    <d v="2013-05-07T15:33:14"/>
    <n v="1367940794"/>
    <d v="2013-04-07T15:33:14"/>
    <n v="1365348794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x v="5"/>
    <x v="6"/>
    <d v="2011-07-05T00:31:06"/>
    <n v="1309825866"/>
    <d v="2011-05-24T00:31:06"/>
    <n v="1306197066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x v="5"/>
    <x v="4"/>
    <d v="2013-07-07T13:24:42"/>
    <n v="1373203482"/>
    <d v="2013-05-08T13:24:42"/>
    <n v="1368019482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x v="5"/>
    <x v="5"/>
    <d v="2012-05-22T03:30:00"/>
    <n v="1337657400"/>
    <d v="2012-05-08T21:25:09"/>
    <n v="1336512309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x v="1"/>
    <x v="5"/>
    <d v="2012-01-24T19:26:13"/>
    <n v="1327433173"/>
    <d v="2012-01-03T19:26:13"/>
    <n v="1325618773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x v="10"/>
    <x v="3"/>
    <d v="2014-09-27T03:08:27"/>
    <n v="1411787307"/>
    <d v="2014-08-28T03:08:27"/>
    <n v="1409195307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x v="4"/>
    <x v="6"/>
    <d v="2011-12-25T05:00:00"/>
    <n v="1324789200"/>
    <d v="2011-11-18T20:48:41"/>
    <n v="1321649321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x v="5"/>
    <x v="3"/>
    <d v="2014-06-21T04:59:00"/>
    <n v="1403326740"/>
    <d v="2014-05-14T22:22:51"/>
    <n v="1400106171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x v="4"/>
    <x v="6"/>
    <d v="2011-12-06T05:59:00"/>
    <n v="1323151140"/>
    <d v="2011-11-05T21:21:10"/>
    <n v="132052807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x v="5"/>
    <x v="5"/>
    <d v="2012-06-15T03:59:00"/>
    <n v="1339732740"/>
    <d v="2012-05-30T02:51:21"/>
    <n v="1338346281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x v="0"/>
    <x v="4"/>
    <d v="2013-07-02T05:00:00"/>
    <n v="1372741200"/>
    <d v="2013-06-01T06:13:51"/>
    <n v="1370067231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x v="2"/>
    <x v="4"/>
    <d v="2013-03-10T22:38:28"/>
    <n v="1362955108"/>
    <d v="2013-02-08T23:38:28"/>
    <n v="1360366708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x v="5"/>
    <x v="6"/>
    <d v="2011-06-15T03:59:00"/>
    <n v="1308110340"/>
    <d v="2011-05-07T12:10:33"/>
    <n v="1304770233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x v="6"/>
    <x v="3"/>
    <d v="2014-05-15T06:58:51"/>
    <n v="1400137131"/>
    <d v="2014-04-15T06:58:51"/>
    <n v="1397545131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x v="6"/>
    <x v="6"/>
    <d v="2011-07-04T19:52:20"/>
    <n v="1309809140"/>
    <d v="2011-04-05T19:52:20"/>
    <n v="130203314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x v="0"/>
    <x v="2"/>
    <d v="2016-08-11T06:28:36"/>
    <n v="1470896916"/>
    <d v="2016-06-27T06:28:36"/>
    <n v="1467008916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x v="6"/>
    <x v="3"/>
    <d v="2014-05-01T14:01:30"/>
    <n v="1398952890"/>
    <d v="2014-04-01T14:01:30"/>
    <n v="139636089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x v="0"/>
    <x v="0"/>
    <d v="2015-07-12T06:02:38"/>
    <n v="1436680958"/>
    <d v="2015-06-02T06:02:38"/>
    <n v="1433224958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x v="2"/>
    <x v="3"/>
    <d v="2014-04-20T02:36:01"/>
    <n v="1397961361"/>
    <d v="2014-02-19T03:36:01"/>
    <n v="1392780961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x v="9"/>
    <x v="8"/>
    <d v="2009-11-23T05:59:00"/>
    <n v="1258955940"/>
    <d v="2009-10-16T22:02:00"/>
    <n v="125573052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x v="6"/>
    <x v="2"/>
    <d v="2016-06-06T17:02:00"/>
    <n v="1465232520"/>
    <d v="2016-04-13T14:30:09"/>
    <n v="1460557809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x v="0"/>
    <x v="3"/>
    <d v="2014-07-10T10:09:11"/>
    <n v="1404986951"/>
    <d v="2014-06-10T10:09:11"/>
    <n v="1402394951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x v="7"/>
    <x v="6"/>
    <d v="2011-04-22T04:21:13"/>
    <n v="1303446073"/>
    <d v="2011-03-22T04:21:13"/>
    <n v="1300767673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x v="9"/>
    <x v="2"/>
    <d v="2016-11-07T11:05:37"/>
    <n v="1478516737"/>
    <d v="2016-10-08T10:05:37"/>
    <n v="1475921137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x v="8"/>
    <x v="4"/>
    <d v="2013-10-16T14:33:35"/>
    <n v="1381934015"/>
    <d v="2013-09-09T14:33:35"/>
    <n v="1378737215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x v="2"/>
    <x v="5"/>
    <d v="2012-03-02T03:00:00"/>
    <n v="1330657200"/>
    <d v="2012-02-02T04:47:45"/>
    <n v="1328158065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x v="1"/>
    <x v="2"/>
    <d v="2016-03-12T05:00:00"/>
    <n v="1457758800"/>
    <d v="2016-01-25T13:56:16"/>
    <n v="1453730176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x v="6"/>
    <x v="5"/>
    <d v="2012-05-23T19:00:00"/>
    <n v="1337799600"/>
    <d v="2012-04-21T06:31:21"/>
    <n v="1334989881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x v="7"/>
    <x v="0"/>
    <d v="2015-04-18T21:10:05"/>
    <n v="1429391405"/>
    <d v="2015-03-04T22:10:05"/>
    <n v="1425507005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x v="8"/>
    <x v="5"/>
    <d v="2012-10-27T02:21:53"/>
    <n v="1351304513"/>
    <d v="2012-09-27T02:21:53"/>
    <n v="1348712513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x v="2"/>
    <x v="4"/>
    <d v="2013-03-23T22:42:41"/>
    <n v="1364078561"/>
    <d v="2013-02-21T23:42:41"/>
    <n v="1361490161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x v="10"/>
    <x v="3"/>
    <d v="2014-10-01T00:00:00"/>
    <n v="1412121600"/>
    <d v="2014-08-20T20:17:40"/>
    <n v="140856586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x v="4"/>
    <x v="3"/>
    <d v="2014-12-21T08:42:21"/>
    <n v="1419151341"/>
    <d v="2014-11-21T08:42:21"/>
    <n v="1416559341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x v="10"/>
    <x v="5"/>
    <d v="2012-10-06T03:59:00"/>
    <n v="1349495940"/>
    <d v="2012-08-27T04:40:17"/>
    <n v="1346042417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x v="6"/>
    <x v="3"/>
    <d v="2014-05-13T18:43:56"/>
    <n v="1400006636"/>
    <d v="2014-04-13T18:43:56"/>
    <n v="1397414636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x v="10"/>
    <x v="3"/>
    <d v="2014-09-16T10:18:54"/>
    <n v="1410862734"/>
    <d v="2014-08-12T10:18:54"/>
    <n v="1407838734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x v="7"/>
    <x v="2"/>
    <d v="2016-04-22T06:32:52"/>
    <n v="1461306772"/>
    <d v="2016-03-23T06:32:52"/>
    <n v="1458714772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x v="11"/>
    <x v="6"/>
    <d v="2012-01-12T01:00:00"/>
    <n v="1326330000"/>
    <d v="2011-12-21T02:08:30"/>
    <n v="132443331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x v="3"/>
    <x v="3"/>
    <d v="2014-08-14T12:58:18"/>
    <n v="1408021098"/>
    <d v="2014-07-15T12:58:18"/>
    <n v="1405429098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x v="6"/>
    <x v="3"/>
    <d v="2014-05-01T15:55:29"/>
    <n v="1398959729"/>
    <d v="2014-04-01T15:55:29"/>
    <n v="1396367729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x v="4"/>
    <x v="2"/>
    <d v="2016-12-03T15:05:15"/>
    <n v="1480777515"/>
    <d v="2016-11-02T14:05:15"/>
    <n v="1478095515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x v="3"/>
    <x v="2"/>
    <d v="2016-08-05T19:01:08"/>
    <n v="1470423668"/>
    <d v="2016-07-06T19:01:08"/>
    <n v="1467831668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x v="2"/>
    <x v="4"/>
    <d v="2013-04-20T03:38:21"/>
    <n v="1366429101"/>
    <d v="2013-02-19T04:38:21"/>
    <n v="1361248701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x v="9"/>
    <x v="4"/>
    <d v="2013-11-15T04:00:00"/>
    <n v="1384488000"/>
    <d v="2013-10-14T12:01:01"/>
    <n v="1381752061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x v="9"/>
    <x v="5"/>
    <d v="2012-11-18T01:17:24"/>
    <n v="1353201444"/>
    <d v="2012-10-19T00:17:24"/>
    <n v="1350605844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x v="0"/>
    <x v="2"/>
    <d v="2016-08-06T07:00:00"/>
    <n v="1470466800"/>
    <d v="2016-06-28T17:21:04"/>
    <n v="1467134464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x v="0"/>
    <x v="4"/>
    <d v="2013-08-19T08:01:09"/>
    <n v="1376899269"/>
    <d v="2013-06-20T08:01:09"/>
    <n v="1371715269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x v="2"/>
    <x v="4"/>
    <d v="2013-03-10T18:07:31"/>
    <n v="1362938851"/>
    <d v="2013-02-08T18:07:31"/>
    <n v="1360346851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x v="0"/>
    <x v="4"/>
    <d v="2013-07-13T21:35:25"/>
    <n v="1373751325"/>
    <d v="2013-06-13T21:35:25"/>
    <n v="1371159325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x v="4"/>
    <x v="0"/>
    <d v="2015-12-19T07:59:00"/>
    <n v="1450511940"/>
    <d v="2015-11-03T05:12:20"/>
    <n v="144652754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x v="5"/>
    <x v="5"/>
    <d v="2012-06-12T07:00:00"/>
    <n v="1339484400"/>
    <d v="2012-05-10T05:24:52"/>
    <n v="1336627492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x v="9"/>
    <x v="0"/>
    <d v="2015-11-19T04:59:00"/>
    <n v="1447909140"/>
    <d v="2015-10-13T11:02:26"/>
    <n v="1444734146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x v="2"/>
    <x v="2"/>
    <d v="2016-04-03T12:01:02"/>
    <n v="1459684862"/>
    <d v="2016-02-23T13:01:02"/>
    <n v="1456232462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x v="0"/>
    <x v="3"/>
    <d v="2014-07-09T17:24:25"/>
    <n v="1404926665"/>
    <d v="2014-06-09T17:24:25"/>
    <n v="1402334665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x v="4"/>
    <x v="2"/>
    <d v="2016-12-04T15:04:47"/>
    <n v="1480863887"/>
    <d v="2016-11-04T14:04:47"/>
    <n v="1478268287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x v="10"/>
    <x v="2"/>
    <d v="2016-09-02T07:00:00"/>
    <n v="1472799600"/>
    <d v="2016-08-11T00:16:58"/>
    <n v="1470874618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x v="9"/>
    <x v="3"/>
    <d v="2014-11-30T19:58:01"/>
    <n v="1417377481"/>
    <d v="2014-10-01T18:58:01"/>
    <n v="1412189881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x v="3"/>
    <x v="2"/>
    <d v="2016-08-02T23:00:00"/>
    <n v="1470178800"/>
    <d v="2016-07-04T16:46:11"/>
    <n v="1467650771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x v="2"/>
    <x v="2"/>
    <d v="2016-03-14T09:24:43"/>
    <n v="1457947483"/>
    <d v="2016-02-13T10:24:43"/>
    <n v="1455359083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x v="1"/>
    <x v="0"/>
    <d v="2015-03-01T15:21:16"/>
    <n v="1425223276"/>
    <d v="2015-01-30T15:21:16"/>
    <n v="1422631276"/>
    <b v="0"/>
    <n v="28"/>
    <b v="0"/>
    <x v="31"/>
  </r>
  <r>
    <n v="1988"/>
    <s v="Phillip Michael Photography"/>
    <s v="Expressing art in an image!"/>
    <n v="6000"/>
    <n v="25"/>
    <x v="2"/>
    <s v="US"/>
    <s v="USD"/>
    <x v="3"/>
    <x v="0"/>
    <d v="2015-08-20T18:19:02"/>
    <n v="1440094742"/>
    <d v="2015-07-21T18:19:02"/>
    <n v="1437502742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x v="4"/>
    <x v="2"/>
    <d v="2016-12-11T16:20:08"/>
    <n v="1481473208"/>
    <d v="2016-11-11T16:20:08"/>
    <n v="1478881208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x v="1"/>
    <x v="2"/>
    <d v="2016-02-13T04:42:12"/>
    <n v="1455338532"/>
    <d v="2016-01-29T04:42:12"/>
    <n v="1454042532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x v="0"/>
    <x v="0"/>
    <d v="2015-07-03T21:26:26"/>
    <n v="1435958786"/>
    <d v="2015-06-12T21:26:26"/>
    <n v="1434144386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x v="1"/>
    <x v="0"/>
    <d v="2015-02-18T03:26:31"/>
    <n v="1424229991"/>
    <d v="2015-01-19T03:26:31"/>
    <n v="1421637991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x v="4"/>
    <x v="0"/>
    <d v="2015-12-21T14:07:17"/>
    <n v="1450706837"/>
    <d v="2015-11-21T14:07:17"/>
    <n v="1448114837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x v="9"/>
    <x v="2"/>
    <d v="2016-12-07T01:09:02"/>
    <n v="1481072942"/>
    <d v="2016-10-08T00:09:02"/>
    <n v="1475885342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x v="0"/>
    <x v="0"/>
    <d v="2015-07-16T21:38:56"/>
    <n v="1437082736"/>
    <d v="2015-06-26T21:38:56"/>
    <n v="1435354736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x v="0"/>
    <x v="3"/>
    <d v="2014-07-10T19:40:11"/>
    <n v="1405021211"/>
    <d v="2014-06-10T19:40:11"/>
    <n v="1402429211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x v="3"/>
    <x v="3"/>
    <d v="2014-08-26T22:20:12"/>
    <n v="1409091612"/>
    <d v="2014-07-27T22:20:12"/>
    <n v="1406499612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x v="0"/>
    <x v="3"/>
    <d v="2014-08-01T02:50:38"/>
    <n v="1406861438"/>
    <d v="2014-06-17T02:50:38"/>
    <n v="1402973438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x v="9"/>
    <x v="3"/>
    <d v="2014-11-13T12:35:08"/>
    <n v="1415882108"/>
    <d v="2014-10-14T11:35:08"/>
    <n v="1413286508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x v="11"/>
    <x v="0"/>
    <d v="2016-01-06T22:50:13"/>
    <n v="1452120613"/>
    <d v="2015-12-07T22:50:13"/>
    <n v="1449528613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x v="5"/>
    <x v="0"/>
    <d v="2015-06-12T20:00:00"/>
    <n v="1434139200"/>
    <d v="2015-05-12T05:01:56"/>
    <n v="1431406916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x v="11"/>
    <x v="2"/>
    <d v="2017-01-23T17:05:43"/>
    <n v="1485191143"/>
    <d v="2016-12-24T17:05:43"/>
    <n v="1482599143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x v="0"/>
    <x v="7"/>
    <d v="2010-07-02T23:00:00"/>
    <n v="1278111600"/>
    <d v="2010-06-18T03:00:52"/>
    <n v="1276830052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x v="0"/>
    <x v="3"/>
    <d v="2014-07-10T14:31:03"/>
    <n v="1405002663"/>
    <d v="2014-06-10T14:31:03"/>
    <n v="1402410663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x v="8"/>
    <x v="4"/>
    <d v="2013-10-16T03:59:00"/>
    <n v="1381895940"/>
    <d v="2013-09-18T19:30:18"/>
    <n v="1379532618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x v="9"/>
    <x v="3"/>
    <d v="2014-12-03T13:00:45"/>
    <n v="1417611645"/>
    <d v="2014-10-29T12:00:45"/>
    <n v="1414584045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x v="0"/>
    <x v="7"/>
    <d v="2010-08-24T04:00:00"/>
    <n v="1282622400"/>
    <d v="2010-06-18T20:06:26"/>
    <n v="1276891586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x v="10"/>
    <x v="6"/>
    <d v="2011-09-19T14:30:22"/>
    <n v="1316442622"/>
    <d v="2011-08-06T14:30:22"/>
    <n v="1312641022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x v="9"/>
    <x v="2"/>
    <d v="2016-11-23T08:45:43"/>
    <n v="1479890743"/>
    <d v="2016-10-18T07:45:43"/>
    <n v="1476776743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x v="3"/>
    <x v="2"/>
    <d v="2016-08-18T23:54:51"/>
    <n v="1471564491"/>
    <d v="2016-07-19T23:54:51"/>
    <n v="1468972491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x v="11"/>
    <x v="0"/>
    <d v="2016-01-11T23:00:00"/>
    <n v="1452553200"/>
    <d v="2015-12-09T08:36:13"/>
    <n v="1449650173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x v="1"/>
    <x v="0"/>
    <d v="2015-02-05T19:44:01"/>
    <n v="1423165441"/>
    <d v="2015-01-06T19:44:01"/>
    <n v="1420573441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x v="5"/>
    <x v="2"/>
    <d v="2016-07-08T23:03:34"/>
    <n v="1468019014"/>
    <d v="2016-05-09T23:03:34"/>
    <n v="1462835014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x v="2"/>
    <x v="4"/>
    <d v="2013-03-25T04:08:59"/>
    <n v="1364184539"/>
    <d v="2013-02-19T05:08:59"/>
    <n v="1361250539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x v="10"/>
    <x v="6"/>
    <d v="2011-09-09T21:02:43"/>
    <n v="1315602163"/>
    <d v="2011-08-10T21:02:43"/>
    <n v="1313010163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x v="2"/>
    <x v="4"/>
    <d v="2013-03-09T21:08:19"/>
    <n v="1362863299"/>
    <d v="2013-02-07T21:08:19"/>
    <n v="1360271299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x v="2"/>
    <x v="5"/>
    <d v="2012-03-24T04:00:00"/>
    <n v="1332561600"/>
    <d v="2012-02-22T01:22:35"/>
    <n v="1329873755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x v="3"/>
    <x v="0"/>
    <d v="2015-08-13T08:46:49"/>
    <n v="1439455609"/>
    <d v="2015-07-14T08:46:49"/>
    <n v="1436863609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x v="10"/>
    <x v="2"/>
    <d v="2016-09-22T17:00:21"/>
    <n v="1474563621"/>
    <d v="2016-08-23T17:00:21"/>
    <n v="1471971621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x v="6"/>
    <x v="3"/>
    <d v="2014-05-14T23:04:00"/>
    <n v="1400108640"/>
    <d v="2014-04-08T02:20:24"/>
    <n v="1396923624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x v="10"/>
    <x v="3"/>
    <d v="2014-09-24T01:41:37"/>
    <n v="1411522897"/>
    <d v="2014-08-10T01:41:37"/>
    <n v="1407634897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x v="5"/>
    <x v="2"/>
    <d v="2016-06-11T13:39:32"/>
    <n v="1465652372"/>
    <d v="2016-05-12T13:39:32"/>
    <n v="1463060372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x v="5"/>
    <x v="0"/>
    <d v="2015-06-11T10:05:53"/>
    <n v="1434017153"/>
    <d v="2015-05-12T10:05:53"/>
    <n v="1431425153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x v="3"/>
    <x v="5"/>
    <d v="2012-08-13T03:00:00"/>
    <n v="1344826800"/>
    <d v="2012-07-09T23:12:24"/>
    <n v="1341875544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x v="5"/>
    <x v="0"/>
    <d v="2015-06-11T04:25:46"/>
    <n v="1433996746"/>
    <d v="2015-05-12T04:25:46"/>
    <n v="1431404746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x v="7"/>
    <x v="3"/>
    <d v="2014-04-21T03:59:00"/>
    <n v="1398052740"/>
    <d v="2014-03-06T17:39:45"/>
    <n v="1394127585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x v="2"/>
    <x v="0"/>
    <d v="2015-03-30T18:31:59"/>
    <n v="1427740319"/>
    <d v="2015-02-13T19:31:59"/>
    <n v="1423855919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x v="2"/>
    <x v="7"/>
    <d v="2010-03-15T21:55:00"/>
    <n v="1268690100"/>
    <d v="2010-02-06T22:03:26"/>
    <n v="1265493806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x v="3"/>
    <x v="3"/>
    <d v="2014-08-27T00:31:21"/>
    <n v="1409099481"/>
    <d v="2014-07-28T00:31:21"/>
    <n v="1406507481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x v="9"/>
    <x v="5"/>
    <d v="2012-11-29T23:54:56"/>
    <n v="1354233296"/>
    <d v="2012-10-30T23:54:56"/>
    <n v="1351641296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x v="11"/>
    <x v="3"/>
    <d v="2015-01-09T01:00:00"/>
    <n v="1420765200"/>
    <d v="2014-12-02T07:54:13"/>
    <n v="1417506853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x v="4"/>
    <x v="2"/>
    <d v="2016-12-15T05:00:00"/>
    <n v="1481778000"/>
    <d v="2016-11-15T13:34:34"/>
    <n v="1479216874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x v="7"/>
    <x v="3"/>
    <d v="2014-04-26T01:58:38"/>
    <n v="1398477518"/>
    <d v="2014-03-27T01:58:38"/>
    <n v="1395885518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x v="7"/>
    <x v="0"/>
    <d v="2015-05-07T06:58:00"/>
    <n v="1430981880"/>
    <d v="2015-03-13T03:07:13"/>
    <n v="1426216033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x v="4"/>
    <x v="0"/>
    <d v="2015-12-19T01:00:00"/>
    <n v="1450486800"/>
    <d v="2015-11-03T15:00:07"/>
    <n v="1446562807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x v="6"/>
    <x v="3"/>
    <d v="2014-05-09T20:45:19"/>
    <n v="1399668319"/>
    <d v="2014-04-09T20:45:19"/>
    <n v="1397076319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x v="9"/>
    <x v="4"/>
    <d v="2013-12-30T06:02:33"/>
    <n v="1388383353"/>
    <d v="2013-10-31T05:02:33"/>
    <n v="1383195753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x v="5"/>
    <x v="4"/>
    <d v="2013-07-01T18:00:00"/>
    <n v="1372701600"/>
    <d v="2013-05-30T06:30:21"/>
    <n v="1369895421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x v="4"/>
    <x v="2"/>
    <d v="2016-12-01T04:59:00"/>
    <n v="1480568340"/>
    <d v="2016-11-01T10:32:05"/>
    <n v="1477996325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x v="9"/>
    <x v="4"/>
    <d v="2013-11-15T23:15:03"/>
    <n v="1384557303"/>
    <d v="2013-10-31T22:15:03"/>
    <n v="1383257703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x v="9"/>
    <x v="2"/>
    <d v="2016-11-10T13:37:07"/>
    <n v="1478785027"/>
    <d v="2016-10-11T12:37:07"/>
    <n v="1476189427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x v="4"/>
    <x v="0"/>
    <d v="2016-01-22T16:59:34"/>
    <n v="1453481974"/>
    <d v="2015-11-23T16:59:34"/>
    <n v="1448297974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x v="9"/>
    <x v="2"/>
    <d v="2016-12-11T04:59:00"/>
    <n v="1481432340"/>
    <d v="2016-10-18T04:14:37"/>
    <n v="1476764077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x v="5"/>
    <x v="0"/>
    <d v="2015-06-13T16:25:14"/>
    <n v="1434212714"/>
    <d v="2015-05-14T16:25:14"/>
    <n v="1431620714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x v="0"/>
    <x v="5"/>
    <d v="2012-07-09T02:07:27"/>
    <n v="1341799647"/>
    <d v="2012-06-09T02:07:27"/>
    <n v="1339207647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x v="6"/>
    <x v="4"/>
    <d v="2013-05-23T04:07:24"/>
    <n v="1369282044"/>
    <d v="2013-04-23T04:07:24"/>
    <n v="1366690044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x v="7"/>
    <x v="0"/>
    <d v="2015-04-17T00:00:00"/>
    <n v="1429228800"/>
    <d v="2015-03-18T21:41:10"/>
    <n v="142671487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x v="6"/>
    <x v="4"/>
    <d v="2013-05-23T15:38:11"/>
    <n v="1369323491"/>
    <d v="2013-04-23T15:38:11"/>
    <n v="1366731491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x v="9"/>
    <x v="4"/>
    <d v="2013-12-02T22:59:00"/>
    <n v="1386025140"/>
    <d v="2013-10-28T12:39:23"/>
    <n v="1382963963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x v="6"/>
    <x v="0"/>
    <d v="2015-05-31T01:42:58"/>
    <n v="1433036578"/>
    <d v="2015-04-21T01:42:58"/>
    <n v="1429580578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x v="4"/>
    <x v="4"/>
    <d v="2013-12-26T00:32:17"/>
    <n v="1388017937"/>
    <d v="2013-11-26T00:32:17"/>
    <n v="1385425937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x v="1"/>
    <x v="2"/>
    <d v="2016-02-20T02:00:53"/>
    <n v="1455933653"/>
    <d v="2016-01-06T02:00:53"/>
    <n v="1452045653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x v="9"/>
    <x v="0"/>
    <d v="2015-11-25T15:49:11"/>
    <n v="1448466551"/>
    <d v="2015-10-26T14:49:11"/>
    <n v="1445870951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x v="6"/>
    <x v="3"/>
    <d v="2014-05-02T12:30:10"/>
    <n v="1399033810"/>
    <d v="2014-04-02T12:30:10"/>
    <n v="139644181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x v="4"/>
    <x v="3"/>
    <d v="2014-12-03T04:00:00"/>
    <n v="1417579200"/>
    <d v="2014-11-03T16:10:43"/>
    <n v="1415031043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x v="7"/>
    <x v="4"/>
    <d v="2013-04-17T18:15:42"/>
    <n v="1366222542"/>
    <d v="2013-03-18T18:15:42"/>
    <n v="1363630542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x v="1"/>
    <x v="2"/>
    <d v="2016-02-26T11:52:12"/>
    <n v="1456487532"/>
    <d v="2016-01-27T11:52:12"/>
    <n v="1453895532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x v="1"/>
    <x v="0"/>
    <d v="2015-03-02T20:00:00"/>
    <n v="1425326400"/>
    <d v="2015-01-22T08:53:50"/>
    <n v="142191683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x v="11"/>
    <x v="0"/>
    <d v="2016-01-31T21:59:00"/>
    <n v="1454277540"/>
    <d v="2015-12-23T14:27:34"/>
    <n v="1450880854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x v="5"/>
    <x v="3"/>
    <d v="2014-07-23T15:25:50"/>
    <n v="1406129150"/>
    <d v="2014-05-24T15:25:50"/>
    <n v="140094515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x v="11"/>
    <x v="2"/>
    <d v="2016-12-31T18:20:54"/>
    <n v="1483208454"/>
    <d v="2016-12-01T18:20:54"/>
    <n v="1480616454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x v="2"/>
    <x v="2"/>
    <d v="2016-03-24T08:11:38"/>
    <n v="1458807098"/>
    <d v="2016-02-23T09:11:38"/>
    <n v="1456218698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x v="6"/>
    <x v="2"/>
    <d v="2016-05-15T17:35:01"/>
    <n v="1463333701"/>
    <d v="2016-04-12T17:35:01"/>
    <n v="1460482501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x v="6"/>
    <x v="4"/>
    <d v="2013-05-31T12:00:00"/>
    <n v="1370001600"/>
    <d v="2013-04-25T08:45:23"/>
    <n v="1366879523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x v="4"/>
    <x v="4"/>
    <d v="2013-12-25T08:00:29"/>
    <n v="1387958429"/>
    <d v="2013-11-25T08:00:29"/>
    <n v="1385366429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x v="3"/>
    <x v="3"/>
    <d v="2014-08-23T18:31:23"/>
    <n v="1408818683"/>
    <d v="2014-07-24T18:31:23"/>
    <n v="1406226683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x v="6"/>
    <x v="0"/>
    <d v="2015-05-24T20:29:36"/>
    <n v="1432499376"/>
    <d v="2015-04-21T20:29:36"/>
    <n v="1429648176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x v="8"/>
    <x v="2"/>
    <d v="2016-10-20T20:11:55"/>
    <n v="1476994315"/>
    <d v="2016-09-20T20:11:55"/>
    <n v="1474402315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x v="11"/>
    <x v="0"/>
    <d v="2016-01-02T23:19:51"/>
    <n v="1451776791"/>
    <d v="2015-12-02T23:19:51"/>
    <n v="1449098391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x v="5"/>
    <x v="2"/>
    <d v="2016-06-28T15:45:23"/>
    <n v="1467128723"/>
    <d v="2016-05-29T15:45:23"/>
    <n v="1464536723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x v="10"/>
    <x v="2"/>
    <d v="2016-10-02T06:41:24"/>
    <n v="1475390484"/>
    <d v="2016-08-18T06:41:24"/>
    <n v="1471502484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x v="6"/>
    <x v="2"/>
    <d v="2016-05-07T13:57:12"/>
    <n v="1462629432"/>
    <d v="2016-04-07T13:57:12"/>
    <n v="1460037432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x v="7"/>
    <x v="0"/>
    <d v="2015-05-08T16:01:58"/>
    <n v="1431100918"/>
    <d v="2015-03-24T16:01:58"/>
    <n v="1427212918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x v="6"/>
    <x v="2"/>
    <d v="2016-05-06T19:49:42"/>
    <n v="1462564182"/>
    <d v="2016-04-06T19:49:42"/>
    <n v="1459972182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x v="0"/>
    <x v="4"/>
    <d v="2013-07-25T16:21:28"/>
    <n v="1374769288"/>
    <d v="2013-06-25T16:21:28"/>
    <n v="1372177288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x v="0"/>
    <x v="3"/>
    <d v="2014-07-23T21:08:09"/>
    <n v="1406149689"/>
    <d v="2014-06-13T21:08:09"/>
    <n v="1402693689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x v="6"/>
    <x v="0"/>
    <d v="2015-06-05T21:00:00"/>
    <n v="1433538000"/>
    <d v="2015-04-09T01:01:16"/>
    <n v="1428541276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x v="4"/>
    <x v="2"/>
    <d v="2016-12-18T18:30:57"/>
    <n v="1482085857"/>
    <d v="2016-11-18T18:30:57"/>
    <n v="1479493857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x v="5"/>
    <x v="0"/>
    <d v="2015-06-25T19:00:00"/>
    <n v="1435258800"/>
    <d v="2015-05-26T17:03:13"/>
    <n v="1432659793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x v="9"/>
    <x v="0"/>
    <d v="2015-11-11T23:58:20"/>
    <n v="1447286300"/>
    <d v="2015-10-12T22:58:20"/>
    <n v="144469070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x v="6"/>
    <x v="5"/>
    <d v="2012-05-16T04:59:00"/>
    <n v="1337144340"/>
    <d v="2012-04-05T03:45:55"/>
    <n v="1333597555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x v="8"/>
    <x v="6"/>
    <d v="2011-11-24T03:53:16"/>
    <n v="1322106796"/>
    <d v="2011-09-25T02:53:16"/>
    <n v="1316919196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x v="5"/>
    <x v="5"/>
    <d v="2012-06-04T17:19:55"/>
    <n v="1338830395"/>
    <d v="2012-05-05T17:19:55"/>
    <n v="1336238395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x v="6"/>
    <x v="3"/>
    <d v="2014-05-04T06:59:00"/>
    <n v="1399186740"/>
    <d v="2014-04-02T19:59:42"/>
    <n v="1396468782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x v="0"/>
    <x v="5"/>
    <d v="2012-07-15T20:03:07"/>
    <n v="1342382587"/>
    <d v="2012-06-15T20:03:07"/>
    <n v="1339790587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x v="4"/>
    <x v="6"/>
    <d v="2011-12-14T04:59:00"/>
    <n v="1323838740"/>
    <d v="2011-11-13T16:05:32"/>
    <n v="1321200332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x v="10"/>
    <x v="6"/>
    <d v="2011-09-08T04:54:18"/>
    <n v="1315457658"/>
    <d v="2011-08-09T04:54:18"/>
    <n v="1312865658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x v="10"/>
    <x v="7"/>
    <d v="2010-09-11T03:59:00"/>
    <n v="1284177540"/>
    <d v="2010-08-05T17:09:12"/>
    <n v="1281028152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x v="0"/>
    <x v="4"/>
    <d v="2013-08-02T01:49:54"/>
    <n v="1375408194"/>
    <d v="2013-06-28T01:49:54"/>
    <n v="1372384194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x v="1"/>
    <x v="4"/>
    <d v="2013-02-24T09:09:15"/>
    <n v="1361696955"/>
    <d v="2013-01-25T09:09:15"/>
    <n v="1359104955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x v="1"/>
    <x v="6"/>
    <d v="2011-03-01T20:00:00"/>
    <n v="1299009600"/>
    <d v="2011-01-12T07:44:38"/>
    <n v="1294818278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x v="10"/>
    <x v="6"/>
    <d v="2011-10-07T16:58:52"/>
    <n v="1318006732"/>
    <d v="2011-08-08T16:58:52"/>
    <n v="1312822732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x v="9"/>
    <x v="5"/>
    <d v="2012-12-22T21:30:32"/>
    <n v="1356211832"/>
    <d v="2012-10-23T20:30:32"/>
    <n v="1351024232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x v="1"/>
    <x v="5"/>
    <d v="2012-03-05T03:00:00"/>
    <n v="1330916400"/>
    <d v="2012-01-31T00:28:50"/>
    <n v="132796973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x v="10"/>
    <x v="6"/>
    <d v="2011-10-02T17:36:13"/>
    <n v="1317576973"/>
    <d v="2011-08-03T17:36:13"/>
    <n v="1312392973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x v="9"/>
    <x v="5"/>
    <d v="2012-10-26T03:59:00"/>
    <n v="1351223940"/>
    <d v="2012-10-10T18:12:15"/>
    <n v="1349892735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x v="9"/>
    <x v="6"/>
    <d v="2011-12-01T15:02:15"/>
    <n v="1322751735"/>
    <d v="2011-10-02T14:02:15"/>
    <n v="1317564135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x v="2"/>
    <x v="5"/>
    <d v="2012-03-08T02:43:55"/>
    <n v="1331174635"/>
    <d v="2012-02-07T02:43:55"/>
    <n v="1328582635"/>
    <b v="0"/>
    <n v="32"/>
    <b v="1"/>
    <x v="14"/>
  </r>
  <r>
    <n v="2099"/>
    <s v="Roosevelt Died."/>
    <s v="Our tour van died, we need help!"/>
    <n v="3000"/>
    <n v="3971"/>
    <x v="0"/>
    <s v="US"/>
    <s v="USD"/>
    <x v="0"/>
    <x v="0"/>
    <d v="2015-07-02T03:40:00"/>
    <n v="1435808400"/>
    <d v="2015-06-18T17:54:44"/>
    <n v="1434650084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x v="0"/>
    <x v="5"/>
    <d v="2012-06-30T03:59:00"/>
    <n v="1341028740"/>
    <d v="2012-06-14T20:02:21"/>
    <n v="1339704141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x v="11"/>
    <x v="6"/>
    <d v="2012-02-13T03:35:14"/>
    <n v="1329104114"/>
    <d v="2011-12-15T03:35:14"/>
    <n v="1323920114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x v="6"/>
    <x v="6"/>
    <d v="2011-05-05T20:50:48"/>
    <n v="1304628648"/>
    <d v="2011-04-05T20:50:48"/>
    <n v="1302036648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x v="9"/>
    <x v="5"/>
    <d v="2012-11-09T19:07:07"/>
    <n v="1352488027"/>
    <d v="2012-10-10T18:07:07"/>
    <n v="1349892427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x v="6"/>
    <x v="4"/>
    <d v="2013-05-31T00:00:00"/>
    <n v="1369958400"/>
    <d v="2013-04-30T01:47:14"/>
    <n v="1367286434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x v="4"/>
    <x v="3"/>
    <d v="2014-11-21T04:00:00"/>
    <n v="1416542400"/>
    <d v="2014-11-08T18:55:53"/>
    <n v="1415472953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x v="11"/>
    <x v="5"/>
    <d v="2013-01-26T05:09:34"/>
    <n v="1359176974"/>
    <d v="2012-12-27T05:09:34"/>
    <n v="1356584974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x v="9"/>
    <x v="3"/>
    <d v="2014-11-12T18:03:13"/>
    <n v="1415815393"/>
    <d v="2014-10-22T17:03:13"/>
    <n v="1413997393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x v="10"/>
    <x v="5"/>
    <d v="2012-09-10T03:55:00"/>
    <n v="1347249300"/>
    <d v="2012-08-14T04:13:00"/>
    <n v="134491758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x v="0"/>
    <x v="0"/>
    <d v="2015-07-05T17:00:17"/>
    <n v="1436115617"/>
    <d v="2015-06-05T17:00:17"/>
    <n v="1433523617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x v="6"/>
    <x v="3"/>
    <d v="2014-05-28T04:59:00"/>
    <n v="1401253140"/>
    <d v="2014-04-30T16:06:09"/>
    <n v="1398873969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x v="0"/>
    <x v="6"/>
    <d v="2011-08-15T01:00:00"/>
    <n v="1313370000"/>
    <d v="2011-06-09T04:43:45"/>
    <n v="1307594625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x v="6"/>
    <x v="4"/>
    <d v="2013-04-15T22:16:33"/>
    <n v="1366064193"/>
    <d v="2013-04-01T22:16:33"/>
    <n v="1364854593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x v="10"/>
    <x v="3"/>
    <d v="2014-09-23T20:46:16"/>
    <n v="1411505176"/>
    <d v="2014-08-19T20:46:16"/>
    <n v="1408481176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x v="9"/>
    <x v="7"/>
    <d v="2010-12-09T04:59:00"/>
    <n v="1291870740"/>
    <d v="2010-10-07T19:34:30"/>
    <n v="128648007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x v="1"/>
    <x v="6"/>
    <d v="2011-02-20T01:56:41"/>
    <n v="1298167001"/>
    <d v="2011-01-21T01:56:41"/>
    <n v="1295575001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x v="10"/>
    <x v="5"/>
    <d v="2012-10-02T18:40:03"/>
    <n v="1349203203"/>
    <d v="2012-08-15T18:40:03"/>
    <n v="1345056003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x v="9"/>
    <x v="0"/>
    <d v="2015-10-27T04:59:00"/>
    <n v="1445921940"/>
    <d v="2015-10-13T01:25:49"/>
    <n v="1444699549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x v="0"/>
    <x v="6"/>
    <d v="2011-07-24T20:08:56"/>
    <n v="1311538136"/>
    <d v="2011-06-24T20:08:56"/>
    <n v="1308946136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x v="3"/>
    <x v="5"/>
    <d v="2012-08-16T03:07:25"/>
    <n v="1345086445"/>
    <d v="2012-07-17T03:07:25"/>
    <n v="1342494445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x v="4"/>
    <x v="4"/>
    <d v="2014-01-01T23:08:56"/>
    <n v="1388617736"/>
    <d v="2013-11-13T23:08:56"/>
    <n v="1384384136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x v="11"/>
    <x v="2"/>
    <d v="2017-01-11T17:49:08"/>
    <n v="1484156948"/>
    <d v="2016-12-12T17:49:08"/>
    <n v="1481564948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x v="11"/>
    <x v="2"/>
    <d v="2017-01-07T07:12:49"/>
    <n v="1483773169"/>
    <d v="2016-12-08T07:12:49"/>
    <n v="1481181169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x v="1"/>
    <x v="7"/>
    <d v="2010-03-15T06:59:00"/>
    <n v="1268636340"/>
    <d v="2010-01-20T10:11:47"/>
    <n v="1263982307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x v="9"/>
    <x v="7"/>
    <d v="2010-11-30T05:00:00"/>
    <n v="1291093200"/>
    <d v="2010-10-13T00:40:35"/>
    <n v="1286930435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x v="3"/>
    <x v="0"/>
    <d v="2015-08-05T00:33:53"/>
    <n v="1438734833"/>
    <d v="2015-07-06T00:33:53"/>
    <n v="1436142833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x v="4"/>
    <x v="3"/>
    <d v="2014-12-08T23:21:27"/>
    <n v="1418080887"/>
    <d v="2014-11-08T23:21:27"/>
    <n v="1415488887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x v="2"/>
    <x v="0"/>
    <d v="2015-03-12T11:07:43"/>
    <n v="1426158463"/>
    <d v="2015-02-10T12:07:43"/>
    <n v="1423570063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x v="3"/>
    <x v="3"/>
    <d v="2014-09-21T18:32:49"/>
    <n v="1411324369"/>
    <d v="2014-07-23T18:32:49"/>
    <n v="1406140369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x v="2"/>
    <x v="2"/>
    <d v="2016-03-10T00:35:00"/>
    <n v="1457570100"/>
    <d v="2016-02-09T00:35:00"/>
    <n v="145497810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x v="3"/>
    <x v="3"/>
    <d v="2014-08-16T02:04:23"/>
    <n v="1408154663"/>
    <d v="2014-07-12T02:04:23"/>
    <n v="1405130663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x v="0"/>
    <x v="0"/>
    <d v="2015-07-12T04:58:11"/>
    <n v="1436677091"/>
    <d v="2015-06-12T04:58:11"/>
    <n v="1434085091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x v="1"/>
    <x v="3"/>
    <d v="2014-02-03T11:41:32"/>
    <n v="1391427692"/>
    <d v="2014-01-04T11:41:32"/>
    <n v="1388835692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x v="7"/>
    <x v="6"/>
    <d v="2011-04-24T06:59:00"/>
    <n v="1303628340"/>
    <d v="2011-03-17T02:19:59"/>
    <n v="1300328399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x v="7"/>
    <x v="4"/>
    <d v="2013-04-27T21:16:31"/>
    <n v="1367097391"/>
    <d v="2013-03-28T21:16:31"/>
    <n v="1364505391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x v="8"/>
    <x v="5"/>
    <d v="2012-10-04T23:07:13"/>
    <n v="1349392033"/>
    <d v="2012-09-04T23:07:13"/>
    <n v="1346800033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x v="8"/>
    <x v="4"/>
    <d v="2013-10-19T12:13:06"/>
    <n v="1382184786"/>
    <d v="2013-09-19T12:13:06"/>
    <n v="1379592786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x v="4"/>
    <x v="3"/>
    <d v="2014-12-05T18:30:29"/>
    <n v="1417804229"/>
    <d v="2014-11-05T18:30:29"/>
    <n v="1415212229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x v="9"/>
    <x v="4"/>
    <d v="2013-11-09T01:18:59"/>
    <n v="1383959939"/>
    <d v="2013-10-10T00:18:59"/>
    <n v="1381364339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x v="9"/>
    <x v="2"/>
    <d v="2016-11-03T18:00:08"/>
    <n v="1478196008"/>
    <d v="2016-10-04T18:00:08"/>
    <n v="1475604008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x v="11"/>
    <x v="5"/>
    <d v="2013-01-11T20:00:24"/>
    <n v="1357934424"/>
    <d v="2012-12-12T20:00:24"/>
    <n v="1355342424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x v="9"/>
    <x v="3"/>
    <d v="2014-11-14T06:39:19"/>
    <n v="1415947159"/>
    <d v="2014-10-15T05:39:19"/>
    <n v="1413351559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x v="11"/>
    <x v="0"/>
    <d v="2015-12-30T16:50:10"/>
    <n v="1451494210"/>
    <d v="2015-12-02T16:50:10"/>
    <n v="144907501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x v="0"/>
    <x v="7"/>
    <d v="2010-07-21T19:00:00"/>
    <n v="1279738800"/>
    <d v="2010-06-03T21:16:52"/>
    <n v="1275599812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x v="10"/>
    <x v="4"/>
    <d v="2013-09-14T13:07:20"/>
    <n v="1379164040"/>
    <d v="2013-08-13T13:07:20"/>
    <n v="137639924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x v="9"/>
    <x v="4"/>
    <d v="2013-11-27T06:41:54"/>
    <n v="1385534514"/>
    <d v="2013-10-28T05:41:54"/>
    <n v="1382938914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x v="1"/>
    <x v="2"/>
    <d v="2016-02-11T16:18:30"/>
    <n v="1455207510"/>
    <d v="2016-01-28T16:18:30"/>
    <n v="1453997910"/>
    <b v="0"/>
    <n v="1"/>
    <b v="0"/>
    <x v="17"/>
  </r>
  <r>
    <n v="2147"/>
    <s v="Johnny Rocketfingers 3"/>
    <s v="A Point and Click Adventure on Steroids."/>
    <n v="390000"/>
    <n v="2716"/>
    <x v="2"/>
    <s v="US"/>
    <s v="USD"/>
    <x v="9"/>
    <x v="3"/>
    <d v="2014-11-16T08:05:48"/>
    <n v="1416125148"/>
    <d v="2014-10-15T07:05:48"/>
    <n v="1413356748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x v="7"/>
    <x v="0"/>
    <d v="2015-04-02T16:36:22"/>
    <n v="1427992582"/>
    <d v="2015-03-03T17:36:22"/>
    <n v="1425404182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x v="0"/>
    <x v="7"/>
    <d v="2010-07-31T00:00:00"/>
    <n v="1280534400"/>
    <d v="2010-06-26T00:35:56"/>
    <n v="1277512556"/>
    <b v="0"/>
    <n v="0"/>
    <b v="0"/>
    <x v="17"/>
  </r>
  <r>
    <n v="2150"/>
    <s v="The Unknown Door"/>
    <s v="A pixel styled open world detective game."/>
    <n v="50000"/>
    <n v="405"/>
    <x v="2"/>
    <s v="NO"/>
    <s v="NOK"/>
    <x v="0"/>
    <x v="2"/>
    <d v="2016-07-13T06:49:59"/>
    <n v="1468392599"/>
    <d v="2016-06-13T06:49:59"/>
    <n v="1465800599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x v="5"/>
    <x v="2"/>
    <d v="2016-06-29T20:20:14"/>
    <n v="1467231614"/>
    <d v="2016-05-30T20:20:14"/>
    <n v="1464639614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x v="2"/>
    <x v="3"/>
    <d v="2014-03-15T18:58:29"/>
    <n v="1394909909"/>
    <d v="2014-02-13T19:58:29"/>
    <n v="1392321509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x v="11"/>
    <x v="3"/>
    <d v="2015-01-10T07:59:00"/>
    <n v="1420876740"/>
    <d v="2014-12-01T21:51:58"/>
    <n v="1417470718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x v="1"/>
    <x v="3"/>
    <d v="2014-01-28T15:10:27"/>
    <n v="1390921827"/>
    <d v="2014-01-08T15:10:27"/>
    <n v="1389193827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x v="7"/>
    <x v="2"/>
    <d v="2016-03-31T16:56:25"/>
    <n v="1459443385"/>
    <d v="2016-03-01T17:56:25"/>
    <n v="1456854985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x v="10"/>
    <x v="4"/>
    <d v="2013-09-16T20:30:06"/>
    <n v="1379363406"/>
    <d v="2013-08-02T20:30:06"/>
    <n v="1375475406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x v="4"/>
    <x v="2"/>
    <d v="2016-12-23T07:59:00"/>
    <n v="1482479940"/>
    <d v="2016-11-20T23:33:03"/>
    <n v="1479684783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x v="11"/>
    <x v="5"/>
    <d v="2013-02-04T20:29:34"/>
    <n v="1360009774"/>
    <d v="2012-12-21T20:29:34"/>
    <n v="1356121774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x v="0"/>
    <x v="6"/>
    <d v="2011-07-16T17:32:54"/>
    <n v="1310837574"/>
    <d v="2011-06-16T17:32:54"/>
    <n v="1308245574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x v="6"/>
    <x v="5"/>
    <d v="2012-05-19T17:05:05"/>
    <n v="1337447105"/>
    <d v="2012-04-19T17:05:05"/>
    <n v="1334855105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x v="10"/>
    <x v="0"/>
    <d v="2015-09-23T20:27:39"/>
    <n v="1443040059"/>
    <d v="2015-08-24T20:27:39"/>
    <n v="1440448059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x v="0"/>
    <x v="3"/>
    <d v="2014-07-24T18:23:11"/>
    <n v="1406226191"/>
    <d v="2014-06-23T18:23:11"/>
    <n v="1403547791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x v="6"/>
    <x v="0"/>
    <d v="2015-06-08T03:50:00"/>
    <n v="1433735400"/>
    <d v="2015-04-17T21:35:20"/>
    <n v="142930652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x v="5"/>
    <x v="2"/>
    <d v="2016-06-25T03:59:00"/>
    <n v="1466827140"/>
    <d v="2016-05-25T17:13:34"/>
    <n v="1464196414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x v="7"/>
    <x v="2"/>
    <d v="2016-04-08T15:00:35"/>
    <n v="1460127635"/>
    <d v="2016-03-09T16:00:35"/>
    <n v="1457539235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x v="9"/>
    <x v="3"/>
    <d v="2014-12-05T21:06:58"/>
    <n v="1417813618"/>
    <d v="2014-10-21T20:06:58"/>
    <n v="1413922018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x v="8"/>
    <x v="5"/>
    <d v="2012-09-15T01:35:37"/>
    <n v="1347672937"/>
    <d v="2012-09-01T01:35:37"/>
    <n v="1346463337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x v="1"/>
    <x v="1"/>
    <d v="2017-02-10T05:00:00"/>
    <n v="1486702800"/>
    <d v="2017-01-10T14:24:21"/>
    <n v="1484058261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x v="2"/>
    <x v="1"/>
    <d v="2017-03-02T16:49:11"/>
    <n v="1488473351"/>
    <d v="2017-02-27T16:49:11"/>
    <n v="1488214151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x v="3"/>
    <x v="0"/>
    <d v="2015-08-22T18:00:22"/>
    <n v="1440266422"/>
    <d v="2015-07-13T18:00:22"/>
    <n v="1436810422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x v="5"/>
    <x v="0"/>
    <d v="2015-06-22T05:00:00"/>
    <n v="1434949200"/>
    <d v="2015-05-17T22:58:15"/>
    <n v="1431903495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x v="7"/>
    <x v="0"/>
    <d v="2015-04-18T13:55:20"/>
    <n v="1429365320"/>
    <d v="2015-03-19T13:55:20"/>
    <n v="142677332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x v="10"/>
    <x v="4"/>
    <d v="2013-09-10T03:59:00"/>
    <n v="1378785540"/>
    <d v="2013-08-09T16:37:23"/>
    <n v="1376066243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x v="6"/>
    <x v="2"/>
    <d v="2016-05-05T13:01:47"/>
    <n v="1462453307"/>
    <d v="2016-04-05T13:01:47"/>
    <n v="1459861307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x v="3"/>
    <x v="2"/>
    <d v="2016-07-21T00:13:06"/>
    <n v="1469059986"/>
    <d v="2016-07-14T00:13:06"/>
    <n v="1468455186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x v="6"/>
    <x v="0"/>
    <d v="2015-05-02T15:11:49"/>
    <n v="1430579509"/>
    <d v="2015-04-02T15:11:49"/>
    <n v="1427987509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x v="5"/>
    <x v="2"/>
    <d v="2016-06-06T06:01:07"/>
    <n v="1465192867"/>
    <d v="2016-05-12T06:01:07"/>
    <n v="1463032867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x v="11"/>
    <x v="2"/>
    <d v="2017-01-18T15:16:37"/>
    <n v="1484752597"/>
    <d v="2016-12-19T15:16:37"/>
    <n v="1482160597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x v="7"/>
    <x v="0"/>
    <d v="2015-04-11T04:06:32"/>
    <n v="1428725192"/>
    <d v="2015-03-12T04:06:32"/>
    <n v="1426133192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x v="9"/>
    <x v="0"/>
    <d v="2015-11-13T17:04:28"/>
    <n v="1447434268"/>
    <d v="2015-10-02T16:04:28"/>
    <n v="1443801868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x v="2"/>
    <x v="1"/>
    <d v="2017-02-21T00:07:33"/>
    <n v="1487635653"/>
    <d v="2017-02-07T00:07:33"/>
    <n v="1486426053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x v="10"/>
    <x v="3"/>
    <d v="2014-10-02T21:37:05"/>
    <n v="1412285825"/>
    <d v="2014-08-28T21:37:05"/>
    <n v="1409261825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x v="1"/>
    <x v="1"/>
    <d v="2017-02-09T05:00:00"/>
    <n v="1486616400"/>
    <d v="2017-01-10T08:46:17"/>
    <n v="1484037977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x v="1"/>
    <x v="2"/>
    <d v="2016-01-25T16:00:00"/>
    <n v="1453737600"/>
    <d v="2016-01-11T16:34:01"/>
    <n v="1452530041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x v="2"/>
    <x v="4"/>
    <d v="2013-03-26T08:23:59"/>
    <n v="1364286239"/>
    <d v="2013-02-14T08:23:59"/>
    <n v="1360830239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x v="10"/>
    <x v="2"/>
    <d v="2016-09-07T02:00:00"/>
    <n v="1473213600"/>
    <d v="2016-08-01T14:45:43"/>
    <n v="1470062743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x v="7"/>
    <x v="0"/>
    <d v="2015-04-03T03:59:00"/>
    <n v="1428033540"/>
    <d v="2015-03-05T05:01:06"/>
    <n v="1425531666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x v="8"/>
    <x v="2"/>
    <d v="2016-10-25T17:00:00"/>
    <n v="1477414800"/>
    <d v="2016-09-20T14:04:01"/>
    <n v="1474380241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x v="6"/>
    <x v="2"/>
    <d v="2016-04-21T22:00:00"/>
    <n v="1461276000"/>
    <d v="2016-04-07T18:55:00"/>
    <n v="146005530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x v="2"/>
    <x v="2"/>
    <d v="2016-03-23T06:59:00"/>
    <n v="1458716340"/>
    <d v="2016-02-17T15:00:04"/>
    <n v="1455721204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x v="2"/>
    <x v="1"/>
    <d v="2017-02-14T20:00:27"/>
    <n v="1487102427"/>
    <d v="2017-02-02T20:00:27"/>
    <n v="1486065627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x v="4"/>
    <x v="2"/>
    <d v="2016-12-15T23:00:00"/>
    <n v="1481842800"/>
    <d v="2016-11-17T20:25:44"/>
    <n v="1479414344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x v="9"/>
    <x v="2"/>
    <d v="2016-11-21T04:59:00"/>
    <n v="1479704340"/>
    <d v="2016-10-21T09:44:32"/>
    <n v="1477043072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x v="2"/>
    <x v="2"/>
    <d v="2016-03-26T17:11:30"/>
    <n v="1459012290"/>
    <d v="2016-02-25T18:11:30"/>
    <n v="145642389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x v="3"/>
    <x v="0"/>
    <d v="2015-08-11T18:31:40"/>
    <n v="1439317900"/>
    <d v="2015-07-12T18:31:40"/>
    <n v="143672590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x v="4"/>
    <x v="2"/>
    <d v="2016-12-02T07:00:00"/>
    <n v="1480662000"/>
    <d v="2016-11-01T11:41:42"/>
    <n v="1478000502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x v="1"/>
    <x v="0"/>
    <d v="2015-02-28T14:00:59"/>
    <n v="1425132059"/>
    <d v="2015-01-29T14:00:59"/>
    <n v="1422540059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x v="9"/>
    <x v="0"/>
    <d v="2015-11-14T13:20:00"/>
    <n v="1447507200"/>
    <d v="2015-10-15T12:20:00"/>
    <n v="144491160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x v="8"/>
    <x v="0"/>
    <d v="2015-10-15T09:59:58"/>
    <n v="1444903198"/>
    <d v="2015-09-15T09:59:58"/>
    <n v="1442311198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x v="0"/>
    <x v="0"/>
    <d v="2015-07-06T03:00:00"/>
    <n v="1436151600"/>
    <d v="2015-06-08T15:01:08"/>
    <n v="1433775668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x v="1"/>
    <x v="4"/>
    <d v="2013-01-16T20:19:25"/>
    <n v="1358367565"/>
    <d v="2013-01-02T20:19:25"/>
    <n v="1357157965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x v="9"/>
    <x v="5"/>
    <d v="2012-11-01T20:22:48"/>
    <n v="1351801368"/>
    <d v="2012-10-02T20:22:48"/>
    <n v="1349209368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x v="10"/>
    <x v="0"/>
    <d v="2015-09-24T20:38:02"/>
    <n v="1443127082"/>
    <d v="2015-08-25T20:38:02"/>
    <n v="1440535082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x v="2"/>
    <x v="4"/>
    <d v="2013-03-09T07:28:39"/>
    <n v="1362814119"/>
    <d v="2013-02-07T07:28:39"/>
    <n v="1360222119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x v="5"/>
    <x v="5"/>
    <d v="2012-06-01T19:43:09"/>
    <n v="1338579789"/>
    <d v="2012-05-02T19:43:09"/>
    <n v="1335987789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x v="7"/>
    <x v="5"/>
    <d v="2012-04-16T06:10:24"/>
    <n v="1334556624"/>
    <d v="2012-03-29T06:10:24"/>
    <n v="1333001424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x v="9"/>
    <x v="4"/>
    <d v="2013-11-16T05:39:33"/>
    <n v="1384580373"/>
    <d v="2013-10-17T04:39:33"/>
    <n v="1381984773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x v="2"/>
    <x v="5"/>
    <d v="2012-04-07T04:00:00"/>
    <n v="1333771200"/>
    <d v="2012-02-07T21:10:26"/>
    <n v="1328649026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x v="6"/>
    <x v="3"/>
    <d v="2014-04-14T23:00:00"/>
    <n v="1397516400"/>
    <d v="2014-04-03T11:30:44"/>
    <n v="1396524644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x v="2"/>
    <x v="5"/>
    <d v="2012-04-14T17:36:00"/>
    <n v="1334424960"/>
    <d v="2012-02-17T01:35:10"/>
    <n v="132944251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x v="7"/>
    <x v="3"/>
    <d v="2014-04-10T06:59:00"/>
    <n v="1397113140"/>
    <d v="2014-03-18T18:50:25"/>
    <n v="1395168625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x v="9"/>
    <x v="4"/>
    <d v="2013-11-04T01:00:00"/>
    <n v="1383526800"/>
    <d v="2013-10-01T17:56:17"/>
    <n v="1380650177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x v="6"/>
    <x v="0"/>
    <d v="2015-05-15T19:49:39"/>
    <n v="1431719379"/>
    <d v="2015-04-15T19:49:39"/>
    <n v="1429127379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x v="1"/>
    <x v="3"/>
    <d v="2014-02-06T19:00:48"/>
    <n v="1391713248"/>
    <d v="2014-01-07T19:00:48"/>
    <n v="1389121248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x v="2"/>
    <x v="5"/>
    <d v="2012-03-13T06:59:00"/>
    <n v="1331621940"/>
    <d v="2012-02-19T17:12:52"/>
    <n v="1329671572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x v="3"/>
    <x v="0"/>
    <d v="2015-07-23T18:02:25"/>
    <n v="1437674545"/>
    <d v="2015-07-09T18:02:25"/>
    <n v="1436464945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x v="9"/>
    <x v="0"/>
    <d v="2015-11-02T08:00:00"/>
    <n v="1446451200"/>
    <d v="2015-10-22T18:38:33"/>
    <n v="1445539113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x v="10"/>
    <x v="5"/>
    <d v="2012-08-29T00:00:00"/>
    <n v="1346198400"/>
    <d v="2012-08-06T19:29:43"/>
    <n v="1344281383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x v="3"/>
    <x v="0"/>
    <d v="2015-08-19T17:15:12"/>
    <n v="1440004512"/>
    <d v="2015-07-20T17:15:12"/>
    <n v="1437412512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x v="0"/>
    <x v="4"/>
    <d v="2013-07-27T01:27:16"/>
    <n v="1374888436"/>
    <d v="2013-06-27T01:27:16"/>
    <n v="1372296436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x v="7"/>
    <x v="2"/>
    <d v="2016-04-23T00:00:00"/>
    <n v="1461369600"/>
    <d v="2016-03-23T16:00:09"/>
    <n v="1458748809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x v="11"/>
    <x v="6"/>
    <d v="2012-01-28T18:54:07"/>
    <n v="1327776847"/>
    <d v="2011-12-29T18:54:07"/>
    <n v="1325184847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x v="5"/>
    <x v="0"/>
    <d v="2015-06-27T15:22:48"/>
    <n v="1435418568"/>
    <d v="2015-05-28T15:22:48"/>
    <n v="1432826568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x v="9"/>
    <x v="2"/>
    <d v="2016-10-29T19:00:00"/>
    <n v="1477767600"/>
    <d v="2016-10-01T16:01:15"/>
    <n v="1475337675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x v="10"/>
    <x v="3"/>
    <d v="2014-09-21T19:00:15"/>
    <n v="1411326015"/>
    <d v="2014-08-22T19:00:15"/>
    <n v="1408734015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x v="1"/>
    <x v="2"/>
    <d v="2016-02-12T04:59:00"/>
    <n v="1455253140"/>
    <d v="2016-01-12T19:10:22"/>
    <n v="1452625822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x v="9"/>
    <x v="4"/>
    <d v="2013-11-13T20:22:35"/>
    <n v="1384374155"/>
    <d v="2013-10-14T19:22:35"/>
    <n v="1381778555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x v="3"/>
    <x v="0"/>
    <d v="2015-08-16T06:40:36"/>
    <n v="1439707236"/>
    <d v="2015-07-17T06:40:36"/>
    <n v="1437115236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x v="3"/>
    <x v="4"/>
    <d v="2013-09-03T04:00:00"/>
    <n v="1378180800"/>
    <d v="2013-07-29T15:56:31"/>
    <n v="1375113391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x v="7"/>
    <x v="3"/>
    <d v="2014-04-25T21:08:47"/>
    <n v="1398460127"/>
    <d v="2014-03-26T21:08:47"/>
    <n v="1395868127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x v="5"/>
    <x v="4"/>
    <d v="2013-06-25T05:00:00"/>
    <n v="1372136400"/>
    <d v="2013-05-29T21:51:41"/>
    <n v="1369864301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x v="0"/>
    <x v="3"/>
    <d v="2014-07-19T03:00:00"/>
    <n v="1405738800"/>
    <d v="2014-06-16T19:03:28"/>
    <n v="1402945408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x v="4"/>
    <x v="0"/>
    <d v="2015-12-14T00:00:00"/>
    <n v="1450051200"/>
    <d v="2015-11-23T09:05:39"/>
    <n v="1448269539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x v="11"/>
    <x v="2"/>
    <d v="2017-01-05T19:47:27"/>
    <n v="1483645647"/>
    <d v="2016-12-06T19:47:27"/>
    <n v="1481053647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x v="2"/>
    <x v="0"/>
    <d v="2015-03-28T23:31:51"/>
    <n v="1427585511"/>
    <d v="2015-02-27T00:31:51"/>
    <n v="1424997111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x v="1"/>
    <x v="2"/>
    <d v="2016-02-01T14:48:43"/>
    <n v="1454338123"/>
    <d v="2016-01-02T14:48:43"/>
    <n v="1451746123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x v="9"/>
    <x v="3"/>
    <d v="2014-11-12T07:59:00"/>
    <n v="1415779140"/>
    <d v="2014-10-03T00:04:43"/>
    <n v="1412294683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x v="2"/>
    <x v="1"/>
    <d v="2017-03-10T14:55:16"/>
    <n v="1489157716"/>
    <d v="2017-02-08T14:55:16"/>
    <n v="1486565716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x v="9"/>
    <x v="4"/>
    <d v="2013-12-01T04:02:00"/>
    <n v="1385870520"/>
    <d v="2013-10-25T23:00:14"/>
    <n v="1382742014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x v="7"/>
    <x v="2"/>
    <d v="2016-04-22T19:49:04"/>
    <n v="1461354544"/>
    <d v="2016-03-23T19:49:04"/>
    <n v="1458762544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x v="1"/>
    <x v="1"/>
    <d v="2017-03-02T19:51:40"/>
    <n v="1488484300"/>
    <d v="2017-01-31T19:51:40"/>
    <n v="148589230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x v="9"/>
    <x v="4"/>
    <d v="2013-11-27T03:02:00"/>
    <n v="1385521320"/>
    <d v="2013-10-22T13:48:53"/>
    <n v="1382449733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x v="7"/>
    <x v="1"/>
    <d v="2017-03-13T03:00:00"/>
    <n v="1489374000"/>
    <d v="2017-03-06T18:01:30"/>
    <n v="148882329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x v="9"/>
    <x v="2"/>
    <d v="2016-10-16T20:30:00"/>
    <n v="1476649800"/>
    <d v="2016-10-04T19:39:06"/>
    <n v="1475609946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x v="1"/>
    <x v="3"/>
    <d v="2014-02-21T18:00:00"/>
    <n v="1393005600"/>
    <d v="2014-01-21T17:00:17"/>
    <n v="1390323617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x v="10"/>
    <x v="0"/>
    <d v="2015-09-04T19:00:10"/>
    <n v="1441393210"/>
    <d v="2015-08-05T19:00:10"/>
    <n v="143880121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x v="3"/>
    <x v="0"/>
    <d v="2015-07-29T15:59:25"/>
    <n v="1438185565"/>
    <d v="2015-07-15T15:59:25"/>
    <n v="1436975965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x v="4"/>
    <x v="2"/>
    <d v="2016-12-14T21:01:18"/>
    <n v="1481749278"/>
    <d v="2016-11-14T21:01:18"/>
    <n v="1479157278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x v="7"/>
    <x v="4"/>
    <d v="2013-04-02T15:52:45"/>
    <n v="1364917965"/>
    <d v="2013-03-03T16:52:45"/>
    <n v="1362329565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x v="4"/>
    <x v="2"/>
    <d v="2016-12-03T01:07:53"/>
    <n v="1480727273"/>
    <d v="2016-11-03T00:07:53"/>
    <n v="1478131673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x v="3"/>
    <x v="3"/>
    <d v="2014-08-16T08:17:57"/>
    <n v="1408177077"/>
    <d v="2014-07-26T08:17:57"/>
    <n v="1406362677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x v="3"/>
    <x v="2"/>
    <d v="2016-08-06T07:52:18"/>
    <n v="1470469938"/>
    <d v="2016-07-22T07:52:18"/>
    <n v="1469173938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x v="9"/>
    <x v="0"/>
    <d v="2015-11-18T16:09:07"/>
    <n v="1447862947"/>
    <d v="2015-10-19T15:09:07"/>
    <n v="1445267347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x v="1"/>
    <x v="1"/>
    <d v="2017-01-24T15:32:48"/>
    <n v="1485271968"/>
    <d v="2017-01-17T15:32:48"/>
    <n v="1484667168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x v="6"/>
    <x v="2"/>
    <d v="2016-05-07T22:50:51"/>
    <n v="1462661451"/>
    <d v="2016-04-07T22:50:51"/>
    <n v="1460069451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x v="4"/>
    <x v="2"/>
    <d v="2016-11-22T10:50:46"/>
    <n v="1479811846"/>
    <d v="2016-11-08T10:50:46"/>
    <n v="1478602246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x v="5"/>
    <x v="2"/>
    <d v="2016-06-19T23:00:00"/>
    <n v="1466377200"/>
    <d v="2016-05-15T22:28:49"/>
    <n v="1463351329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x v="5"/>
    <x v="0"/>
    <d v="2015-06-11T18:01:27"/>
    <n v="1434045687"/>
    <d v="2015-05-12T18:01:27"/>
    <n v="1431453687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x v="4"/>
    <x v="2"/>
    <d v="2016-12-08T19:18:56"/>
    <n v="1481224736"/>
    <d v="2016-11-28T19:18:56"/>
    <n v="1480360736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x v="2"/>
    <x v="3"/>
    <d v="2014-03-26T23:24:10"/>
    <n v="1395876250"/>
    <d v="2014-02-25T00:24:10"/>
    <n v="139328785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x v="1"/>
    <x v="1"/>
    <d v="2017-02-14T17:23:40"/>
    <n v="1487093020"/>
    <d v="2017-01-24T17:23:40"/>
    <n v="148527862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x v="9"/>
    <x v="3"/>
    <d v="2014-11-18T00:00:00"/>
    <n v="1416268800"/>
    <d v="2014-10-14T14:02:38"/>
    <n v="1413295358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x v="1"/>
    <x v="0"/>
    <d v="2015-01-31T19:58:33"/>
    <n v="1422734313"/>
    <d v="2015-01-10T19:58:33"/>
    <n v="1420919913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x v="5"/>
    <x v="2"/>
    <d v="2016-05-23T03:00:00"/>
    <n v="1463972400"/>
    <d v="2016-05-06T13:58:34"/>
    <n v="1462543114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x v="4"/>
    <x v="2"/>
    <d v="2016-11-22T20:28:27"/>
    <n v="1479846507"/>
    <d v="2016-11-15T20:28:27"/>
    <n v="1479241707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x v="6"/>
    <x v="2"/>
    <d v="2016-04-27T02:00:00"/>
    <n v="1461722400"/>
    <d v="2016-04-09T20:59:52"/>
    <n v="1460235592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x v="4"/>
    <x v="3"/>
    <d v="2014-12-21T01:00:00"/>
    <n v="1419123600"/>
    <d v="2014-11-25T19:54:57"/>
    <n v="1416945297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x v="2"/>
    <x v="1"/>
    <d v="2017-03-12T01:58:35"/>
    <n v="1489283915"/>
    <d v="2017-02-10T01:58:35"/>
    <n v="1486691915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x v="2"/>
    <x v="1"/>
    <d v="2017-03-07T05:00:00"/>
    <n v="1488862800"/>
    <d v="2017-02-10T16:54:23"/>
    <n v="1486745663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x v="11"/>
    <x v="2"/>
    <d v="2017-01-10T21:59:00"/>
    <n v="1484085540"/>
    <d v="2016-12-21T20:51:53"/>
    <n v="1482353513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x v="4"/>
    <x v="2"/>
    <d v="2016-12-10T00:00:04"/>
    <n v="1481328004"/>
    <d v="2016-11-10T00:00:04"/>
    <n v="1478736004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x v="4"/>
    <x v="0"/>
    <d v="2015-12-07T16:47:16"/>
    <n v="1449506836"/>
    <d v="2015-11-07T16:47:16"/>
    <n v="1446914836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x v="2"/>
    <x v="1"/>
    <d v="2017-03-12T12:10:42"/>
    <n v="1489320642"/>
    <d v="2017-02-15T13:10:42"/>
    <n v="1487164242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x v="1"/>
    <x v="3"/>
    <d v="2014-02-23T12:00:57"/>
    <n v="1393156857"/>
    <d v="2014-01-24T12:00:57"/>
    <n v="1390564857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x v="4"/>
    <x v="3"/>
    <d v="2014-12-22T14:47:59"/>
    <n v="1419259679"/>
    <d v="2014-11-22T14:47:59"/>
    <n v="1416667679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x v="11"/>
    <x v="4"/>
    <d v="2014-01-05T15:38:09"/>
    <n v="1388936289"/>
    <d v="2013-12-06T15:38:09"/>
    <n v="1386344289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x v="1"/>
    <x v="5"/>
    <d v="2012-02-27T16:17:03"/>
    <n v="1330359423"/>
    <d v="2012-01-28T16:17:03"/>
    <n v="1327767423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x v="4"/>
    <x v="0"/>
    <d v="2016-01-03T22:59:00"/>
    <n v="1451861940"/>
    <d v="2015-11-30T17:01:07"/>
    <n v="1448902867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x v="1"/>
    <x v="0"/>
    <d v="2015-02-04T04:00:00"/>
    <n v="1423022400"/>
    <d v="2015-01-16T19:21:39"/>
    <n v="1421436099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x v="10"/>
    <x v="0"/>
    <d v="2015-09-17T14:59:51"/>
    <n v="1442501991"/>
    <d v="2015-08-18T14:59:51"/>
    <n v="1439909991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x v="5"/>
    <x v="6"/>
    <d v="2011-07-25T06:50:00"/>
    <n v="1311576600"/>
    <d v="2011-05-24T06:51:37"/>
    <n v="1306219897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x v="4"/>
    <x v="0"/>
    <d v="2016-01-14T04:11:26"/>
    <n v="1452744686"/>
    <d v="2015-11-15T04:11:26"/>
    <n v="1447560686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x v="7"/>
    <x v="5"/>
    <d v="2012-05-09T02:00:04"/>
    <n v="1336528804"/>
    <d v="2012-03-10T03:00:04"/>
    <n v="1331348404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x v="2"/>
    <x v="6"/>
    <d v="2011-03-12T04:00:00"/>
    <n v="1299902400"/>
    <d v="2011-02-11T19:07:25"/>
    <n v="1297451245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x v="5"/>
    <x v="5"/>
    <d v="2012-06-29T04:27:23"/>
    <n v="1340944043"/>
    <d v="2012-05-30T04:27:23"/>
    <n v="1338352043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x v="10"/>
    <x v="4"/>
    <d v="2013-09-06T03:59:00"/>
    <n v="1378439940"/>
    <d v="2013-08-08T23:07:34"/>
    <n v="1376003254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x v="0"/>
    <x v="3"/>
    <d v="2014-06-23T16:01:00"/>
    <n v="1403539260"/>
    <d v="2014-06-02T16:01:00"/>
    <n v="140172486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x v="0"/>
    <x v="5"/>
    <d v="2012-06-26T18:00:00"/>
    <n v="1340733600"/>
    <d v="2012-06-07T19:51:29"/>
    <n v="1339098689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x v="9"/>
    <x v="4"/>
    <d v="2013-12-06T23:22:00"/>
    <n v="1386372120"/>
    <d v="2013-10-24T23:57:40"/>
    <n v="138265906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x v="8"/>
    <x v="8"/>
    <d v="2009-12-01T17:00:00"/>
    <n v="1259686800"/>
    <d v="2009-09-14T06:05:30"/>
    <n v="125290833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x v="7"/>
    <x v="5"/>
    <d v="2012-04-23T04:00:00"/>
    <n v="1335153600"/>
    <d v="2012-03-19T23:26:58"/>
    <n v="1332199618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x v="7"/>
    <x v="5"/>
    <d v="2012-04-18T16:44:36"/>
    <n v="1334767476"/>
    <d v="2012-03-19T16:44:36"/>
    <n v="1332175476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x v="10"/>
    <x v="5"/>
    <d v="2012-09-25T03:59:00"/>
    <n v="1348545540"/>
    <d v="2012-08-30T16:59:59"/>
    <n v="1346345999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x v="11"/>
    <x v="5"/>
    <d v="2013-01-20T17:21:20"/>
    <n v="1358702480"/>
    <d v="2012-12-21T17:21:20"/>
    <n v="135611048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x v="11"/>
    <x v="5"/>
    <d v="2013-01-26T22:54:16"/>
    <n v="1359240856"/>
    <d v="2012-12-27T22:54:16"/>
    <n v="1356648856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x v="1"/>
    <x v="5"/>
    <d v="2012-02-23T17:33:46"/>
    <n v="1330018426"/>
    <d v="2012-01-19T17:33:46"/>
    <n v="1326994426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x v="2"/>
    <x v="5"/>
    <d v="2012-03-14T03:59:00"/>
    <n v="1331697540"/>
    <d v="2012-02-09T01:00:49"/>
    <n v="1328749249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x v="2"/>
    <x v="3"/>
    <d v="2014-03-26T19:10:33"/>
    <n v="1395861033"/>
    <d v="2014-02-24T20:10:33"/>
    <n v="1393272633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x v="1"/>
    <x v="6"/>
    <d v="2011-02-06T00:46:49"/>
    <n v="1296953209"/>
    <d v="2011-01-22T00:46:49"/>
    <n v="1295657209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x v="0"/>
    <x v="5"/>
    <d v="2012-06-28T17:26:56"/>
    <n v="1340904416"/>
    <d v="2012-06-14T17:26:56"/>
    <n v="1339694816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x v="5"/>
    <x v="4"/>
    <d v="2013-06-21T03:31:36"/>
    <n v="1371785496"/>
    <d v="2013-05-22T03:31:36"/>
    <n v="1369193496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x v="4"/>
    <x v="4"/>
    <d v="2013-12-31T07:00:00"/>
    <n v="1388473200"/>
    <d v="2013-11-27T20:50:34"/>
    <n v="1385585434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x v="4"/>
    <x v="6"/>
    <d v="2011-12-13T03:39:56"/>
    <n v="1323747596"/>
    <d v="2011-11-03T02:39:56"/>
    <n v="1320287996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x v="4"/>
    <x v="7"/>
    <d v="2011-01-01T04:59:00"/>
    <n v="1293857940"/>
    <d v="2010-11-20T19:34:51"/>
    <n v="1290281691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x v="3"/>
    <x v="3"/>
    <d v="2014-08-08T18:00:00"/>
    <n v="1407520800"/>
    <d v="2014-07-14T16:41:12"/>
    <n v="1405356072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x v="2"/>
    <x v="5"/>
    <d v="2012-03-10T04:02:09"/>
    <n v="1331352129"/>
    <d v="2012-02-09T04:02:09"/>
    <n v="1328760129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x v="6"/>
    <x v="5"/>
    <d v="2012-05-05T19:15:28"/>
    <n v="1336245328"/>
    <d v="2012-04-05T19:15:33"/>
    <n v="1333653333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x v="3"/>
    <x v="3"/>
    <d v="2014-08-29T01:00:00"/>
    <n v="1409274000"/>
    <d v="2014-07-31T23:06:36"/>
    <n v="1406847996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x v="2"/>
    <x v="4"/>
    <d v="2013-03-09T23:42:17"/>
    <n v="1362872537"/>
    <d v="2013-02-02T23:42:17"/>
    <n v="1359848537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x v="2"/>
    <x v="4"/>
    <d v="2013-03-21T18:03:35"/>
    <n v="1363889015"/>
    <d v="2013-02-19T19:03:35"/>
    <n v="1361300615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x v="6"/>
    <x v="3"/>
    <d v="2014-05-07T00:06:29"/>
    <n v="1399421189"/>
    <d v="2014-04-07T00:06:29"/>
    <n v="1396829189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x v="7"/>
    <x v="3"/>
    <d v="2014-04-18T23:00:00"/>
    <n v="1397862000"/>
    <d v="2014-03-18T15:11:18"/>
    <n v="1395155478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x v="6"/>
    <x v="5"/>
    <d v="2012-05-03T23:00:26"/>
    <n v="1336086026"/>
    <d v="2012-04-03T23:00:26"/>
    <n v="1333494026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x v="5"/>
    <x v="5"/>
    <d v="2012-06-07T13:14:17"/>
    <n v="1339074857"/>
    <d v="2012-05-08T13:14:17"/>
    <n v="1336482857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x v="6"/>
    <x v="5"/>
    <d v="2012-05-05T17:25:43"/>
    <n v="1336238743"/>
    <d v="2012-04-05T17:25:43"/>
    <n v="1333646743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x v="8"/>
    <x v="8"/>
    <d v="2009-12-09T18:24:00"/>
    <n v="1260383040"/>
    <d v="2009-09-23T17:24:10"/>
    <n v="125372665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x v="1"/>
    <x v="7"/>
    <d v="2010-02-15T05:00:00"/>
    <n v="1266210000"/>
    <d v="2010-01-14T13:00:49"/>
    <n v="1263474049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x v="10"/>
    <x v="8"/>
    <d v="2009-09-26T03:59:00"/>
    <n v="1253937540"/>
    <d v="2009-08-25T15:26:54"/>
    <n v="1251214014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x v="4"/>
    <x v="4"/>
    <d v="2013-12-15T01:58:05"/>
    <n v="1387072685"/>
    <d v="2013-11-15T01:58:05"/>
    <n v="1384480685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x v="2"/>
    <x v="3"/>
    <d v="2014-04-02T18:36:40"/>
    <n v="1396463800"/>
    <d v="2014-02-26T19:36:40"/>
    <n v="139344340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x v="7"/>
    <x v="1"/>
    <d v="2017-04-04T05:15:01"/>
    <n v="1491282901"/>
    <d v="2017-03-05T06:15:01"/>
    <n v="1488694501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x v="7"/>
    <x v="1"/>
    <d v="2017-04-09T20:29:29"/>
    <n v="1491769769"/>
    <d v="2017-03-10T21:29:29"/>
    <n v="1489181369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x v="7"/>
    <x v="1"/>
    <d v="2017-03-20T18:07:27"/>
    <n v="1490033247"/>
    <d v="2017-03-13T18:07:27"/>
    <n v="1489428447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x v="2"/>
    <x v="1"/>
    <d v="2017-03-26T20:14:45"/>
    <n v="1490559285"/>
    <d v="2017-02-24T21:14:45"/>
    <n v="1487970885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x v="2"/>
    <x v="1"/>
    <d v="2017-03-29T23:32:11"/>
    <n v="1490830331"/>
    <d v="2017-02-28T00:32:11"/>
    <n v="1488241931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x v="7"/>
    <x v="1"/>
    <d v="2017-04-30T17:00:00"/>
    <n v="1493571600"/>
    <d v="2017-03-10T00:49:08"/>
    <n v="1489106948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x v="3"/>
    <x v="3"/>
    <d v="2014-08-26T22:00:40"/>
    <n v="1409090440"/>
    <d v="2014-07-22T22:00:40"/>
    <n v="140606644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x v="5"/>
    <x v="0"/>
    <d v="2015-06-14T18:45:37"/>
    <n v="1434307537"/>
    <d v="2015-05-15T18:45:37"/>
    <n v="1431715537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x v="0"/>
    <x v="3"/>
    <d v="2014-07-17T14:59:06"/>
    <n v="1405609146"/>
    <d v="2014-06-17T14:59:06"/>
    <n v="1403017146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x v="4"/>
    <x v="0"/>
    <d v="2015-12-25T00:00:00"/>
    <n v="1451001600"/>
    <d v="2015-11-24T21:35:43"/>
    <n v="1448400943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x v="3"/>
    <x v="3"/>
    <d v="2014-08-18T00:08:10"/>
    <n v="1408320490"/>
    <d v="2014-07-19T00:08:10"/>
    <n v="140572849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x v="1"/>
    <x v="0"/>
    <d v="2015-02-06T15:04:31"/>
    <n v="1423235071"/>
    <d v="2015-01-07T15:04:31"/>
    <n v="1420643071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x v="5"/>
    <x v="3"/>
    <d v="2014-05-29T17:50:00"/>
    <n v="1401385800"/>
    <d v="2014-05-08T15:36:30"/>
    <n v="139956339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x v="9"/>
    <x v="3"/>
    <d v="2014-11-05T17:34:00"/>
    <n v="1415208840"/>
    <d v="2014-10-06T16:04:58"/>
    <n v="1412611498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x v="5"/>
    <x v="3"/>
    <d v="2014-06-11T13:44:03"/>
    <n v="1402494243"/>
    <d v="2014-05-12T13:44:03"/>
    <n v="1399902243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x v="1"/>
    <x v="3"/>
    <d v="2014-03-08T22:11:35"/>
    <n v="1394316695"/>
    <d v="2014-01-27T22:11:35"/>
    <n v="1390860695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x v="5"/>
    <x v="3"/>
    <d v="2014-06-26T15:22:23"/>
    <n v="1403796143"/>
    <d v="2014-05-27T15:22:23"/>
    <n v="1401204143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x v="5"/>
    <x v="3"/>
    <d v="2014-06-29T21:31:24"/>
    <n v="1404077484"/>
    <d v="2014-05-30T21:31:24"/>
    <n v="1401485484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x v="4"/>
    <x v="2"/>
    <d v="2016-12-19T07:59:00"/>
    <n v="1482134340"/>
    <d v="2016-11-18T19:11:49"/>
    <n v="1479496309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x v="8"/>
    <x v="2"/>
    <d v="2016-10-30T15:25:38"/>
    <n v="1477841138"/>
    <d v="2016-09-30T15:25:38"/>
    <n v="1475249138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x v="0"/>
    <x v="0"/>
    <d v="2015-07-12T19:31:44"/>
    <n v="1436729504"/>
    <d v="2015-06-12T19:31:44"/>
    <n v="1434137504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x v="8"/>
    <x v="3"/>
    <d v="2014-10-06T05:00:00"/>
    <n v="1412571600"/>
    <d v="2014-09-15T16:51:10"/>
    <n v="141079987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x v="4"/>
    <x v="0"/>
    <d v="2016-01-08T19:47:00"/>
    <n v="1452282420"/>
    <d v="2015-11-19T19:48:25"/>
    <n v="1447962505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x v="5"/>
    <x v="2"/>
    <d v="2016-06-24T17:27:49"/>
    <n v="1466789269"/>
    <d v="2016-05-25T17:27:49"/>
    <n v="1464197269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x v="2"/>
    <x v="0"/>
    <d v="2015-03-31T23:39:00"/>
    <n v="1427845140"/>
    <d v="2015-02-25T00:02:36"/>
    <n v="1424822556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x v="8"/>
    <x v="2"/>
    <d v="2016-10-17T19:10:31"/>
    <n v="1476731431"/>
    <d v="2016-09-02T19:10:31"/>
    <n v="1472843431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x v="3"/>
    <x v="2"/>
    <d v="2016-08-25T14:34:36"/>
    <n v="1472135676"/>
    <d v="2016-07-26T14:34:36"/>
    <n v="1469543676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x v="11"/>
    <x v="0"/>
    <d v="2016-02-20T22:22:18"/>
    <n v="1456006938"/>
    <d v="2015-12-22T22:22:18"/>
    <n v="1450822938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x v="3"/>
    <x v="0"/>
    <d v="2015-08-11T18:37:08"/>
    <n v="1439318228"/>
    <d v="2015-07-13T18:37:08"/>
    <n v="1436812628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x v="11"/>
    <x v="2"/>
    <d v="2017-01-03T20:12:50"/>
    <n v="1483474370"/>
    <d v="2016-12-04T20:12:50"/>
    <n v="148088237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x v="7"/>
    <x v="0"/>
    <d v="2015-04-30T02:25:39"/>
    <n v="1430360739"/>
    <d v="2015-03-31T02:25:39"/>
    <n v="1427768739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x v="6"/>
    <x v="0"/>
    <d v="2015-06-06T15:12:32"/>
    <n v="1433603552"/>
    <d v="2015-04-07T15:12:32"/>
    <n v="1428419552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x v="6"/>
    <x v="0"/>
    <d v="2015-04-21T16:13:42"/>
    <n v="1429632822"/>
    <d v="2015-04-09T16:13:42"/>
    <n v="1428596022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x v="4"/>
    <x v="3"/>
    <d v="2015-01-10T17:21:00"/>
    <n v="1420910460"/>
    <d v="2014-11-11T17:21:00"/>
    <n v="141572646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x v="6"/>
    <x v="0"/>
    <d v="2015-05-02T22:02:16"/>
    <n v="1430604136"/>
    <d v="2015-04-02T22:02:16"/>
    <n v="1428012136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x v="5"/>
    <x v="0"/>
    <d v="2015-06-05T18:48:24"/>
    <n v="1433530104"/>
    <d v="2015-05-06T18:48:24"/>
    <n v="1430938104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x v="8"/>
    <x v="0"/>
    <d v="2015-10-17T14:52:58"/>
    <n v="1445093578"/>
    <d v="2015-09-17T14:52:58"/>
    <n v="1442501578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x v="11"/>
    <x v="3"/>
    <d v="2015-01-31T00:39:00"/>
    <n v="1422664740"/>
    <d v="2014-12-05T22:20:36"/>
    <n v="1417818036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x v="0"/>
    <x v="0"/>
    <d v="2015-08-03T15:35:24"/>
    <n v="1438616124"/>
    <d v="2015-06-04T15:35:24"/>
    <n v="1433432124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x v="1"/>
    <x v="2"/>
    <d v="2016-02-07T16:58:00"/>
    <n v="1454864280"/>
    <d v="2016-01-08T16:58:00"/>
    <n v="145227228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x v="6"/>
    <x v="2"/>
    <d v="2016-04-30T22:00:00"/>
    <n v="1462053600"/>
    <d v="2016-04-06T20:36:48"/>
    <n v="1459975008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x v="4"/>
    <x v="3"/>
    <d v="2014-12-11T16:31:10"/>
    <n v="1418315470"/>
    <d v="2014-11-11T16:31:10"/>
    <n v="141572347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x v="4"/>
    <x v="0"/>
    <d v="2015-12-29T00:16:40"/>
    <n v="1451348200"/>
    <d v="2015-11-14T00:16:40"/>
    <n v="144746020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x v="8"/>
    <x v="0"/>
    <d v="2015-10-26T22:25:56"/>
    <n v="1445898356"/>
    <d v="2015-09-01T22:25:56"/>
    <n v="1441146356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x v="11"/>
    <x v="0"/>
    <d v="2016-01-17T23:00:00"/>
    <n v="1453071600"/>
    <d v="2015-12-08T17:40:25"/>
    <n v="1449596425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x v="8"/>
    <x v="0"/>
    <d v="2015-10-21T12:45:33"/>
    <n v="1445431533"/>
    <d v="2015-09-21T12:45:33"/>
    <n v="1442839533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x v="2"/>
    <x v="2"/>
    <d v="2016-04-25T22:16:56"/>
    <n v="1461622616"/>
    <d v="2016-02-25T23:16:56"/>
    <n v="1456442216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x v="2"/>
    <x v="0"/>
    <d v="2015-04-14T16:19:25"/>
    <n v="1429028365"/>
    <d v="2015-02-28T17:19:25"/>
    <n v="1425143965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x v="1"/>
    <x v="2"/>
    <d v="2016-02-10T19:30:11"/>
    <n v="1455132611"/>
    <d v="2016-01-11T19:30:11"/>
    <n v="1452540611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x v="4"/>
    <x v="3"/>
    <d v="2014-12-18T04:32:21"/>
    <n v="1418877141"/>
    <d v="2014-11-18T04:32:21"/>
    <n v="1416285141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x v="5"/>
    <x v="0"/>
    <d v="2015-06-25T18:39:56"/>
    <n v="1435257596"/>
    <d v="2015-05-26T18:39:56"/>
    <n v="1432665596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x v="7"/>
    <x v="0"/>
    <d v="2015-04-24T01:39:31"/>
    <n v="1429839571"/>
    <d v="2015-03-25T01:39:31"/>
    <n v="1427247571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x v="3"/>
    <x v="0"/>
    <d v="2015-08-29T15:53:44"/>
    <n v="1440863624"/>
    <d v="2015-07-30T15:53:44"/>
    <n v="1438271624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x v="1"/>
    <x v="0"/>
    <d v="2015-02-12T20:14:20"/>
    <n v="1423772060"/>
    <d v="2015-01-13T20:14:20"/>
    <n v="142118006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x v="10"/>
    <x v="2"/>
    <d v="2016-09-09T20:03:57"/>
    <n v="1473451437"/>
    <d v="2016-08-10T20:03:57"/>
    <n v="1470859437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x v="4"/>
    <x v="0"/>
    <d v="2015-12-10T22:12:46"/>
    <n v="1449785566"/>
    <d v="2015-11-10T22:12:46"/>
    <n v="1447193566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x v="9"/>
    <x v="2"/>
    <d v="2016-11-25T21:53:03"/>
    <n v="1480110783"/>
    <d v="2016-10-26T20:53:03"/>
    <n v="1477515183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x v="3"/>
    <x v="0"/>
    <d v="2015-08-26T00:18:50"/>
    <n v="1440548330"/>
    <d v="2015-07-28T00:18:50"/>
    <n v="143804273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x v="10"/>
    <x v="0"/>
    <d v="2015-10-05T00:23:36"/>
    <n v="1444004616"/>
    <d v="2015-08-21T00:23:36"/>
    <n v="1440116616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x v="8"/>
    <x v="0"/>
    <d v="2015-10-01T19:02:22"/>
    <n v="1443726142"/>
    <d v="2015-09-01T19:02:22"/>
    <n v="1441134142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x v="7"/>
    <x v="0"/>
    <d v="2015-04-10T22:27:28"/>
    <n v="1428704848"/>
    <d v="2015-03-11T22:27:28"/>
    <n v="1426112848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x v="3"/>
    <x v="0"/>
    <d v="2015-08-04T04:30:03"/>
    <n v="1438662603"/>
    <d v="2015-07-10T04:30:03"/>
    <n v="1436502603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x v="1"/>
    <x v="0"/>
    <d v="2015-02-22T01:21:47"/>
    <n v="1424568107"/>
    <d v="2015-01-23T01:21:47"/>
    <n v="1421976107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x v="9"/>
    <x v="3"/>
    <d v="2014-11-14T02:37:23"/>
    <n v="1415932643"/>
    <d v="2014-10-15T01:37:23"/>
    <n v="1413337043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x v="3"/>
    <x v="0"/>
    <d v="2015-08-05T16:50:32"/>
    <n v="1438793432"/>
    <d v="2015-07-06T16:50:32"/>
    <n v="1436201432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x v="4"/>
    <x v="3"/>
    <d v="2015-01-10T20:07:04"/>
    <n v="1420920424"/>
    <d v="2014-11-11T20:07:04"/>
    <n v="1415736424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x v="0"/>
    <x v="2"/>
    <d v="2016-07-22T15:02:20"/>
    <n v="1469199740"/>
    <d v="2016-06-07T15:02:20"/>
    <n v="146531174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x v="11"/>
    <x v="3"/>
    <d v="2015-01-15T19:29:00"/>
    <n v="1421350140"/>
    <d v="2014-12-16T20:29:19"/>
    <n v="1418761759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x v="0"/>
    <x v="0"/>
    <d v="2015-07-25T21:59:00"/>
    <n v="1437861540"/>
    <d v="2015-06-24T15:40:52"/>
    <n v="1435160452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x v="4"/>
    <x v="3"/>
    <d v="2015-01-04T06:17:44"/>
    <n v="1420352264"/>
    <d v="2014-11-25T06:17:44"/>
    <n v="1416896264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x v="7"/>
    <x v="0"/>
    <d v="2015-03-31T18:04:04"/>
    <n v="1427825044"/>
    <d v="2015-03-01T19:04:04"/>
    <n v="1425236644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x v="8"/>
    <x v="0"/>
    <d v="2015-10-29T02:53:43"/>
    <n v="1446087223"/>
    <d v="2015-09-29T02:53:43"/>
    <n v="1443495223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x v="3"/>
    <x v="0"/>
    <d v="2015-08-08T15:33:37"/>
    <n v="1439048017"/>
    <d v="2015-07-09T15:33:37"/>
    <n v="1436456017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x v="1"/>
    <x v="0"/>
    <d v="2015-02-26T08:41:33"/>
    <n v="1424940093"/>
    <d v="2015-01-27T08:41:33"/>
    <n v="1422348093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x v="11"/>
    <x v="2"/>
    <d v="2017-01-10T08:57:00"/>
    <n v="1484038620"/>
    <d v="2016-12-13T02:54:47"/>
    <n v="1481597687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x v="8"/>
    <x v="0"/>
    <d v="2015-10-15T20:22:38"/>
    <n v="1444940558"/>
    <d v="2015-09-15T20:22:38"/>
    <n v="1442348558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x v="11"/>
    <x v="3"/>
    <d v="2015-01-02T21:14:16"/>
    <n v="1420233256"/>
    <d v="2014-12-03T21:14:16"/>
    <n v="1417641256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x v="0"/>
    <x v="0"/>
    <d v="2015-07-02T21:59:44"/>
    <n v="1435874384"/>
    <d v="2015-06-02T21:59:44"/>
    <n v="1433282384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x v="4"/>
    <x v="3"/>
    <d v="2014-12-18T20:28:26"/>
    <n v="1418934506"/>
    <d v="2014-11-13T20:28:26"/>
    <n v="1415910506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x v="7"/>
    <x v="2"/>
    <d v="2016-04-14T06:26:04"/>
    <n v="1460615164"/>
    <d v="2016-03-15T06:26:04"/>
    <n v="1458023164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x v="1"/>
    <x v="2"/>
    <d v="2016-03-05T19:44:56"/>
    <n v="1457207096"/>
    <d v="2016-01-05T19:44:56"/>
    <n v="1452023096"/>
    <b v="0"/>
    <n v="9"/>
    <b v="0"/>
    <x v="19"/>
  </r>
  <r>
    <n v="2402"/>
    <s v="Cupcake Truck Unite"/>
    <s v="Small town, delicious treats, and a mobile truck"/>
    <n v="12000"/>
    <n v="52"/>
    <x v="2"/>
    <s v="US"/>
    <s v="USD"/>
    <x v="6"/>
    <x v="0"/>
    <d v="2015-05-13T16:18:51"/>
    <n v="1431533931"/>
    <d v="2015-04-13T16:18:51"/>
    <n v="1428941931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x v="1"/>
    <x v="2"/>
    <d v="2016-03-30T20:10:58"/>
    <n v="1459368658"/>
    <d v="2016-01-30T21:10:58"/>
    <n v="1454188258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x v="11"/>
    <x v="0"/>
    <d v="2016-01-03T00:56:47"/>
    <n v="1451782607"/>
    <d v="2015-12-04T00:56:47"/>
    <n v="1449190607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x v="10"/>
    <x v="2"/>
    <d v="2016-09-03T14:02:55"/>
    <n v="1472911375"/>
    <d v="2016-08-13T14:02:55"/>
    <n v="1471096975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x v="11"/>
    <x v="3"/>
    <d v="2015-01-19T02:39:50"/>
    <n v="1421635190"/>
    <d v="2014-12-10T02:39:50"/>
    <n v="141817919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x v="7"/>
    <x v="0"/>
    <d v="2015-04-11T06:00:00"/>
    <n v="1428732000"/>
    <d v="2015-03-19T13:48:48"/>
    <n v="1426772928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x v="9"/>
    <x v="3"/>
    <d v="2014-11-06T04:22:37"/>
    <n v="1415247757"/>
    <d v="2014-10-07T03:22:37"/>
    <n v="1412652157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x v="3"/>
    <x v="0"/>
    <d v="2015-08-18T21:01:15"/>
    <n v="1439931675"/>
    <d v="2015-07-19T21:01:15"/>
    <n v="1437339675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x v="10"/>
    <x v="0"/>
    <d v="2015-09-07T09:47:55"/>
    <n v="1441619275"/>
    <d v="2015-08-08T09:47:55"/>
    <n v="1439027275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x v="3"/>
    <x v="0"/>
    <d v="2015-08-25T17:34:42"/>
    <n v="1440524082"/>
    <d v="2015-07-26T17:34:42"/>
    <n v="1437932082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x v="9"/>
    <x v="2"/>
    <d v="2016-11-26T18:41:13"/>
    <n v="1480185673"/>
    <d v="2016-10-12T17:41:13"/>
    <n v="1476294073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x v="5"/>
    <x v="3"/>
    <d v="2014-05-31T23:30:00"/>
    <n v="1401579000"/>
    <d v="2014-05-01T02:38:02"/>
    <n v="1398911882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x v="3"/>
    <x v="0"/>
    <d v="2015-08-22T03:59:00"/>
    <n v="1440215940"/>
    <d v="2015-07-13T16:41:00"/>
    <n v="143680566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x v="0"/>
    <x v="2"/>
    <d v="2016-07-15T20:42:26"/>
    <n v="1468615346"/>
    <d v="2016-06-15T20:42:26"/>
    <n v="1466023346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x v="1"/>
    <x v="0"/>
    <d v="2015-03-14T15:00:00"/>
    <n v="1426345200"/>
    <d v="2015-01-15T17:42:23"/>
    <n v="1421343743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x v="3"/>
    <x v="3"/>
    <d v="2014-08-10T21:13:07"/>
    <n v="1407705187"/>
    <d v="2014-07-11T21:13:07"/>
    <n v="1405113187"/>
    <b v="0"/>
    <n v="0"/>
    <b v="0"/>
    <x v="19"/>
  </r>
  <r>
    <n v="2418"/>
    <s v="Mexican food truck"/>
    <s v="I want to start my food truck business."/>
    <n v="25000"/>
    <n v="5"/>
    <x v="2"/>
    <s v="US"/>
    <s v="USD"/>
    <x v="1"/>
    <x v="0"/>
    <d v="2015-03-24T19:34:04"/>
    <n v="1427225644"/>
    <d v="2015-01-23T20:34:04"/>
    <n v="1422045244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x v="11"/>
    <x v="3"/>
    <d v="2015-02-18T17:43:09"/>
    <n v="1424281389"/>
    <d v="2014-12-20T17:43:09"/>
    <n v="1419097389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x v="8"/>
    <x v="3"/>
    <d v="2014-11-10T01:41:35"/>
    <n v="1415583695"/>
    <d v="2014-09-11T00:41:35"/>
    <n v="1410396095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x v="1"/>
    <x v="0"/>
    <d v="2015-02-21T16:29:56"/>
    <n v="1424536196"/>
    <d v="2015-01-22T16:29:56"/>
    <n v="1421944196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x v="2"/>
    <x v="0"/>
    <d v="2015-03-11T16:23:56"/>
    <n v="1426091036"/>
    <d v="2015-02-09T17:23:56"/>
    <n v="1423502636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x v="11"/>
    <x v="3"/>
    <d v="2014-12-31T16:54:50"/>
    <n v="1420044890"/>
    <d v="2014-12-01T16:54:50"/>
    <n v="1417452890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x v="8"/>
    <x v="3"/>
    <d v="2014-10-27T21:25:08"/>
    <n v="1414445108"/>
    <d v="2014-09-27T21:25:08"/>
    <n v="1411853108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x v="5"/>
    <x v="2"/>
    <d v="2016-05-27T22:04:00"/>
    <n v="1464386640"/>
    <d v="2016-05-12T21:55:49"/>
    <n v="1463090149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x v="0"/>
    <x v="0"/>
    <d v="2015-08-08T04:04:52"/>
    <n v="1439006692"/>
    <d v="2015-06-09T04:04:52"/>
    <n v="1433822692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x v="2"/>
    <x v="2"/>
    <d v="2016-03-23T06:38:53"/>
    <n v="1458715133"/>
    <d v="2016-02-12T07:38:53"/>
    <n v="1455262733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x v="2"/>
    <x v="0"/>
    <d v="2015-03-12T17:49:11"/>
    <n v="1426182551"/>
    <d v="2015-02-10T18:49:11"/>
    <n v="1423594151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x v="11"/>
    <x v="2"/>
    <d v="2017-02-05T16:44:00"/>
    <n v="1486313040"/>
    <d v="2016-12-30T21:06:06"/>
    <n v="1483131966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x v="1"/>
    <x v="2"/>
    <d v="2016-02-12T03:08:24"/>
    <n v="1455246504"/>
    <d v="2016-01-13T03:08:24"/>
    <n v="1452654504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x v="6"/>
    <x v="2"/>
    <d v="2016-06-28T02:23:33"/>
    <n v="1467080613"/>
    <d v="2016-04-29T02:23:33"/>
    <n v="1461896613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x v="2"/>
    <x v="0"/>
    <d v="2015-03-08T05:14:57"/>
    <n v="1425791697"/>
    <d v="2015-02-06T05:14:57"/>
    <n v="1423199697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x v="1"/>
    <x v="2"/>
    <d v="2016-02-27T21:35:43"/>
    <n v="1456608943"/>
    <d v="2016-01-28T21:35:43"/>
    <n v="1454016943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x v="0"/>
    <x v="0"/>
    <d v="2015-08-04T04:27:54"/>
    <n v="1438662474"/>
    <d v="2015-06-25T04:27:54"/>
    <n v="1435206474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x v="8"/>
    <x v="0"/>
    <d v="2015-10-05T06:39:46"/>
    <n v="1444027186"/>
    <d v="2015-09-05T06:39:46"/>
    <n v="1441435186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x v="4"/>
    <x v="0"/>
    <d v="2016-01-29T14:46:10"/>
    <n v="1454078770"/>
    <d v="2015-11-30T14:46:10"/>
    <n v="144889477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x v="1"/>
    <x v="0"/>
    <d v="2015-03-17T18:00:00"/>
    <n v="1426615200"/>
    <d v="2015-01-27T23:09:48"/>
    <n v="1422400188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x v="9"/>
    <x v="0"/>
    <d v="2015-12-07T22:57:42"/>
    <n v="1449529062"/>
    <d v="2015-10-08T21:57:42"/>
    <n v="1444341462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x v="8"/>
    <x v="0"/>
    <d v="2015-10-18T19:38:49"/>
    <n v="1445197129"/>
    <d v="2015-09-18T19:38:49"/>
    <n v="1442605129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x v="1"/>
    <x v="2"/>
    <d v="2016-02-13T21:35:13"/>
    <n v="1455399313"/>
    <d v="2016-01-14T21:35:13"/>
    <n v="1452807313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x v="3"/>
    <x v="0"/>
    <d v="2015-07-23T04:59:00"/>
    <n v="1437627540"/>
    <d v="2015-07-02T03:00:54"/>
    <n v="1435806054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x v="2"/>
    <x v="0"/>
    <d v="2015-03-19T15:00:28"/>
    <n v="1426777228"/>
    <d v="2015-02-17T16:00:28"/>
    <n v="1424188828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x v="3"/>
    <x v="3"/>
    <d v="2014-08-15T15:00:22"/>
    <n v="1408114822"/>
    <d v="2014-07-16T15:00:22"/>
    <n v="1405522822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x v="6"/>
    <x v="2"/>
    <d v="2016-05-25T18:06:31"/>
    <n v="1464199591"/>
    <d v="2016-04-25T18:06:31"/>
    <n v="1461607591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x v="10"/>
    <x v="0"/>
    <d v="2015-09-26T04:33:41"/>
    <n v="1443242021"/>
    <d v="2015-08-27T04:33:41"/>
    <n v="1440650021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x v="9"/>
    <x v="2"/>
    <d v="2016-11-26T15:27:51"/>
    <n v="1480174071"/>
    <d v="2016-10-27T14:27:51"/>
    <n v="1477578471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x v="9"/>
    <x v="2"/>
    <d v="2016-11-12T04:00:00"/>
    <n v="1478923200"/>
    <d v="2016-10-11T11:16:33"/>
    <n v="1476184593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x v="10"/>
    <x v="2"/>
    <d v="2016-08-31T05:36:00"/>
    <n v="1472621760"/>
    <d v="2016-08-25T07:35:13"/>
    <n v="1472110513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x v="9"/>
    <x v="3"/>
    <d v="2014-11-30T04:25:15"/>
    <n v="1417321515"/>
    <d v="2014-10-31T03:25:15"/>
    <n v="1414725915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x v="8"/>
    <x v="3"/>
    <d v="2014-10-28T03:11:00"/>
    <n v="1414465860"/>
    <d v="2014-09-20T01:44:16"/>
    <n v="1411177456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x v="2"/>
    <x v="1"/>
    <d v="2017-03-05T21:48:10"/>
    <n v="1488750490"/>
    <d v="2017-02-13T21:48:10"/>
    <n v="148702249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x v="4"/>
    <x v="0"/>
    <d v="2015-12-29T23:00:00"/>
    <n v="1451430000"/>
    <d v="2015-11-30T20:15:00"/>
    <n v="144891450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x v="1"/>
    <x v="1"/>
    <d v="2017-02-02T16:36:49"/>
    <n v="1486053409"/>
    <d v="2017-01-03T16:36:49"/>
    <n v="1483461409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x v="2"/>
    <x v="1"/>
    <d v="2017-03-11T04:50:08"/>
    <n v="1489207808"/>
    <d v="2017-02-04T04:50:08"/>
    <n v="1486183808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x v="7"/>
    <x v="2"/>
    <d v="2016-04-20T18:45:50"/>
    <n v="1461177950"/>
    <d v="2016-03-23T18:45:50"/>
    <n v="145875875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x v="1"/>
    <x v="1"/>
    <d v="2017-02-25T23:03:59"/>
    <n v="1488063839"/>
    <d v="2017-01-26T23:03:59"/>
    <n v="1485471839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x v="2"/>
    <x v="2"/>
    <d v="2016-03-24T13:27:36"/>
    <n v="1458826056"/>
    <d v="2016-02-23T14:27:36"/>
    <n v="1456237656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x v="5"/>
    <x v="2"/>
    <d v="2016-06-09T19:00:00"/>
    <n v="1465498800"/>
    <d v="2016-05-05T20:55:18"/>
    <n v="1462481718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x v="2"/>
    <x v="2"/>
    <d v="2016-03-23T14:18:05"/>
    <n v="1458742685"/>
    <d v="2016-02-07T15:18:05"/>
    <n v="1454858285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x v="4"/>
    <x v="2"/>
    <d v="2017-01-03T04:17:00"/>
    <n v="1483417020"/>
    <d v="2016-11-30T04:29:27"/>
    <n v="1480480167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x v="10"/>
    <x v="6"/>
    <d v="2011-10-01T03:00:00"/>
    <n v="1317438000"/>
    <d v="2011-08-29T00:18:17"/>
    <n v="1314577097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x v="0"/>
    <x v="5"/>
    <d v="2012-07-19T04:28:16"/>
    <n v="1342672096"/>
    <d v="2012-06-29T04:28:16"/>
    <n v="1340944096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x v="7"/>
    <x v="4"/>
    <d v="2013-04-16T19:00:00"/>
    <n v="1366138800"/>
    <d v="2013-03-08T02:40:25"/>
    <n v="1362710425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x v="8"/>
    <x v="0"/>
    <d v="2015-09-30T19:29:00"/>
    <n v="1443641340"/>
    <d v="2015-09-01T21:36:37"/>
    <n v="1441143397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x v="10"/>
    <x v="5"/>
    <d v="2012-09-23T17:15:48"/>
    <n v="1348420548"/>
    <d v="2012-08-24T17:15:48"/>
    <n v="1345828548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x v="6"/>
    <x v="4"/>
    <d v="2013-05-09T02:27:33"/>
    <n v="1368066453"/>
    <d v="2013-04-09T02:27:33"/>
    <n v="1365474453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x v="6"/>
    <x v="5"/>
    <d v="2012-05-10T17:00:00"/>
    <n v="1336669200"/>
    <d v="2012-04-26T20:58:51"/>
    <n v="1335473931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x v="8"/>
    <x v="5"/>
    <d v="2012-10-28T05:00:00"/>
    <n v="1351400400"/>
    <d v="2012-09-22T03:42:01"/>
    <n v="1348285321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x v="1"/>
    <x v="6"/>
    <d v="2011-02-08T10:18:49"/>
    <n v="1297160329"/>
    <d v="2011-01-14T10:18:49"/>
    <n v="1295000329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x v="6"/>
    <x v="5"/>
    <d v="2012-05-24T01:47:35"/>
    <n v="1337824055"/>
    <d v="2012-04-24T01:47:35"/>
    <n v="1335232055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x v="11"/>
    <x v="6"/>
    <d v="2012-01-25T23:49:52"/>
    <n v="1327535392"/>
    <d v="2011-12-16T23:49:52"/>
    <n v="1324079392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x v="0"/>
    <x v="7"/>
    <d v="2010-09-04T01:03:00"/>
    <n v="1283562180"/>
    <d v="2010-06-25T02:46:20"/>
    <n v="127743398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x v="9"/>
    <x v="5"/>
    <d v="2012-11-10T18:57:49"/>
    <n v="1352573869"/>
    <d v="2012-10-11T17:57:49"/>
    <n v="1349978269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x v="10"/>
    <x v="7"/>
    <d v="2010-10-11T00:16:16"/>
    <n v="1286756176"/>
    <d v="2010-08-27T00:16:16"/>
    <n v="1282868176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x v="5"/>
    <x v="7"/>
    <d v="2010-07-10T22:00:00"/>
    <n v="1278799200"/>
    <d v="2010-05-12T06:54:15"/>
    <n v="1273647255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x v="9"/>
    <x v="3"/>
    <d v="2014-11-03T08:52:50"/>
    <n v="1415004770"/>
    <d v="2014-10-01T07:52:50"/>
    <n v="1412149970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x v="0"/>
    <x v="5"/>
    <d v="2012-08-12T16:35:45"/>
    <n v="1344789345"/>
    <d v="2012-06-28T16:35:45"/>
    <n v="1340901345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x v="11"/>
    <x v="5"/>
    <d v="2013-01-13T22:48:33"/>
    <n v="1358117313"/>
    <d v="2012-12-14T22:48:33"/>
    <n v="1355525313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x v="3"/>
    <x v="5"/>
    <d v="2012-07-28T02:00:00"/>
    <n v="1343440800"/>
    <d v="2012-07-17T17:26:34"/>
    <n v="1342545994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x v="10"/>
    <x v="0"/>
    <d v="2015-10-10T22:28:04"/>
    <n v="1444516084"/>
    <d v="2015-08-11T22:28:04"/>
    <n v="1439332084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x v="7"/>
    <x v="5"/>
    <d v="2012-04-30T15:30:08"/>
    <n v="1335799808"/>
    <d v="2012-03-31T15:30:08"/>
    <n v="1333207808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x v="0"/>
    <x v="6"/>
    <d v="2011-08-01T18:46:23"/>
    <n v="1312224383"/>
    <d v="2011-06-17T18:46:23"/>
    <n v="1308336383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x v="7"/>
    <x v="5"/>
    <d v="2012-05-01T17:00:03"/>
    <n v="1335891603"/>
    <d v="2012-03-02T18:00:03"/>
    <n v="1330711203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x v="10"/>
    <x v="6"/>
    <d v="2011-09-15T22:00:03"/>
    <n v="1316124003"/>
    <d v="2011-08-16T22:00:03"/>
    <n v="1313532003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x v="8"/>
    <x v="6"/>
    <d v="2011-10-12T23:57:59"/>
    <n v="1318463879"/>
    <d v="2011-09-07T23:57:59"/>
    <n v="1315439879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x v="7"/>
    <x v="5"/>
    <d v="2012-04-22T16:59:36"/>
    <n v="1335113976"/>
    <d v="2012-03-23T16:59:36"/>
    <n v="1332521976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x v="6"/>
    <x v="5"/>
    <d v="2012-05-27T01:59:57"/>
    <n v="1338083997"/>
    <d v="2012-04-27T01:59:57"/>
    <n v="1335491997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x v="9"/>
    <x v="6"/>
    <d v="2011-11-16T16:11:48"/>
    <n v="1321459908"/>
    <d v="2011-10-17T15:11:48"/>
    <n v="1318864308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x v="6"/>
    <x v="4"/>
    <d v="2013-05-09T16:33:59"/>
    <n v="1368117239"/>
    <d v="2013-04-09T16:33:59"/>
    <n v="1365525239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x v="6"/>
    <x v="5"/>
    <d v="2012-06-23T05:27:56"/>
    <n v="1340429276"/>
    <d v="2012-04-24T05:27:56"/>
    <n v="1335245276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x v="11"/>
    <x v="7"/>
    <d v="2011-01-16T01:51:00"/>
    <n v="1295142660"/>
    <d v="2010-12-30T20:08:34"/>
    <n v="1293739714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x v="6"/>
    <x v="5"/>
    <d v="2012-06-16T09:59:00"/>
    <n v="1339840740"/>
    <d v="2012-04-25T23:39:48"/>
    <n v="1335397188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x v="7"/>
    <x v="4"/>
    <d v="2013-04-29T04:02:20"/>
    <n v="1367208140"/>
    <d v="2013-03-15T04:02:20"/>
    <n v="136332014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x v="6"/>
    <x v="5"/>
    <d v="2012-05-23T15:29:04"/>
    <n v="1337786944"/>
    <d v="2012-04-23T15:29:04"/>
    <n v="1335194944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x v="5"/>
    <x v="5"/>
    <d v="2012-06-06T22:42:55"/>
    <n v="1339022575"/>
    <d v="2012-05-07T22:42:55"/>
    <n v="1336430575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x v="2"/>
    <x v="4"/>
    <d v="2013-03-29T22:54:52"/>
    <n v="1364597692"/>
    <d v="2013-02-22T23:54:52"/>
    <n v="1361577292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x v="3"/>
    <x v="6"/>
    <d v="2011-08-05T21:05:38"/>
    <n v="1312578338"/>
    <d v="2011-07-06T21:05:38"/>
    <n v="1309986338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x v="1"/>
    <x v="0"/>
    <d v="2015-01-27T23:13:07"/>
    <n v="1422400387"/>
    <d v="2015-01-13T23:13:07"/>
    <n v="1421190787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x v="4"/>
    <x v="5"/>
    <d v="2012-12-31T18:00:00"/>
    <n v="1356976800"/>
    <d v="2012-11-13T15:33:57"/>
    <n v="1352820837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x v="5"/>
    <x v="5"/>
    <d v="2012-06-23T18:32:55"/>
    <n v="1340476375"/>
    <d v="2012-05-24T18:32:55"/>
    <n v="1337884375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x v="10"/>
    <x v="0"/>
    <d v="2015-09-27T18:38:24"/>
    <n v="1443379104"/>
    <d v="2015-08-28T18:38:24"/>
    <n v="1440787104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x v="10"/>
    <x v="3"/>
    <d v="2014-09-21T19:48:38"/>
    <n v="1411328918"/>
    <d v="2014-08-07T19:48:38"/>
    <n v="1407440918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x v="5"/>
    <x v="2"/>
    <d v="2016-06-07T21:06:00"/>
    <n v="1465333560"/>
    <d v="2016-05-08T21:35:08"/>
    <n v="1462743308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x v="9"/>
    <x v="3"/>
    <d v="2014-11-15T01:22:14"/>
    <n v="1416014534"/>
    <d v="2014-10-16T00:22:14"/>
    <n v="1413418934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x v="2"/>
    <x v="0"/>
    <d v="2015-03-14T00:20:16"/>
    <n v="1426292416"/>
    <d v="2015-02-12T01:20:16"/>
    <n v="1423704016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x v="8"/>
    <x v="0"/>
    <d v="2015-10-03T21:00:00"/>
    <n v="1443906000"/>
    <d v="2015-09-11T07:07:49"/>
    <n v="1441955269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x v="6"/>
    <x v="0"/>
    <d v="2015-05-11T01:45:04"/>
    <n v="1431308704"/>
    <d v="2015-04-11T01:45:04"/>
    <n v="1428716704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x v="3"/>
    <x v="3"/>
    <d v="2014-08-14T22:50:34"/>
    <n v="1408056634"/>
    <d v="2014-07-15T22:50:34"/>
    <n v="1405464634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x v="2"/>
    <x v="0"/>
    <d v="2015-04-20T18:25:49"/>
    <n v="1429554349"/>
    <d v="2015-02-23T19:25:49"/>
    <n v="1424719549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x v="7"/>
    <x v="0"/>
    <d v="2015-05-14T23:56:12"/>
    <n v="1431647772"/>
    <d v="2015-03-15T23:56:12"/>
    <n v="1426463772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x v="1"/>
    <x v="2"/>
    <d v="2016-02-01T10:43:33"/>
    <n v="1454323413"/>
    <d v="2016-01-02T10:43:33"/>
    <n v="1451731413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x v="4"/>
    <x v="3"/>
    <d v="2014-12-13T21:02:41"/>
    <n v="1418504561"/>
    <d v="2014-11-28T21:02:41"/>
    <n v="1417208561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x v="11"/>
    <x v="2"/>
    <d v="2017-02-26T00:09:49"/>
    <n v="1488067789"/>
    <d v="2016-12-28T00:09:49"/>
    <n v="1482883789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x v="10"/>
    <x v="3"/>
    <d v="2014-08-20T09:21:17"/>
    <n v="1408526477"/>
    <d v="2014-08-03T09:21:17"/>
    <n v="1407057677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x v="1"/>
    <x v="0"/>
    <d v="2015-02-22T20:09:13"/>
    <n v="1424635753"/>
    <d v="2015-01-23T20:09:13"/>
    <n v="1422043753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x v="9"/>
    <x v="3"/>
    <d v="2014-11-29T16:40:52"/>
    <n v="1417279252"/>
    <d v="2014-10-30T15:40:52"/>
    <n v="1414683652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x v="2"/>
    <x v="0"/>
    <d v="2015-03-19T18:15:30"/>
    <n v="1426788930"/>
    <d v="2015-02-17T19:15:30"/>
    <n v="142420053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x v="9"/>
    <x v="3"/>
    <d v="2014-11-13T17:20:28"/>
    <n v="1415899228"/>
    <d v="2014-10-14T16:20:28"/>
    <n v="1413303628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x v="0"/>
    <x v="3"/>
    <d v="2014-07-19T03:43:24"/>
    <n v="1405741404"/>
    <d v="2014-06-19T03:43:24"/>
    <n v="1403149404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x v="10"/>
    <x v="2"/>
    <d v="2016-10-15T19:21:00"/>
    <n v="1476559260"/>
    <d v="2016-08-30T14:24:45"/>
    <n v="1472567085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x v="8"/>
    <x v="0"/>
    <d v="2015-10-13T23:13:41"/>
    <n v="1444778021"/>
    <d v="2015-09-22T23:13:41"/>
    <n v="1442963621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x v="7"/>
    <x v="2"/>
    <d v="2016-04-22T14:52:00"/>
    <n v="1461336720"/>
    <d v="2016-03-31T13:46:00"/>
    <n v="145943196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x v="9"/>
    <x v="3"/>
    <d v="2014-11-18T00:24:52"/>
    <n v="1416270292"/>
    <d v="2014-10-18T23:24:52"/>
    <n v="1413674692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x v="4"/>
    <x v="3"/>
    <d v="2014-12-21T04:30:00"/>
    <n v="1419136200"/>
    <d v="2014-11-18T19:22:37"/>
    <n v="1416338557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x v="5"/>
    <x v="5"/>
    <d v="2012-06-28T20:16:11"/>
    <n v="1340914571"/>
    <d v="2012-05-29T20:16:11"/>
    <n v="1338322571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x v="4"/>
    <x v="3"/>
    <d v="2014-12-08T04:59:00"/>
    <n v="1418014740"/>
    <d v="2014-11-10T02:11:14"/>
    <n v="1415585474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x v="8"/>
    <x v="4"/>
    <d v="2013-10-18T03:59:00"/>
    <n v="1382068740"/>
    <d v="2013-09-29T18:01:31"/>
    <n v="1380477691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x v="10"/>
    <x v="0"/>
    <d v="2015-08-20T11:00:00"/>
    <n v="1440068400"/>
    <d v="2015-08-01T20:01:43"/>
    <n v="1438459303"/>
    <b v="0"/>
    <n v="81"/>
    <b v="1"/>
    <x v="35"/>
  </r>
  <r>
    <n v="2529"/>
    <s v="UrbanArias is DC's Contemporary Opera Company"/>
    <s v="Opera. Short. New."/>
    <n v="6000"/>
    <n v="6257"/>
    <x v="0"/>
    <s v="US"/>
    <s v="USD"/>
    <x v="2"/>
    <x v="5"/>
    <d v="2012-03-25T00:56:15"/>
    <n v="1332636975"/>
    <d v="2012-02-09T01:56:15"/>
    <n v="1328752575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x v="7"/>
    <x v="0"/>
    <d v="2015-04-20T04:50:00"/>
    <n v="1429505400"/>
    <d v="2015-03-18T20:45:05"/>
    <n v="1426711505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x v="3"/>
    <x v="0"/>
    <d v="2015-08-15T03:59:00"/>
    <n v="1439611140"/>
    <d v="2015-07-23T16:19:14"/>
    <n v="1437668354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x v="3"/>
    <x v="5"/>
    <d v="2012-08-16T20:22:46"/>
    <n v="1345148566"/>
    <d v="2012-07-17T20:22:46"/>
    <n v="1342556566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x v="1"/>
    <x v="4"/>
    <d v="2013-03-01T18:01:08"/>
    <n v="1362160868"/>
    <d v="2013-01-30T18:01:51"/>
    <n v="1359568911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x v="4"/>
    <x v="8"/>
    <d v="2010-01-01T06:00:00"/>
    <n v="1262325600"/>
    <d v="2009-11-10T16:48:32"/>
    <n v="1257871712"/>
    <b v="0"/>
    <n v="14"/>
    <b v="1"/>
    <x v="35"/>
  </r>
  <r>
    <n v="2535"/>
    <s v="Mark Hayes Requiem Recording"/>
    <s v="Mark Hayes: Requiem Recording"/>
    <n v="20000"/>
    <n v="20755"/>
    <x v="0"/>
    <s v="US"/>
    <s v="USD"/>
    <x v="9"/>
    <x v="3"/>
    <d v="2014-12-01T19:59:05"/>
    <n v="1417463945"/>
    <d v="2014-10-31T18:59:05"/>
    <n v="1414781945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x v="3"/>
    <x v="4"/>
    <d v="2013-07-30T02:32:46"/>
    <n v="1375151566"/>
    <d v="2013-07-09T02:32:46"/>
    <n v="1373337166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x v="0"/>
    <x v="6"/>
    <d v="2011-08-01T15:34:15"/>
    <n v="1312212855"/>
    <d v="2011-06-02T15:34:15"/>
    <n v="1307028855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x v="1"/>
    <x v="4"/>
    <d v="2013-02-24T04:59:00"/>
    <n v="1361681940"/>
    <d v="2013-01-24T12:14:21"/>
    <n v="1359029661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x v="11"/>
    <x v="3"/>
    <d v="2015-02-02T21:39:12"/>
    <n v="1422913152"/>
    <d v="2014-12-04T21:39:12"/>
    <n v="1417729152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x v="10"/>
    <x v="6"/>
    <d v="2011-10-29T16:12:01"/>
    <n v="1319904721"/>
    <d v="2011-08-30T16:12:01"/>
    <n v="1314720721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x v="3"/>
    <x v="4"/>
    <d v="2013-09-26T10:46:58"/>
    <n v="1380192418"/>
    <d v="2013-07-28T10:46:58"/>
    <n v="1375008418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x v="10"/>
    <x v="4"/>
    <d v="2013-10-01T03:59:00"/>
    <n v="1380599940"/>
    <d v="2013-08-23T10:14:17"/>
    <n v="1377252857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x v="11"/>
    <x v="7"/>
    <d v="2011-01-02T03:00:00"/>
    <n v="1293937200"/>
    <d v="2010-12-02T02:34:58"/>
    <n v="1291257298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x v="0"/>
    <x v="5"/>
    <d v="2012-07-08T12:29:29"/>
    <n v="1341750569"/>
    <d v="2012-06-08T12:29:29"/>
    <n v="1339158569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x v="1"/>
    <x v="0"/>
    <d v="2015-02-27T00:30:00"/>
    <n v="1424997000"/>
    <d v="2015-01-23T03:18:58"/>
    <n v="1421983138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x v="8"/>
    <x v="4"/>
    <d v="2013-10-05T05:00:00"/>
    <n v="1380949200"/>
    <d v="2013-09-07T20:36:19"/>
    <n v="1378586179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x v="7"/>
    <x v="5"/>
    <d v="2012-04-04T17:33:23"/>
    <n v="1333560803"/>
    <d v="2012-03-05T18:33:23"/>
    <n v="1330972403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x v="8"/>
    <x v="2"/>
    <d v="2016-09-30T04:27:00"/>
    <n v="1475209620"/>
    <d v="2016-09-05T15:00:37"/>
    <n v="1473087637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x v="6"/>
    <x v="4"/>
    <d v="2013-05-31T17:00:00"/>
    <n v="1370019600"/>
    <d v="2013-04-26T18:11:10"/>
    <n v="136699987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x v="10"/>
    <x v="0"/>
    <d v="2015-10-08T03:59:00"/>
    <n v="1444276740"/>
    <d v="2015-08-12T15:13:26"/>
    <n v="1439392406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x v="2"/>
    <x v="5"/>
    <d v="2012-03-21T20:48:00"/>
    <n v="1332362880"/>
    <d v="2012-02-22T06:03:05"/>
    <n v="1329890585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x v="2"/>
    <x v="1"/>
    <d v="2017-03-05T19:26:21"/>
    <n v="1488741981"/>
    <d v="2017-02-03T19:26:21"/>
    <n v="1486149981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x v="3"/>
    <x v="5"/>
    <d v="2012-09-21T04:46:47"/>
    <n v="1348202807"/>
    <d v="2012-07-23T04:46:47"/>
    <n v="1343018807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x v="5"/>
    <x v="0"/>
    <d v="2015-06-01T03:59:00"/>
    <n v="1433131140"/>
    <d v="2015-05-01T01:52:43"/>
    <n v="1430445163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x v="6"/>
    <x v="5"/>
    <d v="2012-05-28T15:43:13"/>
    <n v="1338219793"/>
    <d v="2012-04-27T15:43:13"/>
    <n v="1335541393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x v="4"/>
    <x v="5"/>
    <d v="2012-12-24T23:47:37"/>
    <n v="1356392857"/>
    <d v="2012-11-09T23:47:37"/>
    <n v="1352504857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x v="6"/>
    <x v="3"/>
    <d v="2014-05-15T17:53:06"/>
    <n v="1400176386"/>
    <d v="2014-04-15T17:53:06"/>
    <n v="1397584386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x v="7"/>
    <x v="0"/>
    <d v="2015-05-01T13:59:00"/>
    <n v="1430488740"/>
    <d v="2015-03-30T20:38:26"/>
    <n v="1427747906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x v="9"/>
    <x v="6"/>
    <d v="2011-11-15T19:37:00"/>
    <n v="1321385820"/>
    <d v="2011-10-13T20:58:04"/>
    <n v="1318539484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x v="2"/>
    <x v="0"/>
    <d v="2015-03-06T22:49:34"/>
    <n v="1425682174"/>
    <d v="2015-02-04T22:49:34"/>
    <n v="1423090174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x v="8"/>
    <x v="0"/>
    <d v="2015-10-13T12:41:29"/>
    <n v="1444740089"/>
    <d v="2015-09-13T12:41:29"/>
    <n v="1442148089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x v="10"/>
    <x v="2"/>
    <d v="2016-10-11T12:35:39"/>
    <n v="1476189339"/>
    <d v="2016-08-12T12:35:39"/>
    <n v="1471005339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x v="5"/>
    <x v="0"/>
    <d v="2015-07-30T03:20:51"/>
    <n v="1438226451"/>
    <d v="2015-05-31T03:20:51"/>
    <n v="1433042451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x v="3"/>
    <x v="3"/>
    <d v="2014-08-01T00:58:19"/>
    <n v="1406854699"/>
    <d v="2014-07-02T00:58:19"/>
    <n v="1404262699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x v="7"/>
    <x v="2"/>
    <d v="2016-05-09T20:50:00"/>
    <n v="1462827000"/>
    <d v="2016-03-11T15:36:29"/>
    <n v="1457710589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x v="3"/>
    <x v="3"/>
    <d v="2014-08-21T23:32:28"/>
    <n v="1408663948"/>
    <d v="2014-07-22T23:32:28"/>
    <n v="1406071948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x v="7"/>
    <x v="0"/>
    <d v="2015-04-23T21:05:38"/>
    <n v="1429823138"/>
    <d v="2015-03-24T21:05:38"/>
    <n v="1427231138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x v="10"/>
    <x v="2"/>
    <d v="2016-09-01T15:59:54"/>
    <n v="1472745594"/>
    <d v="2016-08-02T15:59:54"/>
    <n v="1470153594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x v="10"/>
    <x v="0"/>
    <d v="2015-09-17T02:31:52"/>
    <n v="1442457112"/>
    <d v="2015-08-18T02:31:52"/>
    <n v="1439865112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x v="1"/>
    <x v="1"/>
    <d v="2017-02-08T21:40:35"/>
    <n v="1486590035"/>
    <d v="2017-01-09T21:40:35"/>
    <n v="1483998035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x v="7"/>
    <x v="2"/>
    <d v="2016-05-19T08:12:01"/>
    <n v="1463645521"/>
    <d v="2016-03-20T08:12:01"/>
    <n v="1458461521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x v="7"/>
    <x v="0"/>
    <d v="2015-04-13T02:51:57"/>
    <n v="1428893517"/>
    <d v="2015-03-14T02:51:57"/>
    <n v="1426301517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x v="3"/>
    <x v="3"/>
    <d v="2014-08-23T14:12:29"/>
    <n v="1408803149"/>
    <d v="2014-07-09T14:12:29"/>
    <n v="1404915149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x v="6"/>
    <x v="2"/>
    <d v="2016-05-18T19:49:05"/>
    <n v="1463600945"/>
    <d v="2016-04-27T19:49:05"/>
    <n v="1461786545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x v="11"/>
    <x v="3"/>
    <d v="2015-01-12T02:36:34"/>
    <n v="1421030194"/>
    <d v="2014-12-13T02:36:34"/>
    <n v="1418438194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x v="2"/>
    <x v="0"/>
    <d v="2015-04-10T23:14:07"/>
    <n v="1428707647"/>
    <d v="2015-02-25T00:14:07"/>
    <n v="1424823247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x v="3"/>
    <x v="3"/>
    <d v="2014-08-04T19:41:37"/>
    <n v="1407181297"/>
    <d v="2014-07-10T19:41:37"/>
    <n v="1405021297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x v="10"/>
    <x v="0"/>
    <d v="2015-10-09T17:00:00"/>
    <n v="1444410000"/>
    <d v="2015-08-22T00:32:59"/>
    <n v="1440203579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x v="3"/>
    <x v="3"/>
    <d v="2014-09-15T19:55:03"/>
    <n v="1410810903"/>
    <d v="2014-07-17T19:55:03"/>
    <n v="1405626903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x v="6"/>
    <x v="0"/>
    <d v="2015-05-16T03:00:00"/>
    <n v="1431745200"/>
    <d v="2015-04-16T07:50:03"/>
    <n v="1429170603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x v="9"/>
    <x v="0"/>
    <d v="2015-11-16T16:04:58"/>
    <n v="1447689898"/>
    <d v="2015-10-17T15:04:58"/>
    <n v="1445094298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x v="8"/>
    <x v="2"/>
    <d v="2016-10-29T23:43:54"/>
    <n v="1477784634"/>
    <d v="2016-09-29T23:43:54"/>
    <n v="1475192634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x v="1"/>
    <x v="0"/>
    <d v="2015-03-16T17:28:00"/>
    <n v="1426526880"/>
    <d v="2015-01-15T18:28:00"/>
    <n v="142134648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x v="5"/>
    <x v="0"/>
    <d v="2015-06-15T04:09:29"/>
    <n v="1434341369"/>
    <d v="2015-05-16T04:09:29"/>
    <n v="1431749369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x v="0"/>
    <x v="3"/>
    <d v="2014-07-05T23:07:12"/>
    <n v="1404601632"/>
    <d v="2014-06-05T23:07:12"/>
    <n v="1402009632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x v="4"/>
    <x v="0"/>
    <d v="2015-12-25T07:55:36"/>
    <n v="1451030136"/>
    <d v="2015-11-25T07:55:36"/>
    <n v="1448438136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x v="4"/>
    <x v="0"/>
    <d v="2015-12-30T16:12:33"/>
    <n v="1451491953"/>
    <d v="2015-11-30T16:12:33"/>
    <n v="1448899953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x v="2"/>
    <x v="0"/>
    <d v="2015-03-31T13:14:00"/>
    <n v="1427807640"/>
    <d v="2015-02-07T16:13:46"/>
    <n v="1423325626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x v="2"/>
    <x v="2"/>
    <d v="2016-03-23T11:52:07"/>
    <n v="1458733927"/>
    <d v="2016-02-22T12:52:07"/>
    <n v="1456145527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x v="1"/>
    <x v="2"/>
    <d v="2016-01-26T14:08:17"/>
    <n v="1453817297"/>
    <d v="2016-01-19T14:08:17"/>
    <n v="1453212497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x v="1"/>
    <x v="2"/>
    <d v="2016-03-13T20:45:24"/>
    <n v="1457901924"/>
    <d v="2016-01-13T21:45:24"/>
    <n v="1452721524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x v="8"/>
    <x v="3"/>
    <d v="2014-10-05T19:13:41"/>
    <n v="1412536421"/>
    <d v="2014-09-05T19:13:41"/>
    <n v="1409944421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x v="7"/>
    <x v="0"/>
    <d v="2015-04-25T20:17:06"/>
    <n v="1429993026"/>
    <d v="2015-03-26T20:17:06"/>
    <n v="1427401026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x v="3"/>
    <x v="3"/>
    <d v="2014-08-07T23:13:48"/>
    <n v="1407453228"/>
    <d v="2014-07-08T23:13:48"/>
    <n v="1404861228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x v="1"/>
    <x v="1"/>
    <d v="2017-02-24T05:51:40"/>
    <n v="1487915500"/>
    <d v="2017-01-25T05:51:40"/>
    <n v="148532350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x v="3"/>
    <x v="3"/>
    <d v="2014-08-07T15:56:49"/>
    <n v="1407427009"/>
    <d v="2014-07-08T15:56:49"/>
    <n v="1404835009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x v="5"/>
    <x v="2"/>
    <d v="2016-06-19T08:11:57"/>
    <n v="1466323917"/>
    <d v="2016-05-20T08:11:57"/>
    <n v="1463731917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x v="10"/>
    <x v="0"/>
    <d v="2015-09-23T20:10:01"/>
    <n v="1443039001"/>
    <d v="2015-08-24T20:10:01"/>
    <n v="1440447001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x v="0"/>
    <x v="3"/>
    <d v="2014-08-03T18:05:47"/>
    <n v="1407089147"/>
    <d v="2014-06-19T18:05:47"/>
    <n v="1403201147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x v="1"/>
    <x v="2"/>
    <d v="2016-03-25T20:36:40"/>
    <n v="1458938200"/>
    <d v="2016-01-25T21:36:40"/>
    <n v="145375780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x v="10"/>
    <x v="5"/>
    <d v="2012-09-13T03:59:00"/>
    <n v="1347508740"/>
    <d v="2012-08-29T21:39:09"/>
    <n v="1346276349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x v="9"/>
    <x v="3"/>
    <d v="2014-11-12T21:20:00"/>
    <n v="1415827200"/>
    <d v="2014-10-03T17:56:08"/>
    <n v="1412358968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x v="11"/>
    <x v="4"/>
    <d v="2013-12-23T21:54:14"/>
    <n v="1387835654"/>
    <d v="2013-12-09T21:54:14"/>
    <n v="1386626054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x v="7"/>
    <x v="5"/>
    <d v="2012-04-29T01:13:43"/>
    <n v="1335662023"/>
    <d v="2012-03-30T01:13:43"/>
    <n v="1333070023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x v="5"/>
    <x v="2"/>
    <d v="2016-06-17T12:59:50"/>
    <n v="1466168390"/>
    <d v="2016-05-18T12:59:50"/>
    <n v="146357639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x v="7"/>
    <x v="3"/>
    <d v="2014-04-29T17:06:22"/>
    <n v="1398791182"/>
    <d v="2014-03-28T17:06:22"/>
    <n v="1396026382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x v="0"/>
    <x v="0"/>
    <d v="2015-08-12T02:00:00"/>
    <n v="1439344800"/>
    <d v="2015-06-29T20:59:32"/>
    <n v="1435611572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x v="2"/>
    <x v="1"/>
    <d v="2017-03-15T00:00:00"/>
    <n v="1489536000"/>
    <d v="2017-02-01T19:14:28"/>
    <n v="1485976468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x v="0"/>
    <x v="5"/>
    <d v="2012-07-15T05:42:31"/>
    <n v="1342330951"/>
    <d v="2012-06-15T05:42:31"/>
    <n v="1339738951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x v="3"/>
    <x v="2"/>
    <d v="2016-08-22T06:59:00"/>
    <n v="1471849140"/>
    <d v="2016-07-13T21:08:45"/>
    <n v="1468444125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x v="4"/>
    <x v="2"/>
    <d v="2017-01-02T22:59:00"/>
    <n v="1483397940"/>
    <d v="2016-11-30T08:03:34"/>
    <n v="1480493014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x v="11"/>
    <x v="3"/>
    <d v="2015-01-09T03:26:10"/>
    <n v="1420773970"/>
    <d v="2014-12-09T03:26:10"/>
    <n v="141809557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x v="10"/>
    <x v="5"/>
    <d v="2012-09-21T19:38:14"/>
    <n v="1348256294"/>
    <d v="2012-08-22T19:38:14"/>
    <n v="1345664294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x v="6"/>
    <x v="3"/>
    <d v="2014-04-30T05:00:00"/>
    <n v="1398834000"/>
    <d v="2014-04-01T17:00:12"/>
    <n v="1396371612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x v="7"/>
    <x v="2"/>
    <d v="2016-04-30T12:00:00"/>
    <n v="1462017600"/>
    <d v="2016-03-24T11:56:04"/>
    <n v="1458820564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x v="3"/>
    <x v="0"/>
    <d v="2015-08-25T23:52:09"/>
    <n v="1440546729"/>
    <d v="2015-07-26T23:52:09"/>
    <n v="1437954729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x v="8"/>
    <x v="3"/>
    <d v="2014-10-20T20:59:11"/>
    <n v="1413838751"/>
    <d v="2014-09-20T20:59:11"/>
    <n v="1411246751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x v="9"/>
    <x v="0"/>
    <d v="2015-12-01T20:01:01"/>
    <n v="1449000061"/>
    <d v="2015-10-02T19:01:01"/>
    <n v="1443812461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x v="8"/>
    <x v="0"/>
    <d v="2015-10-23T11:00:00"/>
    <n v="1445598000"/>
    <d v="2015-09-26T21:13:24"/>
    <n v="1443302004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x v="8"/>
    <x v="0"/>
    <d v="2015-10-11T01:00:00"/>
    <n v="1444525200"/>
    <d v="2015-09-04T04:00:42"/>
    <n v="1441339242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x v="6"/>
    <x v="0"/>
    <d v="2015-05-21T17:56:28"/>
    <n v="1432230988"/>
    <d v="2015-04-21T17:56:28"/>
    <n v="1429638988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x v="4"/>
    <x v="2"/>
    <d v="2016-12-30T17:50:16"/>
    <n v="1483120216"/>
    <d v="2016-11-15T17:50:16"/>
    <n v="1479232216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x v="4"/>
    <x v="2"/>
    <d v="2016-12-02T06:09:26"/>
    <n v="1480658966"/>
    <d v="2016-11-18T06:09:26"/>
    <n v="1479449366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x v="10"/>
    <x v="5"/>
    <d v="2012-09-13T10:07:02"/>
    <n v="1347530822"/>
    <d v="2012-08-23T10:07:02"/>
    <n v="1345716422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x v="9"/>
    <x v="2"/>
    <d v="2016-11-09T20:26:48"/>
    <n v="1478723208"/>
    <d v="2016-10-15T19:26:48"/>
    <n v="1476559608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x v="5"/>
    <x v="0"/>
    <d v="2015-06-03T15:04:29"/>
    <n v="1433343869"/>
    <d v="2015-05-04T15:04:29"/>
    <n v="1430751869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x v="9"/>
    <x v="0"/>
    <d v="2015-11-26T20:54:21"/>
    <n v="1448571261"/>
    <d v="2015-10-27T19:54:21"/>
    <n v="1445975661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x v="4"/>
    <x v="3"/>
    <d v="2014-11-30T23:11:07"/>
    <n v="1417389067"/>
    <d v="2014-11-10T23:11:07"/>
    <n v="1415661067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x v="6"/>
    <x v="0"/>
    <d v="2015-05-14T12:55:22"/>
    <n v="1431608122"/>
    <d v="2015-04-14T12:55:22"/>
    <n v="1429016122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x v="0"/>
    <x v="2"/>
    <d v="2016-06-30T10:00:00"/>
    <n v="1467280800"/>
    <d v="2016-06-03T02:31:52"/>
    <n v="1464921112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x v="10"/>
    <x v="0"/>
    <d v="2015-08-30T04:03:47"/>
    <n v="1440907427"/>
    <d v="2015-08-02T04:03:47"/>
    <n v="1438488227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x v="5"/>
    <x v="2"/>
    <d v="2016-05-29T01:28:59"/>
    <n v="1464485339"/>
    <d v="2016-05-04T01:28:59"/>
    <n v="1462325339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x v="1"/>
    <x v="3"/>
    <d v="2014-02-27T23:00:00"/>
    <n v="1393542000"/>
    <d v="2014-01-28T19:45:32"/>
    <n v="1390938332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x v="10"/>
    <x v="2"/>
    <d v="2016-09-29T15:45:21"/>
    <n v="1475163921"/>
    <d v="2016-08-30T15:45:21"/>
    <n v="1472571921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x v="2"/>
    <x v="0"/>
    <d v="2015-03-09T21:49:21"/>
    <n v="1425937761"/>
    <d v="2015-02-02T22:49:21"/>
    <n v="1422917361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x v="8"/>
    <x v="2"/>
    <d v="2016-10-16T01:00:00"/>
    <n v="1476579600"/>
    <d v="2016-09-23T14:45:14"/>
    <n v="1474641914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x v="8"/>
    <x v="2"/>
    <d v="2016-10-12T13:11:15"/>
    <n v="1476277875"/>
    <d v="2016-09-26T13:11:15"/>
    <n v="1474895475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x v="11"/>
    <x v="3"/>
    <d v="2015-01-15T21:54:55"/>
    <n v="1421358895"/>
    <d v="2014-12-16T21:54:55"/>
    <n v="1418766895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x v="1"/>
    <x v="0"/>
    <d v="2015-02-19T20:45:48"/>
    <n v="1424378748"/>
    <d v="2015-01-20T20:45:48"/>
    <n v="1421786748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x v="6"/>
    <x v="0"/>
    <d v="2015-06-08T03:51:14"/>
    <n v="1433735474"/>
    <d v="2015-04-09T03:51:14"/>
    <n v="1428551474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x v="10"/>
    <x v="3"/>
    <d v="2014-09-15T20:09:00"/>
    <n v="1410811740"/>
    <d v="2014-08-29T19:51:03"/>
    <n v="1409341863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x v="0"/>
    <x v="2"/>
    <d v="2016-07-15T06:57:00"/>
    <n v="1468565820"/>
    <d v="2016-06-15T05:55:08"/>
    <n v="1465970108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x v="4"/>
    <x v="2"/>
    <d v="2016-12-21T07:59:00"/>
    <n v="1482307140"/>
    <d v="2016-11-15T13:58:35"/>
    <n v="1479218315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x v="2"/>
    <x v="1"/>
    <d v="2017-03-10T19:00:35"/>
    <n v="1489172435"/>
    <d v="2017-02-08T19:00:35"/>
    <n v="1486580435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x v="9"/>
    <x v="3"/>
    <d v="2014-11-08T21:13:23"/>
    <n v="1415481203"/>
    <d v="2014-10-09T20:13:23"/>
    <n v="1412885603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x v="10"/>
    <x v="0"/>
    <d v="2015-09-09T07:31:09"/>
    <n v="1441783869"/>
    <d v="2015-08-10T07:31:09"/>
    <n v="1439191869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x v="3"/>
    <x v="0"/>
    <d v="2015-08-14T06:16:59"/>
    <n v="1439533019"/>
    <d v="2015-07-15T06:16:59"/>
    <n v="1436941019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x v="2"/>
    <x v="2"/>
    <d v="2016-03-09T17:09:20"/>
    <n v="1457543360"/>
    <d v="2016-02-08T17:09:20"/>
    <n v="1454951360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x v="11"/>
    <x v="0"/>
    <d v="2016-02-01T23:55:41"/>
    <n v="1454370941"/>
    <d v="2015-12-03T23:55:41"/>
    <n v="1449186941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x v="4"/>
    <x v="2"/>
    <d v="2016-12-21T14:59:03"/>
    <n v="1482332343"/>
    <d v="2016-11-21T14:59:03"/>
    <n v="1479740343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x v="4"/>
    <x v="0"/>
    <d v="2015-12-17T19:20:09"/>
    <n v="1450380009"/>
    <d v="2015-11-19T19:20:09"/>
    <n v="1447960809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x v="4"/>
    <x v="3"/>
    <d v="2014-12-10T03:48:45"/>
    <n v="1418183325"/>
    <d v="2014-11-10T03:48:45"/>
    <n v="1415591325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x v="5"/>
    <x v="3"/>
    <d v="2014-06-13T04:00:00"/>
    <n v="1402632000"/>
    <d v="2014-05-12T15:38:47"/>
    <n v="1399909127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x v="2"/>
    <x v="0"/>
    <d v="2015-04-21T13:25:26"/>
    <n v="1429622726"/>
    <d v="2015-02-20T14:25:26"/>
    <n v="1424442326"/>
    <b v="0"/>
    <n v="6"/>
    <b v="0"/>
    <x v="36"/>
  </r>
  <r>
    <n v="2655"/>
    <s v="Balloons (Canceled)"/>
    <s v="Thank you for your support!"/>
    <n v="15000"/>
    <n v="3155"/>
    <x v="1"/>
    <s v="US"/>
    <s v="USD"/>
    <x v="1"/>
    <x v="2"/>
    <d v="2016-02-09T20:00:00"/>
    <n v="1455048000"/>
    <d v="2016-01-12T20:47:27"/>
    <n v="1452631647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x v="2"/>
    <x v="1"/>
    <d v="2017-03-12T19:00:00"/>
    <n v="1489345200"/>
    <d v="2017-02-01T16:31:28"/>
    <n v="1485966688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x v="0"/>
    <x v="2"/>
    <d v="2016-08-03T01:30:00"/>
    <n v="1470187800"/>
    <d v="2016-06-30T22:17:33"/>
    <n v="1467325053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x v="0"/>
    <x v="2"/>
    <d v="2016-07-30T21:13:14"/>
    <n v="1469913194"/>
    <d v="2016-06-30T21:13:14"/>
    <n v="1467321194"/>
    <b v="0"/>
    <n v="4"/>
    <b v="0"/>
    <x v="36"/>
  </r>
  <r>
    <n v="2659"/>
    <s v="test (Canceled)"/>
    <s v="test"/>
    <n v="49000"/>
    <n v="1333"/>
    <x v="1"/>
    <s v="US"/>
    <s v="USD"/>
    <x v="7"/>
    <x v="0"/>
    <d v="2015-04-18T01:40:10"/>
    <n v="1429321210"/>
    <d v="2015-03-19T01:40:10"/>
    <n v="142672921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x v="8"/>
    <x v="0"/>
    <d v="2015-11-24T18:06:58"/>
    <n v="1448388418"/>
    <d v="2015-09-25T17:06:58"/>
    <n v="1443200818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x v="8"/>
    <x v="4"/>
    <d v="2013-10-25T23:00:10"/>
    <n v="1382742010"/>
    <d v="2013-09-25T23:00:10"/>
    <n v="138015001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x v="3"/>
    <x v="0"/>
    <d v="2015-08-21T17:55:13"/>
    <n v="1440179713"/>
    <d v="2015-07-22T17:55:13"/>
    <n v="1437587713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x v="10"/>
    <x v="0"/>
    <d v="2015-09-04T15:00:00"/>
    <n v="1441378800"/>
    <d v="2015-08-06T14:56:47"/>
    <n v="1438873007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x v="4"/>
    <x v="0"/>
    <d v="2015-12-09T06:59:00"/>
    <n v="1449644340"/>
    <d v="2015-11-05T00:36:37"/>
    <n v="1446683797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x v="7"/>
    <x v="0"/>
    <d v="2015-05-04T21:29:34"/>
    <n v="1430774974"/>
    <d v="2015-03-20T21:29:34"/>
    <n v="1426886974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x v="10"/>
    <x v="0"/>
    <d v="2015-09-25T21:00:00"/>
    <n v="1443214800"/>
    <d v="2015-08-19T18:20:39"/>
    <n v="1440008439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x v="1"/>
    <x v="2"/>
    <d v="2016-02-10T22:13:36"/>
    <n v="1455142416"/>
    <d v="2016-01-11T22:13:36"/>
    <n v="1452550416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x v="8"/>
    <x v="0"/>
    <d v="2015-11-09T14:32:00"/>
    <n v="1447079520"/>
    <d v="2015-09-28T14:07:45"/>
    <n v="1443449265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x v="4"/>
    <x v="0"/>
    <d v="2016-01-10T00:51:36"/>
    <n v="1452387096"/>
    <d v="2015-11-11T00:51:36"/>
    <n v="1447203096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x v="3"/>
    <x v="3"/>
    <d v="2014-07-29T00:29:40"/>
    <n v="1406593780"/>
    <d v="2014-07-01T00:29:40"/>
    <n v="140417458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x v="4"/>
    <x v="3"/>
    <d v="2014-12-19T19:38:00"/>
    <n v="1419017880"/>
    <d v="2014-11-19T17:58:36"/>
    <n v="1416419916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x v="11"/>
    <x v="0"/>
    <d v="2015-12-28T06:00:00"/>
    <n v="1451282400"/>
    <d v="2015-12-06T21:13:10"/>
    <n v="144943639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x v="8"/>
    <x v="3"/>
    <d v="2014-10-29T22:45:00"/>
    <n v="1414622700"/>
    <d v="2014-09-30T12:59:59"/>
    <n v="1412081999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x v="0"/>
    <x v="2"/>
    <d v="2016-07-05T04:59:00"/>
    <n v="1467694740"/>
    <d v="2016-06-08T15:11:10"/>
    <n v="146539867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x v="9"/>
    <x v="3"/>
    <d v="2014-11-10T21:34:49"/>
    <n v="1415655289"/>
    <d v="2014-10-11T20:34:49"/>
    <n v="1413059689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x v="6"/>
    <x v="2"/>
    <d v="2016-05-22T14:59:34"/>
    <n v="1463929174"/>
    <d v="2016-04-22T14:59:34"/>
    <n v="1461337174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x v="0"/>
    <x v="3"/>
    <d v="2014-07-03T00:42:23"/>
    <n v="1404348143"/>
    <d v="2014-06-03T00:42:23"/>
    <n v="1401756143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x v="10"/>
    <x v="0"/>
    <d v="2015-09-24T19:09:25"/>
    <n v="1443121765"/>
    <d v="2015-08-25T19:09:25"/>
    <n v="1440529765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x v="1"/>
    <x v="0"/>
    <d v="2015-02-28T00:01:34"/>
    <n v="1425081694"/>
    <d v="2015-01-29T00:01:34"/>
    <n v="1422489694"/>
    <b v="0"/>
    <n v="3"/>
    <b v="0"/>
    <x v="37"/>
  </r>
  <r>
    <n v="2680"/>
    <s v="iHeart Pillow"/>
    <s v="iHeartPillow, Connecting loved ones"/>
    <n v="32000"/>
    <n v="276"/>
    <x v="2"/>
    <s v="ES"/>
    <s v="EUR"/>
    <x v="7"/>
    <x v="2"/>
    <d v="2016-04-06T04:04:51"/>
    <n v="1459915491"/>
    <d v="2016-03-07T05:04:51"/>
    <n v="1457327091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x v="0"/>
    <x v="3"/>
    <d v="2014-07-10T21:29:10"/>
    <n v="1405027750"/>
    <d v="2014-06-15T21:29:10"/>
    <n v="140286775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x v="9"/>
    <x v="3"/>
    <d v="2014-11-22T05:59:00"/>
    <n v="1416635940"/>
    <d v="2014-10-20T20:55:40"/>
    <n v="141383854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x v="1"/>
    <x v="0"/>
    <d v="2015-03-01T18:07:20"/>
    <n v="1425233240"/>
    <d v="2015-01-30T18:07:20"/>
    <n v="142264124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x v="0"/>
    <x v="3"/>
    <d v="2014-08-09T21:57:05"/>
    <n v="1407621425"/>
    <d v="2014-06-30T21:57:05"/>
    <n v="1404165425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x v="2"/>
    <x v="0"/>
    <d v="2015-04-27T15:42:10"/>
    <n v="1430149330"/>
    <d v="2015-02-26T16:42:10"/>
    <n v="142496893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x v="8"/>
    <x v="3"/>
    <d v="2014-09-30T23:23:43"/>
    <n v="1412119423"/>
    <d v="2014-09-10T23:23:43"/>
    <n v="1410391423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x v="5"/>
    <x v="0"/>
    <d v="2015-06-29T15:21:58"/>
    <n v="1435591318"/>
    <d v="2015-05-30T15:21:58"/>
    <n v="1432999318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x v="1"/>
    <x v="0"/>
    <d v="2015-02-24T03:00:00"/>
    <n v="1424746800"/>
    <d v="2015-01-24T02:51:10"/>
    <n v="142206787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x v="0"/>
    <x v="2"/>
    <d v="2016-07-30T23:04:50"/>
    <n v="1469919890"/>
    <d v="2016-06-30T23:04:50"/>
    <n v="146732789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x v="6"/>
    <x v="0"/>
    <d v="2015-06-03T02:31:16"/>
    <n v="1433298676"/>
    <d v="2015-04-19T02:31:16"/>
    <n v="1429410676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x v="7"/>
    <x v="0"/>
    <d v="2015-05-10T17:22:37"/>
    <n v="1431278557"/>
    <d v="2015-03-26T17:22:37"/>
    <n v="1427390557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x v="2"/>
    <x v="0"/>
    <d v="2015-03-25T07:01:00"/>
    <n v="1427266860"/>
    <d v="2015-02-23T08:01:00"/>
    <n v="142467846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x v="3"/>
    <x v="3"/>
    <d v="2014-08-13T03:19:26"/>
    <n v="1407899966"/>
    <d v="2014-07-14T03:19:26"/>
    <n v="1405307966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x v="10"/>
    <x v="3"/>
    <d v="2014-09-26T03:22:19"/>
    <n v="1411701739"/>
    <d v="2014-08-27T03:22:19"/>
    <n v="1409109739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x v="2"/>
    <x v="0"/>
    <d v="2015-04-14T03:21:58"/>
    <n v="1428981718"/>
    <d v="2015-02-13T04:21:58"/>
    <n v="1423801318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x v="4"/>
    <x v="3"/>
    <d v="2014-12-25T20:16:00"/>
    <n v="1419538560"/>
    <d v="2014-11-21T20:16:00"/>
    <n v="141660096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x v="3"/>
    <x v="0"/>
    <d v="2015-08-02T22:00:00"/>
    <n v="1438552800"/>
    <d v="2015-07-02T22:33:43"/>
    <n v="1435876423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x v="5"/>
    <x v="3"/>
    <d v="2014-06-27T21:33:28"/>
    <n v="1403904808"/>
    <d v="2014-05-28T21:33:28"/>
    <n v="1401312808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x v="3"/>
    <x v="3"/>
    <d v="2014-08-08T21:31:03"/>
    <n v="1407533463"/>
    <d v="2014-07-09T21:31:03"/>
    <n v="1404941463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x v="10"/>
    <x v="3"/>
    <d v="2014-09-18T20:59:32"/>
    <n v="1411073972"/>
    <d v="2014-08-19T20:59:32"/>
    <n v="1408481972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x v="7"/>
    <x v="1"/>
    <d v="2017-04-07T17:35:34"/>
    <n v="1491586534"/>
    <d v="2017-03-07T18:35:34"/>
    <n v="1488911734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x v="7"/>
    <x v="1"/>
    <d v="2017-04-05T18:14:37"/>
    <n v="1491416077"/>
    <d v="2017-03-06T19:14:37"/>
    <n v="1488827677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x v="1"/>
    <x v="1"/>
    <d v="2017-03-22T15:33:50"/>
    <n v="1490196830"/>
    <d v="2017-01-21T16:33:50"/>
    <n v="148501643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x v="2"/>
    <x v="1"/>
    <d v="2017-04-05T19:41:54"/>
    <n v="1491421314"/>
    <d v="2017-02-21T20:41:54"/>
    <n v="1487709714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x v="2"/>
    <x v="1"/>
    <d v="2017-03-24T20:59:18"/>
    <n v="1490389158"/>
    <d v="2017-02-07T21:59:18"/>
    <n v="1486504758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x v="8"/>
    <x v="3"/>
    <d v="2014-10-16T06:59:00"/>
    <n v="1413442740"/>
    <d v="2014-09-17T07:04:43"/>
    <n v="1410937483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x v="6"/>
    <x v="4"/>
    <d v="2013-05-27T06:59:00"/>
    <n v="1369637940"/>
    <d v="2013-04-27T18:47:23"/>
    <n v="1367088443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x v="5"/>
    <x v="2"/>
    <d v="2016-07-21T16:45:26"/>
    <n v="1469119526"/>
    <d v="2016-05-22T16:45:26"/>
    <n v="1463935526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x v="10"/>
    <x v="2"/>
    <d v="2016-10-04T03:59:00"/>
    <n v="1475553540"/>
    <d v="2016-08-30T03:35:41"/>
    <n v="1472528141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x v="3"/>
    <x v="3"/>
    <d v="2014-08-09T02:00:00"/>
    <n v="1407549600"/>
    <d v="2014-07-08T05:30:28"/>
    <n v="1404797428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x v="5"/>
    <x v="3"/>
    <d v="2014-06-20T22:01:00"/>
    <n v="1403301660"/>
    <d v="2014-05-21T17:53:10"/>
    <n v="140069479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x v="0"/>
    <x v="4"/>
    <d v="2013-07-13T18:00:00"/>
    <n v="1373738400"/>
    <d v="2013-06-07T01:29:20"/>
    <n v="137056856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x v="4"/>
    <x v="0"/>
    <d v="2015-12-24T15:41:24"/>
    <n v="1450971684"/>
    <d v="2015-11-14T15:41:24"/>
    <n v="1447515684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x v="8"/>
    <x v="2"/>
    <d v="2016-10-14T23:00:00"/>
    <n v="1476486000"/>
    <d v="2016-09-16T15:43:16"/>
    <n v="1474040596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x v="1"/>
    <x v="2"/>
    <d v="2016-02-21T09:33:48"/>
    <n v="1456047228"/>
    <d v="2016-01-18T09:33:48"/>
    <n v="1453109628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x v="8"/>
    <x v="0"/>
    <d v="2015-10-08T07:59:53"/>
    <n v="1444291193"/>
    <d v="2015-09-08T07:59:53"/>
    <n v="1441699193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x v="9"/>
    <x v="3"/>
    <d v="2014-12-06T22:57:29"/>
    <n v="1417906649"/>
    <d v="2014-10-22T21:57:29"/>
    <n v="1414015049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x v="6"/>
    <x v="2"/>
    <d v="2016-05-03T23:00:00"/>
    <n v="1462316400"/>
    <d v="2016-04-05T14:19:05"/>
    <n v="1459865945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x v="2"/>
    <x v="2"/>
    <d v="2016-04-17T23:44:54"/>
    <n v="1460936694"/>
    <d v="2016-02-18T00:44:54"/>
    <n v="1455756294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x v="9"/>
    <x v="2"/>
    <d v="2016-11-11T12:10:53"/>
    <n v="1478866253"/>
    <d v="2016-10-12T11:10:53"/>
    <n v="1476270653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x v="10"/>
    <x v="4"/>
    <d v="2013-09-06T19:00:00"/>
    <n v="1378494000"/>
    <d v="2013-08-07T13:03:18"/>
    <n v="1375880598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x v="4"/>
    <x v="2"/>
    <d v="2017-01-29T20:34:13"/>
    <n v="1485722053"/>
    <d v="2016-11-30T20:34:13"/>
    <n v="1480538053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x v="4"/>
    <x v="3"/>
    <d v="2014-12-31T21:08:08"/>
    <n v="1420060088"/>
    <d v="2014-11-01T20:08:08"/>
    <n v="1414872488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x v="3"/>
    <x v="0"/>
    <d v="2015-08-15T07:50:59"/>
    <n v="1439625059"/>
    <d v="2015-07-14T07:50:59"/>
    <n v="1436860259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x v="1"/>
    <x v="1"/>
    <d v="2017-03-01T17:52:15"/>
    <n v="1488390735"/>
    <d v="2017-01-10T17:52:15"/>
    <n v="1484070735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x v="7"/>
    <x v="2"/>
    <d v="2016-04-22T13:55:11"/>
    <n v="1461333311"/>
    <d v="2016-03-23T13:55:11"/>
    <n v="1458741311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x v="3"/>
    <x v="0"/>
    <d v="2015-08-07T16:14:23"/>
    <n v="1438964063"/>
    <d v="2015-07-13T16:14:23"/>
    <n v="1436804063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x v="4"/>
    <x v="0"/>
    <d v="2015-12-30T14:23:54"/>
    <n v="1451485434"/>
    <d v="2015-11-25T14:23:54"/>
    <n v="1448461434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x v="6"/>
    <x v="0"/>
    <d v="2015-05-01T05:46:37"/>
    <n v="1430459197"/>
    <d v="2015-04-01T05:46:37"/>
    <n v="1427867197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x v="7"/>
    <x v="4"/>
    <d v="2013-04-22T12:59:35"/>
    <n v="1366635575"/>
    <d v="2013-03-18T12:59:35"/>
    <n v="1363611575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x v="10"/>
    <x v="3"/>
    <d v="2014-10-18T04:00:00"/>
    <n v="1413604800"/>
    <d v="2014-08-21T12:37:02"/>
    <n v="1408624622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x v="6"/>
    <x v="4"/>
    <d v="2013-05-28T00:00:00"/>
    <n v="1369699200"/>
    <d v="2013-04-25T19:23:48"/>
    <n v="1366917828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x v="2"/>
    <x v="0"/>
    <d v="2015-04-10T05:32:54"/>
    <n v="1428643974"/>
    <d v="2015-02-09T06:32:54"/>
    <n v="1423463574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x v="8"/>
    <x v="2"/>
    <d v="2016-10-13T21:59:00"/>
    <n v="1476395940"/>
    <d v="2016-09-13T16:03:12"/>
    <n v="1473782592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x v="2"/>
    <x v="4"/>
    <d v="2013-03-13T20:00:00"/>
    <n v="1363204800"/>
    <d v="2013-02-11T02:54:10"/>
    <n v="136055125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x v="7"/>
    <x v="3"/>
    <d v="2014-04-23T15:59:33"/>
    <n v="1398268773"/>
    <d v="2014-03-24T15:59:33"/>
    <n v="1395676773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x v="11"/>
    <x v="4"/>
    <d v="2014-01-15T19:00:00"/>
    <n v="1389812400"/>
    <d v="2013-12-03T22:01:27"/>
    <n v="1386108087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x v="8"/>
    <x v="2"/>
    <d v="2016-11-06T03:26:44"/>
    <n v="1478402804"/>
    <d v="2016-09-07T03:26:44"/>
    <n v="1473218804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x v="7"/>
    <x v="3"/>
    <d v="2014-05-05T21:18:37"/>
    <n v="1399324717"/>
    <d v="2014-03-21T21:18:37"/>
    <n v="1395436717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x v="2"/>
    <x v="0"/>
    <d v="2015-03-11T23:45:52"/>
    <n v="1426117552"/>
    <d v="2015-02-10T00:45:52"/>
    <n v="1423529152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x v="8"/>
    <x v="3"/>
    <d v="2014-10-20T02:07:00"/>
    <n v="1413770820"/>
    <d v="2014-09-29T15:46:42"/>
    <n v="1412005602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x v="5"/>
    <x v="5"/>
    <d v="2012-05-15T17:16:27"/>
    <n v="1337102187"/>
    <d v="2012-05-01T17:16:27"/>
    <n v="1335892587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x v="8"/>
    <x v="2"/>
    <d v="2016-10-19T07:53:27"/>
    <n v="1476863607"/>
    <d v="2016-09-19T07:53:27"/>
    <n v="1474271607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x v="1"/>
    <x v="5"/>
    <d v="2012-02-29T01:29:58"/>
    <n v="1330478998"/>
    <d v="2012-01-30T01:29:58"/>
    <n v="1327886998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x v="5"/>
    <x v="5"/>
    <d v="2012-07-14T23:42:48"/>
    <n v="1342309368"/>
    <d v="2012-05-15T23:42:48"/>
    <n v="1337125368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x v="3"/>
    <x v="3"/>
    <d v="2014-08-29T18:45:11"/>
    <n v="1409337911"/>
    <d v="2014-07-30T18:45:11"/>
    <n v="1406745911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x v="5"/>
    <x v="5"/>
    <d v="2012-06-16T03:10:00"/>
    <n v="1339816200"/>
    <d v="2012-05-15T15:33:17"/>
    <n v="1337095997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x v="10"/>
    <x v="2"/>
    <d v="2016-09-02T17:03:22"/>
    <n v="1472835802"/>
    <d v="2016-08-03T17:03:22"/>
    <n v="1470243802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x v="7"/>
    <x v="0"/>
    <d v="2015-04-04T18:10:37"/>
    <n v="1428171037"/>
    <d v="2015-03-05T19:10:37"/>
    <n v="1425582637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x v="0"/>
    <x v="5"/>
    <d v="2012-06-30T20:00:00"/>
    <n v="1341086400"/>
    <d v="2012-06-18T21:35:45"/>
    <n v="1340055345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x v="6"/>
    <x v="3"/>
    <d v="2014-06-17T21:17:22"/>
    <n v="1403039842"/>
    <d v="2014-04-18T21:17:22"/>
    <n v="1397855842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x v="4"/>
    <x v="6"/>
    <d v="2011-12-18T18:21:44"/>
    <n v="1324232504"/>
    <d v="2011-11-08T18:21:44"/>
    <n v="1320776504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x v="3"/>
    <x v="5"/>
    <d v="2012-08-26T21:37:03"/>
    <n v="1346017023"/>
    <d v="2012-07-27T21:37:03"/>
    <n v="1343425023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x v="10"/>
    <x v="3"/>
    <d v="2014-09-11T15:15:51"/>
    <n v="1410448551"/>
    <d v="2014-08-12T15:15:51"/>
    <n v="1407856551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x v="7"/>
    <x v="0"/>
    <d v="2015-04-08T18:58:47"/>
    <n v="1428519527"/>
    <d v="2015-03-09T18:58:47"/>
    <n v="1425927527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x v="11"/>
    <x v="4"/>
    <d v="2014-01-11T21:36:41"/>
    <n v="1389476201"/>
    <d v="2013-12-12T21:36:41"/>
    <n v="1386884201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x v="3"/>
    <x v="2"/>
    <d v="2016-08-06T15:45:32"/>
    <n v="1470498332"/>
    <d v="2016-07-22T15:45:32"/>
    <n v="1469202332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x v="8"/>
    <x v="2"/>
    <d v="2016-10-10T10:36:23"/>
    <n v="1476095783"/>
    <d v="2016-09-26T10:36:23"/>
    <n v="1474886183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x v="0"/>
    <x v="2"/>
    <d v="2016-07-16T08:47:46"/>
    <n v="1468658866"/>
    <d v="2016-06-03T08:47:46"/>
    <n v="1464943666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x v="5"/>
    <x v="4"/>
    <d v="2013-06-20T11:04:18"/>
    <n v="1371726258"/>
    <d v="2013-05-21T11:04:18"/>
    <n v="1369134258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x v="11"/>
    <x v="5"/>
    <d v="2013-01-03T01:31:33"/>
    <n v="1357176693"/>
    <d v="2012-12-04T01:31:33"/>
    <n v="1354584693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x v="1"/>
    <x v="5"/>
    <d v="2012-03-18T23:53:15"/>
    <n v="1332114795"/>
    <d v="2012-01-19T00:53:15"/>
    <n v="1326934395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x v="6"/>
    <x v="4"/>
    <d v="2013-05-24T13:54:44"/>
    <n v="1369403684"/>
    <d v="2013-04-09T13:54:44"/>
    <n v="1365515684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x v="5"/>
    <x v="5"/>
    <d v="2012-05-30T19:00:00"/>
    <n v="1338404400"/>
    <d v="2012-05-01T07:00:31"/>
    <n v="1335855631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x v="9"/>
    <x v="5"/>
    <d v="2012-10-28T13:53:48"/>
    <n v="1351432428"/>
    <d v="2012-10-12T13:53:48"/>
    <n v="1350050028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x v="3"/>
    <x v="6"/>
    <d v="2011-08-11T16:01:58"/>
    <n v="1313078518"/>
    <d v="2011-07-12T16:01:58"/>
    <n v="1310486518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x v="0"/>
    <x v="0"/>
    <d v="2015-08-16T23:00:50"/>
    <n v="1439766050"/>
    <d v="2015-06-17T23:00:50"/>
    <n v="143458205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x v="2"/>
    <x v="5"/>
    <d v="2012-03-29T13:45:23"/>
    <n v="1333028723"/>
    <d v="2012-02-28T14:45:23"/>
    <n v="1330440323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x v="6"/>
    <x v="3"/>
    <d v="2014-06-05T19:49:50"/>
    <n v="1401997790"/>
    <d v="2014-04-16T19:49:50"/>
    <n v="139767779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x v="2"/>
    <x v="3"/>
    <d v="2014-03-18T15:55:30"/>
    <n v="1395158130"/>
    <d v="2014-02-16T16:55:30"/>
    <n v="139256973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x v="11"/>
    <x v="5"/>
    <d v="2013-02-01T17:00:00"/>
    <n v="1359738000"/>
    <d v="2012-12-14T12:45:40"/>
    <n v="135548914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x v="8"/>
    <x v="4"/>
    <d v="2013-10-05T20:51:34"/>
    <n v="1381006294"/>
    <d v="2013-09-20T20:51:34"/>
    <n v="1379710294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x v="6"/>
    <x v="2"/>
    <d v="2016-04-24T20:45:21"/>
    <n v="1461530721"/>
    <d v="2016-04-14T20:45:21"/>
    <n v="1460666721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x v="2"/>
    <x v="4"/>
    <d v="2013-03-08T03:02:08"/>
    <n v="1362711728"/>
    <d v="2013-02-06T03:02:08"/>
    <n v="1360119728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x v="4"/>
    <x v="6"/>
    <d v="2011-12-16T00:19:14"/>
    <n v="1323994754"/>
    <d v="2011-11-16T00:19:14"/>
    <n v="1321402754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x v="5"/>
    <x v="0"/>
    <d v="2015-06-12T07:07:56"/>
    <n v="1434092876"/>
    <d v="2015-05-12T07:07:56"/>
    <n v="1431414476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x v="0"/>
    <x v="0"/>
    <d v="2015-07-17T16:03:24"/>
    <n v="1437149004"/>
    <d v="2015-06-17T16:03:24"/>
    <n v="1434557004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x v="3"/>
    <x v="3"/>
    <d v="2014-08-25T23:28:26"/>
    <n v="1409009306"/>
    <d v="2014-07-26T23:28:26"/>
    <n v="1406417306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x v="9"/>
    <x v="0"/>
    <d v="2015-11-22T15:03:41"/>
    <n v="1448204621"/>
    <d v="2015-10-23T14:03:41"/>
    <n v="1445609021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x v="2"/>
    <x v="1"/>
    <d v="2017-03-10T10:44:48"/>
    <n v="1489142688"/>
    <d v="2017-02-08T10:44:48"/>
    <n v="1486550688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x v="1"/>
    <x v="0"/>
    <d v="2015-02-12T07:00:00"/>
    <n v="1423724400"/>
    <d v="2015-01-14T22:35:54"/>
    <n v="1421274954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x v="1"/>
    <x v="0"/>
    <d v="2015-02-17T04:59:00"/>
    <n v="1424149140"/>
    <d v="2015-01-22T22:11:58"/>
    <n v="1421964718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x v="6"/>
    <x v="0"/>
    <d v="2015-04-23T12:50:46"/>
    <n v="1429793446"/>
    <d v="2015-04-09T12:50:46"/>
    <n v="1428583846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x v="9"/>
    <x v="3"/>
    <d v="2014-10-29T18:54:03"/>
    <n v="1414608843"/>
    <d v="2014-10-08T18:54:03"/>
    <n v="1412794443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x v="3"/>
    <x v="2"/>
    <d v="2016-08-05T21:00:00"/>
    <n v="1470430800"/>
    <d v="2016-07-07T04:32:47"/>
    <n v="1467865967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x v="0"/>
    <x v="3"/>
    <d v="2014-07-09T13:39:40"/>
    <n v="1404913180"/>
    <d v="2014-06-25T13:39:40"/>
    <n v="1403703580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x v="0"/>
    <x v="3"/>
    <d v="2014-07-18T04:45:52"/>
    <n v="1405658752"/>
    <d v="2014-06-18T04:45:52"/>
    <n v="1403066752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x v="0"/>
    <x v="2"/>
    <d v="2016-07-29T16:50:43"/>
    <n v="1469811043"/>
    <d v="2016-06-29T16:50:43"/>
    <n v="1467219043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x v="2"/>
    <x v="0"/>
    <d v="2015-03-12T04:00:00"/>
    <n v="1426132800"/>
    <d v="2015-02-21T00:18:54"/>
    <n v="1424477934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x v="1"/>
    <x v="0"/>
    <d v="2015-02-11T22:31:43"/>
    <n v="1423693903"/>
    <d v="2015-01-12T22:31:43"/>
    <n v="1421101903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x v="10"/>
    <x v="2"/>
    <d v="2016-09-09T04:00:00"/>
    <n v="1473393600"/>
    <d v="2016-08-09T21:35:59"/>
    <n v="1470778559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x v="0"/>
    <x v="0"/>
    <d v="2015-08-12T05:32:39"/>
    <n v="1439357559"/>
    <d v="2015-06-28T05:32:39"/>
    <n v="1435469559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x v="0"/>
    <x v="0"/>
    <d v="2015-07-21T10:03:25"/>
    <n v="1437473005"/>
    <d v="2015-06-21T10:03:25"/>
    <n v="1434881005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x v="2"/>
    <x v="2"/>
    <d v="2016-03-03T19:00:00"/>
    <n v="1457031600"/>
    <d v="2016-02-16T16:35:59"/>
    <n v="1455640559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x v="5"/>
    <x v="3"/>
    <d v="2014-06-06T23:00:00"/>
    <n v="1402095600"/>
    <d v="2014-05-21T12:37:21"/>
    <n v="1400675841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x v="0"/>
    <x v="3"/>
    <d v="2014-07-05T12:40:28"/>
    <n v="1404564028"/>
    <d v="2014-06-05T12:40:28"/>
    <n v="1401972028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x v="0"/>
    <x v="3"/>
    <d v="2014-07-08T22:34:00"/>
    <n v="1404858840"/>
    <d v="2014-06-08T22:34:00"/>
    <n v="1402266840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x v="3"/>
    <x v="0"/>
    <d v="2015-07-31T16:00:00"/>
    <n v="1438358400"/>
    <d v="2015-07-16T16:12:01"/>
    <n v="1437063121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x v="5"/>
    <x v="2"/>
    <d v="2016-06-17T16:00:00"/>
    <n v="1466179200"/>
    <d v="2016-05-17T06:21:10"/>
    <n v="1463466070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x v="4"/>
    <x v="3"/>
    <d v="2015-01-04T13:16:06"/>
    <n v="1420377366"/>
    <d v="2014-11-05T13:16:06"/>
    <n v="1415193366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x v="8"/>
    <x v="3"/>
    <d v="2014-10-10T11:00:00"/>
    <n v="1412938800"/>
    <d v="2014-09-18T05:50:09"/>
    <n v="1411019409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x v="3"/>
    <x v="0"/>
    <d v="2015-08-06T15:31:47"/>
    <n v="1438875107"/>
    <d v="2015-07-07T15:31:47"/>
    <n v="1436283107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x v="0"/>
    <x v="0"/>
    <d v="2015-07-16T00:00:00"/>
    <n v="1437004800"/>
    <d v="2015-06-03T01:34:36"/>
    <n v="1433295276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x v="10"/>
    <x v="3"/>
    <d v="2014-09-29T10:53:10"/>
    <n v="1411987990"/>
    <d v="2014-08-30T10:53:10"/>
    <n v="1409395990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x v="3"/>
    <x v="0"/>
    <d v="2015-08-22T12:07:53"/>
    <n v="1440245273"/>
    <d v="2015-07-28T12:07:53"/>
    <n v="1438085273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x v="0"/>
    <x v="0"/>
    <d v="2015-08-05T11:00:00"/>
    <n v="1438772400"/>
    <d v="2015-06-30T06:24:50"/>
    <n v="1435645490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x v="5"/>
    <x v="0"/>
    <d v="2015-06-29T20:57:18"/>
    <n v="1435611438"/>
    <d v="2015-05-30T20:57:18"/>
    <n v="1433019438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x v="3"/>
    <x v="0"/>
    <d v="2015-08-22T20:18:55"/>
    <n v="1440274735"/>
    <d v="2015-07-23T20:18:55"/>
    <n v="1437682735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x v="7"/>
    <x v="2"/>
    <d v="2016-03-30T14:39:00"/>
    <n v="1459348740"/>
    <d v="2016-03-22T11:55:25"/>
    <n v="1458647725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x v="6"/>
    <x v="3"/>
    <d v="2014-06-01T03:59:00"/>
    <n v="1401595140"/>
    <d v="2014-04-30T03:21:04"/>
    <n v="1398828064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x v="1"/>
    <x v="0"/>
    <d v="2015-02-23T11:55:03"/>
    <n v="1424692503"/>
    <d v="2015-01-24T11:55:03"/>
    <n v="1422100503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x v="2"/>
    <x v="0"/>
    <d v="2015-04-06T04:00:00"/>
    <n v="1428292800"/>
    <d v="2015-02-19T17:51:38"/>
    <n v="1424368298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x v="4"/>
    <x v="2"/>
    <d v="2016-12-14T17:49:21"/>
    <n v="1481737761"/>
    <d v="2016-11-19T17:49:21"/>
    <n v="1479577761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x v="6"/>
    <x v="0"/>
    <d v="2015-05-09T09:35:15"/>
    <n v="1431164115"/>
    <d v="2015-04-09T09:35:15"/>
    <n v="1428572115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x v="3"/>
    <x v="2"/>
    <d v="2016-08-07T18:38:29"/>
    <n v="1470595109"/>
    <d v="2016-07-08T18:38:29"/>
    <n v="1468003109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x v="3"/>
    <x v="0"/>
    <d v="2015-08-02T16:00:00"/>
    <n v="1438531200"/>
    <d v="2015-07-03T11:13:12"/>
    <n v="1435921992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x v="1"/>
    <x v="0"/>
    <d v="2015-02-28T15:14:22"/>
    <n v="1425136462"/>
    <d v="2015-01-19T15:14:22"/>
    <n v="1421680462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x v="8"/>
    <x v="0"/>
    <d v="2015-09-23T14:21:26"/>
    <n v="1443018086"/>
    <d v="2015-09-03T14:21:26"/>
    <n v="1441290086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x v="5"/>
    <x v="0"/>
    <d v="2015-06-14T12:36:49"/>
    <n v="1434285409"/>
    <d v="2015-05-15T12:36:49"/>
    <n v="143169340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x v="2"/>
    <x v="2"/>
    <d v="2016-02-26T00:00:00"/>
    <n v="1456444800"/>
    <d v="2016-02-01T14:39:49"/>
    <n v="1454337589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x v="10"/>
    <x v="3"/>
    <d v="2014-09-23T22:08:55"/>
    <n v="1411510135"/>
    <d v="2014-08-24T22:08:55"/>
    <n v="1408918135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x v="2"/>
    <x v="0"/>
    <d v="2015-03-27T15:24:52"/>
    <n v="1427469892"/>
    <d v="2015-02-25T16:24:52"/>
    <n v="142488149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x v="7"/>
    <x v="0"/>
    <d v="2015-03-31T22:59:00"/>
    <n v="1427842740"/>
    <d v="2015-03-04T00:16:46"/>
    <n v="1425428206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x v="5"/>
    <x v="0"/>
    <d v="2015-06-13T01:43:00"/>
    <n v="1434159780"/>
    <d v="2015-05-12T06:29:56"/>
    <n v="1431412196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x v="4"/>
    <x v="0"/>
    <d v="2015-12-04T19:01:26"/>
    <n v="1449255686"/>
    <d v="2015-11-04T19:01:26"/>
    <n v="1446663686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x v="0"/>
    <x v="0"/>
    <d v="2015-07-10T07:00:00"/>
    <n v="1436511600"/>
    <d v="2015-06-16T00:50:12"/>
    <n v="1434415812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x v="5"/>
    <x v="2"/>
    <d v="2016-06-03T16:30:00"/>
    <n v="1464971400"/>
    <d v="2016-05-04T16:24:26"/>
    <n v="1462379066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x v="8"/>
    <x v="0"/>
    <d v="2015-10-02T23:00:00"/>
    <n v="1443826800"/>
    <d v="2015-09-07T06:21:09"/>
    <n v="1441606869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x v="5"/>
    <x v="2"/>
    <d v="2016-06-02T10:25:18"/>
    <n v="1464863118"/>
    <d v="2016-05-05T10:25:18"/>
    <n v="1462443918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x v="6"/>
    <x v="3"/>
    <d v="2014-05-12T03:59:00"/>
    <n v="1399867140"/>
    <d v="2014-04-29T20:09:08"/>
    <n v="1398802148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x v="0"/>
    <x v="0"/>
    <d v="2015-07-16T19:47:50"/>
    <n v="1437076070"/>
    <d v="2015-06-16T19:47:50"/>
    <n v="1434484070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x v="9"/>
    <x v="3"/>
    <d v="2014-11-23T22:00:00"/>
    <n v="1416780000"/>
    <d v="2014-10-26T17:01:34"/>
    <n v="1414342894"/>
    <b v="0"/>
    <n v="95"/>
    <b v="1"/>
    <x v="6"/>
  </r>
  <r>
    <n v="2833"/>
    <s v="Star Man Rocket Man"/>
    <s v="A new play about exploring outer space"/>
    <n v="2700"/>
    <n v="2923"/>
    <x v="0"/>
    <s v="US"/>
    <s v="USD"/>
    <x v="8"/>
    <x v="0"/>
    <d v="2015-10-11T02:00:00"/>
    <n v="1444528800"/>
    <d v="2015-09-21T03:03:53"/>
    <n v="144280463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x v="1"/>
    <x v="0"/>
    <d v="2015-01-30T23:02:10"/>
    <n v="1422658930"/>
    <d v="2015-01-15T23:02:10"/>
    <n v="1421362930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x v="4"/>
    <x v="0"/>
    <d v="2015-12-05T00:00:00"/>
    <n v="1449273600"/>
    <d v="2015-11-05T16:53:37"/>
    <n v="1446742417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x v="1"/>
    <x v="1"/>
    <d v="2017-02-18T04:59:00"/>
    <n v="1487393940"/>
    <d v="2017-01-11T06:16:58"/>
    <n v="1484115418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x v="9"/>
    <x v="0"/>
    <d v="2015-12-09T22:48:04"/>
    <n v="1449701284"/>
    <d v="2015-10-30T21:48:04"/>
    <n v="1446241684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x v="3"/>
    <x v="3"/>
    <d v="2014-08-13T22:00:00"/>
    <n v="1407967200"/>
    <d v="2014-07-22T14:34:56"/>
    <n v="1406039696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x v="10"/>
    <x v="3"/>
    <d v="2014-08-25T04:59:00"/>
    <n v="1408942740"/>
    <d v="2014-08-02T05:45:54"/>
    <n v="1406958354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x v="2"/>
    <x v="0"/>
    <d v="2015-03-18T17:00:00"/>
    <n v="1426698000"/>
    <d v="2015-02-25T00:51:19"/>
    <n v="1424825479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x v="9"/>
    <x v="0"/>
    <d v="2015-12-13T18:44:57"/>
    <n v="1450032297"/>
    <d v="2015-10-14T17:44:57"/>
    <n v="1444844697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x v="5"/>
    <x v="3"/>
    <d v="2014-06-21T11:00:00"/>
    <n v="1403348400"/>
    <d v="2014-05-25T22:51:35"/>
    <n v="1401058295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x v="5"/>
    <x v="2"/>
    <d v="2016-06-13T04:00:00"/>
    <n v="1465790400"/>
    <d v="2016-05-02T17:42:30"/>
    <n v="1462210950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x v="11"/>
    <x v="2"/>
    <d v="2017-01-04T13:06:20"/>
    <n v="1483535180"/>
    <d v="2016-12-05T13:06:20"/>
    <n v="1480943180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x v="6"/>
    <x v="0"/>
    <d v="2015-06-08T00:23:53"/>
    <n v="1433723033"/>
    <d v="2015-04-09T00:23:53"/>
    <n v="1428539033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x v="6"/>
    <x v="0"/>
    <d v="2015-05-29T16:36:34"/>
    <n v="1432917394"/>
    <d v="2015-04-14T16:36:34"/>
    <n v="1429029394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x v="7"/>
    <x v="2"/>
    <d v="2016-05-23T19:21:05"/>
    <n v="1464031265"/>
    <d v="2016-03-24T19:21:05"/>
    <n v="1458847265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x v="6"/>
    <x v="0"/>
    <d v="2015-05-29T15:34:19"/>
    <n v="1432913659"/>
    <d v="2015-04-29T15:34:19"/>
    <n v="1430321659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x v="7"/>
    <x v="2"/>
    <d v="2016-04-23T10:16:40"/>
    <n v="1461406600"/>
    <d v="2016-03-24T10:16:40"/>
    <n v="1458814600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x v="10"/>
    <x v="3"/>
    <d v="2014-09-06T00:10:11"/>
    <n v="1409962211"/>
    <d v="2014-08-07T00:10:11"/>
    <n v="1407370211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x v="1"/>
    <x v="2"/>
    <d v="2016-01-29T23:17:00"/>
    <n v="1454109420"/>
    <d v="2016-01-21T00:03:49"/>
    <n v="1453334629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x v="5"/>
    <x v="3"/>
    <d v="2014-06-21T01:05:03"/>
    <n v="1403312703"/>
    <d v="2014-05-22T01:05:03"/>
    <n v="1400720703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x v="3"/>
    <x v="3"/>
    <d v="2014-09-14T04:34:57"/>
    <n v="1410669297"/>
    <d v="2014-07-16T04:34:57"/>
    <n v="1405485297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x v="6"/>
    <x v="0"/>
    <d v="2015-05-07T17:11:59"/>
    <n v="1431018719"/>
    <d v="2015-04-17T17:11:59"/>
    <n v="1429290719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x v="1"/>
    <x v="2"/>
    <d v="2016-01-29T23:34:00"/>
    <n v="1454110440"/>
    <d v="2016-01-01T00:11:11"/>
    <n v="1451607071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x v="0"/>
    <x v="0"/>
    <d v="2015-08-08T21:34:00"/>
    <n v="1439069640"/>
    <d v="2015-06-10T00:54:07"/>
    <n v="1433897647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x v="11"/>
    <x v="2"/>
    <d v="2017-02-20T18:00:00"/>
    <n v="1487613600"/>
    <d v="2016-12-22T22:04:55"/>
    <n v="1482444295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x v="4"/>
    <x v="3"/>
    <d v="2014-12-05T11:28:00"/>
    <n v="1417778880"/>
    <d v="2014-11-11T13:04:55"/>
    <n v="1415711095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x v="10"/>
    <x v="0"/>
    <d v="2015-10-16T08:41:44"/>
    <n v="1444984904"/>
    <d v="2015-08-17T08:41:44"/>
    <n v="1439800904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x v="6"/>
    <x v="2"/>
    <d v="2016-06-19T19:12:56"/>
    <n v="1466363576"/>
    <d v="2016-04-20T19:12:56"/>
    <n v="1461179576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x v="8"/>
    <x v="0"/>
    <d v="2015-09-24T14:10:48"/>
    <n v="1443103848"/>
    <d v="2015-09-10T14:10:48"/>
    <n v="1441894248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x v="5"/>
    <x v="3"/>
    <d v="2014-06-24T18:57:09"/>
    <n v="1403636229"/>
    <d v="2014-05-25T18:57:09"/>
    <n v="1401044229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x v="3"/>
    <x v="3"/>
    <d v="2014-09-09T16:12:03"/>
    <n v="1410279123"/>
    <d v="2014-07-11T16:12:03"/>
    <n v="140509512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x v="0"/>
    <x v="0"/>
    <d v="2015-07-17T13:18:00"/>
    <n v="1437139080"/>
    <d v="2015-06-17T14:43:27"/>
    <n v="1434552207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x v="4"/>
    <x v="3"/>
    <d v="2015-01-06T02:44:19"/>
    <n v="1420512259"/>
    <d v="2014-11-07T02:44:19"/>
    <n v="1415328259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x v="8"/>
    <x v="2"/>
    <d v="2016-10-14T22:00:00"/>
    <n v="1476482400"/>
    <d v="2016-09-14T22:55:21"/>
    <n v="1473893721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x v="0"/>
    <x v="2"/>
    <d v="2016-07-04T04:00:00"/>
    <n v="1467604800"/>
    <d v="2016-06-10T04:41:12"/>
    <n v="1465533672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x v="8"/>
    <x v="2"/>
    <d v="2016-10-05T19:50:54"/>
    <n v="1475697054"/>
    <d v="2016-09-05T19:50:54"/>
    <n v="1473105054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x v="0"/>
    <x v="2"/>
    <d v="2016-07-19T14:14:41"/>
    <n v="1468937681"/>
    <d v="2016-06-19T14:14:41"/>
    <n v="1466345681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x v="6"/>
    <x v="3"/>
    <d v="2014-05-17T04:32:45"/>
    <n v="1400301165"/>
    <d v="2014-04-17T04:32:45"/>
    <n v="1397709165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x v="11"/>
    <x v="3"/>
    <d v="2014-12-21T17:43:33"/>
    <n v="1419183813"/>
    <d v="2014-12-01T17:43:33"/>
    <n v="1417455813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x v="6"/>
    <x v="0"/>
    <d v="2015-06-20T02:47:18"/>
    <n v="1434768438"/>
    <d v="2015-04-21T02:47:18"/>
    <n v="1429584438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x v="11"/>
    <x v="3"/>
    <d v="2015-01-28T19:37:11"/>
    <n v="1422473831"/>
    <d v="2014-12-29T19:37:11"/>
    <n v="1419881831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x v="11"/>
    <x v="2"/>
    <d v="2017-01-17T20:16:26"/>
    <n v="1484684186"/>
    <d v="2016-12-18T20:16:26"/>
    <n v="1482092186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x v="6"/>
    <x v="2"/>
    <d v="2016-05-05T03:04:53"/>
    <n v="1462417493"/>
    <d v="2016-04-05T03:04:53"/>
    <n v="1459825493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x v="0"/>
    <x v="0"/>
    <d v="2015-07-16T17:51:19"/>
    <n v="1437069079"/>
    <d v="2015-06-16T17:51:19"/>
    <n v="1434477079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x v="9"/>
    <x v="2"/>
    <d v="2016-11-30T17:00:00"/>
    <n v="1480525200"/>
    <d v="2016-10-29T22:55:24"/>
    <n v="1477781724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x v="5"/>
    <x v="0"/>
    <d v="2015-07-03T14:46:35"/>
    <n v="1435934795"/>
    <d v="2015-05-04T14:46:35"/>
    <n v="1430750795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x v="11"/>
    <x v="0"/>
    <d v="2016-01-20T17:24:21"/>
    <n v="1453310661"/>
    <d v="2015-12-21T17:24:21"/>
    <n v="1450718661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x v="3"/>
    <x v="0"/>
    <d v="2015-08-20T17:05:00"/>
    <n v="1440090300"/>
    <d v="2015-07-07T21:44:12"/>
    <n v="1436305452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x v="9"/>
    <x v="3"/>
    <d v="2014-12-03T15:20:36"/>
    <n v="1417620036"/>
    <d v="2014-10-04T14:20:36"/>
    <n v="1412432436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x v="6"/>
    <x v="2"/>
    <d v="2016-05-01T14:18:38"/>
    <n v="1462112318"/>
    <d v="2016-04-01T14:18:38"/>
    <n v="1459520318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x v="1"/>
    <x v="2"/>
    <d v="2016-02-06T04:59:00"/>
    <n v="1454734740"/>
    <d v="2016-01-01T21:40:37"/>
    <n v="1451684437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x v="4"/>
    <x v="3"/>
    <d v="2014-12-05T17:27:15"/>
    <n v="1417800435"/>
    <d v="2014-11-05T17:27:15"/>
    <n v="1415208435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x v="2"/>
    <x v="0"/>
    <d v="2015-03-14T00:50:01"/>
    <n v="1426294201"/>
    <d v="2015-02-12T01:50:01"/>
    <n v="1423705801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x v="8"/>
    <x v="0"/>
    <d v="2015-09-19T03:59:00"/>
    <n v="1442635140"/>
    <d v="2015-09-14T15:11:24"/>
    <n v="1442243484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x v="11"/>
    <x v="3"/>
    <d v="2015-01-11T10:15:24"/>
    <n v="1420971324"/>
    <d v="2014-12-12T10:15:24"/>
    <n v="1418379324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x v="9"/>
    <x v="3"/>
    <d v="2014-10-18T04:59:00"/>
    <n v="1413608340"/>
    <d v="2014-10-10T12:50:40"/>
    <n v="1412945440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x v="3"/>
    <x v="3"/>
    <d v="2014-08-29T20:43:05"/>
    <n v="1409344985"/>
    <d v="2014-07-30T20:43:05"/>
    <n v="1406752985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x v="3"/>
    <x v="3"/>
    <d v="2014-08-09T03:00:00"/>
    <n v="1407553200"/>
    <d v="2014-07-11T17:49:52"/>
    <n v="1405100992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x v="2"/>
    <x v="2"/>
    <d v="2016-04-15T20:12:08"/>
    <n v="1460751128"/>
    <d v="2016-02-15T21:12:08"/>
    <n v="1455570728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x v="10"/>
    <x v="3"/>
    <d v="2014-08-25T21:00:00"/>
    <n v="1409000400"/>
    <d v="2014-08-18T17:08:24"/>
    <n v="1408381704"/>
    <b v="0"/>
    <n v="17"/>
    <b v="0"/>
    <x v="6"/>
  </r>
  <r>
    <n v="2893"/>
    <s v="REDISCOVERING KIA THE PLAY"/>
    <s v="Fundraising for REDISCOVERING KIA THE PLAY"/>
    <n v="5000"/>
    <n v="25"/>
    <x v="2"/>
    <s v="US"/>
    <s v="USD"/>
    <x v="4"/>
    <x v="3"/>
    <d v="2015-01-09T02:00:00"/>
    <n v="1420768800"/>
    <d v="2014-11-10T18:33:15"/>
    <n v="1415644395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x v="2"/>
    <x v="0"/>
    <d v="2015-04-03T22:40:15"/>
    <n v="1428100815"/>
    <d v="2015-02-02T23:40:15"/>
    <n v="1422920415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x v="0"/>
    <x v="3"/>
    <d v="2014-06-22T21:00:00"/>
    <n v="1403470800"/>
    <d v="2014-06-21T13:19:52"/>
    <n v="1403356792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x v="4"/>
    <x v="2"/>
    <d v="2016-12-12T06:00:00"/>
    <n v="1481522400"/>
    <d v="2016-11-27T21:48:41"/>
    <n v="1480283321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x v="8"/>
    <x v="0"/>
    <d v="2015-10-11T15:29:05"/>
    <n v="1444577345"/>
    <d v="2015-09-11T15:30:58"/>
    <n v="1441985458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x v="9"/>
    <x v="0"/>
    <d v="2015-10-31T15:57:33"/>
    <n v="1446307053"/>
    <d v="2015-10-01T15:57:33"/>
    <n v="1443715053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x v="5"/>
    <x v="2"/>
    <d v="2016-07-24T01:52:38"/>
    <n v="1469325158"/>
    <d v="2016-05-25T01:52:38"/>
    <n v="1464141158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x v="3"/>
    <x v="3"/>
    <d v="2014-08-09T05:37:12"/>
    <n v="1407562632"/>
    <d v="2014-07-10T05:37:12"/>
    <n v="1404970632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x v="11"/>
    <x v="3"/>
    <d v="2015-02-07T21:42:19"/>
    <n v="1423345339"/>
    <d v="2014-12-09T21:42:19"/>
    <n v="1418161339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x v="3"/>
    <x v="0"/>
    <d v="2015-08-24T10:33:16"/>
    <n v="1440412396"/>
    <d v="2015-07-25T10:33:16"/>
    <n v="1437820396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x v="3"/>
    <x v="0"/>
    <d v="2015-09-09T04:00:18"/>
    <n v="1441771218"/>
    <d v="2015-07-11T04:00:18"/>
    <n v="1436587218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x v="9"/>
    <x v="3"/>
    <d v="2014-11-09T12:00:00"/>
    <n v="1415534400"/>
    <d v="2014-10-28T23:13:51"/>
    <n v="1414538031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x v="10"/>
    <x v="2"/>
    <d v="2016-09-07T01:21:53"/>
    <n v="1473211313"/>
    <d v="2016-08-24T01:21:53"/>
    <n v="1472001713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x v="3"/>
    <x v="0"/>
    <d v="2015-08-01T01:00:00"/>
    <n v="1438390800"/>
    <d v="2015-07-14T15:34:26"/>
    <n v="14368880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x v="7"/>
    <x v="2"/>
    <d v="2016-05-14T21:03:57"/>
    <n v="1463259837"/>
    <d v="2016-03-15T21:03:57"/>
    <n v="145807583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x v="5"/>
    <x v="2"/>
    <d v="2016-06-08T17:33:39"/>
    <n v="1465407219"/>
    <d v="2016-05-09T17:33:39"/>
    <n v="1462815219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x v="9"/>
    <x v="3"/>
    <d v="2014-11-25T19:46:00"/>
    <n v="1416944760"/>
    <d v="2014-10-17T06:23:21"/>
    <n v="1413527001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x v="6"/>
    <x v="0"/>
    <d v="2015-06-12T20:11:27"/>
    <n v="1434139887"/>
    <d v="2015-04-13T20:11:27"/>
    <n v="1428955887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x v="5"/>
    <x v="0"/>
    <d v="2015-06-27T18:27:06"/>
    <n v="1435429626"/>
    <d v="2015-05-18T18:27:06"/>
    <n v="1431973626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x v="11"/>
    <x v="0"/>
    <d v="2016-01-15T03:09:34"/>
    <n v="1452827374"/>
    <d v="2015-12-16T03:09:34"/>
    <n v="1450235374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x v="3"/>
    <x v="3"/>
    <d v="2014-09-06T22:08:59"/>
    <n v="1410041339"/>
    <d v="2014-07-08T22:08:59"/>
    <n v="1404857339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x v="1"/>
    <x v="0"/>
    <d v="2015-03-14T20:46:34"/>
    <n v="1426365994"/>
    <d v="2015-01-13T21:46:34"/>
    <n v="142118559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x v="2"/>
    <x v="2"/>
    <d v="2016-03-16T08:33:10"/>
    <n v="1458117190"/>
    <d v="2016-02-15T09:33:10"/>
    <n v="1455528790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x v="6"/>
    <x v="3"/>
    <d v="2014-05-19T11:26:29"/>
    <n v="1400498789"/>
    <d v="2014-04-26T11:26:29"/>
    <n v="1398511589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x v="10"/>
    <x v="0"/>
    <d v="2015-09-16T05:37:27"/>
    <n v="1442381847"/>
    <d v="2015-08-29T05:37:27"/>
    <n v="144082664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x v="9"/>
    <x v="0"/>
    <d v="2015-10-29T15:06:47"/>
    <n v="1446131207"/>
    <d v="2015-10-01T15:06:47"/>
    <n v="1443712007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x v="3"/>
    <x v="3"/>
    <d v="2014-08-05T14:52:09"/>
    <n v="1407250329"/>
    <d v="2014-07-06T14:52:09"/>
    <n v="140465832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x v="2"/>
    <x v="0"/>
    <d v="2015-03-25T18:01:10"/>
    <n v="1427306470"/>
    <d v="2015-02-23T19:01:10"/>
    <n v="142471807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x v="10"/>
    <x v="3"/>
    <d v="2014-09-25T21:16:44"/>
    <n v="1411679804"/>
    <d v="2014-08-26T21:16:44"/>
    <n v="1409087804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x v="6"/>
    <x v="0"/>
    <d v="2015-05-18T20:58:47"/>
    <n v="1431982727"/>
    <d v="2015-04-03T20:58:47"/>
    <n v="1428094727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x v="1"/>
    <x v="0"/>
    <d v="2015-01-24T03:00:00"/>
    <n v="1422068400"/>
    <d v="2015-01-09T03:39:39"/>
    <n v="1420774779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x v="6"/>
    <x v="0"/>
    <d v="2015-05-09T03:59:00"/>
    <n v="1431143940"/>
    <d v="2015-04-09T13:21:50"/>
    <n v="142858571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x v="10"/>
    <x v="3"/>
    <d v="2014-09-11T14:01:08"/>
    <n v="1410444068"/>
    <d v="2014-08-12T14:01:08"/>
    <n v="1407852068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x v="2"/>
    <x v="0"/>
    <d v="2015-02-23T18:22:59"/>
    <n v="1424715779"/>
    <d v="2015-02-09T18:22:59"/>
    <n v="1423506179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x v="0"/>
    <x v="3"/>
    <d v="2014-07-15T05:00:00"/>
    <n v="1405400400"/>
    <d v="2014-06-16T16:03:49"/>
    <n v="1402934629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x v="2"/>
    <x v="2"/>
    <d v="2016-03-04T23:57:26"/>
    <n v="1457135846"/>
    <d v="2016-02-03T23:57:26"/>
    <n v="1454543846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x v="6"/>
    <x v="3"/>
    <d v="2014-05-25T13:32:38"/>
    <n v="1401024758"/>
    <d v="2014-04-25T13:32:38"/>
    <n v="1398432758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x v="6"/>
    <x v="0"/>
    <d v="2015-05-07T14:01:04"/>
    <n v="1431007264"/>
    <d v="2015-04-07T14:01:04"/>
    <n v="1428415264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x v="10"/>
    <x v="3"/>
    <d v="2014-09-15T06:08:00"/>
    <n v="1410761280"/>
    <d v="2014-08-21T06:59:23"/>
    <n v="1408604363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x v="1"/>
    <x v="0"/>
    <d v="2015-02-21T11:00:00"/>
    <n v="1424516400"/>
    <d v="2015-01-21T03:57:17"/>
    <n v="1421812637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x v="5"/>
    <x v="2"/>
    <d v="2016-06-04T22:57:33"/>
    <n v="1465081053"/>
    <d v="2016-05-05T22:57:33"/>
    <n v="1462489053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x v="5"/>
    <x v="3"/>
    <d v="2014-06-15T15:16:04"/>
    <n v="1402845364"/>
    <d v="2014-05-16T15:16:04"/>
    <n v="1400253364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x v="3"/>
    <x v="2"/>
    <d v="2016-08-29T17:00:00"/>
    <n v="1472490000"/>
    <d v="2016-07-02T14:00:08"/>
    <n v="1467468008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x v="8"/>
    <x v="3"/>
    <d v="2014-10-13T04:59:00"/>
    <n v="1413176340"/>
    <d v="2014-09-30T15:37:03"/>
    <n v="1412091423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x v="0"/>
    <x v="3"/>
    <d v="2014-07-13T10:58:33"/>
    <n v="1405249113"/>
    <d v="2014-06-13T10:58:33"/>
    <n v="1402657113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x v="11"/>
    <x v="3"/>
    <d v="2015-01-30T16:53:34"/>
    <n v="1422636814"/>
    <d v="2014-12-31T16:53:34"/>
    <n v="1420044814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x v="3"/>
    <x v="3"/>
    <d v="2014-08-28T01:00:00"/>
    <n v="1409187600"/>
    <d v="2014-07-25T19:25:12"/>
    <n v="1406316312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x v="11"/>
    <x v="3"/>
    <d v="2015-01-18T18:33:38"/>
    <n v="1421606018"/>
    <d v="2014-12-09T18:33:38"/>
    <n v="1418150018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x v="1"/>
    <x v="0"/>
    <d v="2015-03-01T23:02:35"/>
    <n v="1425250955"/>
    <d v="2015-01-30T23:02:35"/>
    <n v="1422658955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x v="4"/>
    <x v="0"/>
    <d v="2015-12-16T20:18:00"/>
    <n v="1450297080"/>
    <d v="2015-11-26T19:17:39"/>
    <n v="1448565459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x v="7"/>
    <x v="0"/>
    <d v="2015-04-13T03:06:20"/>
    <n v="1428894380"/>
    <d v="2015-03-14T03:06:20"/>
    <n v="142630238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x v="5"/>
    <x v="0"/>
    <d v="2015-06-07T21:56:38"/>
    <n v="1433714198"/>
    <d v="2015-05-08T21:56:38"/>
    <n v="1431122198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x v="6"/>
    <x v="0"/>
    <d v="2015-05-24T03:21:00"/>
    <n v="1432437660"/>
    <d v="2015-04-24T03:21:00"/>
    <n v="142984566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x v="3"/>
    <x v="2"/>
    <d v="2016-08-15T12:44:52"/>
    <n v="1471265092"/>
    <d v="2016-07-16T12:44:52"/>
    <n v="1468673092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x v="9"/>
    <x v="2"/>
    <d v="2016-11-24T17:11:00"/>
    <n v="1480007460"/>
    <d v="2016-10-06T13:29:27"/>
    <n v="1475760567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x v="6"/>
    <x v="0"/>
    <d v="2015-06-02T15:34:53"/>
    <n v="1433259293"/>
    <d v="2015-04-03T15:34:53"/>
    <n v="1428075293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x v="9"/>
    <x v="0"/>
    <d v="2015-11-19T20:45:17"/>
    <n v="1447965917"/>
    <d v="2015-10-20T19:45:17"/>
    <n v="1445370317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x v="11"/>
    <x v="0"/>
    <d v="2016-01-23T08:45:52"/>
    <n v="1453538752"/>
    <d v="2015-12-24T08:45:52"/>
    <n v="1450946752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x v="10"/>
    <x v="3"/>
    <d v="2014-10-05T19:16:13"/>
    <n v="1412536573"/>
    <d v="2014-08-21T19:16:13"/>
    <n v="1408648573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x v="8"/>
    <x v="2"/>
    <d v="2016-10-17T04:00:00"/>
    <n v="1476676800"/>
    <d v="2016-09-15T16:33:59"/>
    <n v="1473957239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x v="8"/>
    <x v="0"/>
    <d v="2015-10-08T19:00:21"/>
    <n v="1444330821"/>
    <d v="2015-09-08T19:00:21"/>
    <n v="1441738821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x v="2"/>
    <x v="1"/>
    <d v="2017-03-16T13:00:03"/>
    <n v="1489669203"/>
    <d v="2017-02-24T14:00:03"/>
    <n v="1487944803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x v="5"/>
    <x v="0"/>
    <d v="2015-06-16T17:47:29"/>
    <n v="1434476849"/>
    <d v="2015-05-17T17:47:29"/>
    <n v="1431884849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x v="6"/>
    <x v="2"/>
    <d v="2016-05-04T23:00:50"/>
    <n v="1462402850"/>
    <d v="2016-04-04T23:00:50"/>
    <n v="145981085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x v="1"/>
    <x v="0"/>
    <d v="2015-03-27T23:16:12"/>
    <n v="1427498172"/>
    <d v="2015-01-27T00:16:12"/>
    <n v="1422317772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x v="7"/>
    <x v="2"/>
    <d v="2016-05-08T17:41:57"/>
    <n v="1462729317"/>
    <d v="2016-03-09T18:41:57"/>
    <n v="1457548917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x v="5"/>
    <x v="2"/>
    <d v="2016-06-07T00:12:05"/>
    <n v="1465258325"/>
    <d v="2016-05-08T00:12:05"/>
    <n v="1462666325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x v="10"/>
    <x v="3"/>
    <d v="2014-09-11T18:10:23"/>
    <n v="1410459023"/>
    <d v="2014-08-12T18:10:23"/>
    <n v="1407867023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x v="2"/>
    <x v="0"/>
    <d v="2015-03-26T04:00:00"/>
    <n v="1427342400"/>
    <d v="2015-02-26T05:05:59"/>
    <n v="1424927159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x v="2"/>
    <x v="0"/>
    <d v="2015-03-01T06:59:00"/>
    <n v="1425193140"/>
    <d v="2015-02-01T05:51:46"/>
    <n v="1422769906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x v="0"/>
    <x v="0"/>
    <d v="2015-07-02T11:17:04"/>
    <n v="1435835824"/>
    <d v="2015-06-02T11:17:04"/>
    <n v="1433243824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x v="3"/>
    <x v="3"/>
    <d v="2014-08-06T21:32:00"/>
    <n v="1407360720"/>
    <d v="2014-07-07T21:50:19"/>
    <n v="1404769819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x v="0"/>
    <x v="0"/>
    <d v="2015-07-07T17:30:33"/>
    <n v="1436290233"/>
    <d v="2015-06-07T17:30:33"/>
    <n v="1433698233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x v="10"/>
    <x v="0"/>
    <d v="2015-09-16T17:43:32"/>
    <n v="1442425412"/>
    <d v="2015-08-17T17:43:32"/>
    <n v="1439833412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x v="2"/>
    <x v="0"/>
    <d v="2015-03-09T03:44:52"/>
    <n v="1425872692"/>
    <d v="2015-02-07T04:44:52"/>
    <n v="1423284292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x v="10"/>
    <x v="2"/>
    <d v="2016-08-17T03:59:00"/>
    <n v="1471406340"/>
    <d v="2016-08-03T12:34:20"/>
    <n v="1470227660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x v="6"/>
    <x v="0"/>
    <d v="2015-05-03T22:51:00"/>
    <n v="1430693460"/>
    <d v="2015-04-03T18:52:33"/>
    <n v="1428087153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x v="0"/>
    <x v="3"/>
    <d v="2014-07-18T16:04:11"/>
    <n v="1405699451"/>
    <d v="2014-06-18T16:04:11"/>
    <n v="1403107451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x v="10"/>
    <x v="3"/>
    <d v="2014-08-31T15:47:58"/>
    <n v="1409500078"/>
    <d v="2014-08-01T15:47:58"/>
    <n v="1406908078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x v="4"/>
    <x v="2"/>
    <d v="2016-12-05T01:00:00"/>
    <n v="1480899600"/>
    <d v="2016-11-20T02:38:40"/>
    <n v="1479609520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x v="11"/>
    <x v="0"/>
    <d v="2016-01-01T04:00:00"/>
    <n v="1451620800"/>
    <d v="2015-12-03T19:38:28"/>
    <n v="1449171508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x v="10"/>
    <x v="3"/>
    <d v="2014-09-26T01:35:00"/>
    <n v="1411695300"/>
    <d v="2014-08-29T01:27:51"/>
    <n v="1409275671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x v="9"/>
    <x v="3"/>
    <d v="2014-11-27T03:00:00"/>
    <n v="1417057200"/>
    <d v="2014-10-29T16:24:46"/>
    <n v="1414599886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x v="2"/>
    <x v="2"/>
    <d v="2016-03-13T12:00:00"/>
    <n v="1457870400"/>
    <d v="2016-02-25T17:32:10"/>
    <n v="1456421530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x v="1"/>
    <x v="0"/>
    <d v="2015-03-23T02:14:00"/>
    <n v="1427076840"/>
    <d v="2015-01-22T21:08:54"/>
    <n v="1421960934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x v="9"/>
    <x v="3"/>
    <d v="2014-10-20T05:59:00"/>
    <n v="1413784740"/>
    <d v="2014-10-10T15:22:27"/>
    <n v="1412954547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x v="11"/>
    <x v="3"/>
    <d v="2015-01-06T06:00:00"/>
    <n v="1420524000"/>
    <d v="2014-12-20T19:47:03"/>
    <n v="1419104823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x v="10"/>
    <x v="0"/>
    <d v="2015-08-24T02:00:00"/>
    <n v="1440381600"/>
    <d v="2015-08-03T21:58:50"/>
    <n v="143863913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x v="10"/>
    <x v="0"/>
    <d v="2015-09-23T13:25:56"/>
    <n v="1443014756"/>
    <d v="2015-08-09T13:25:56"/>
    <n v="1439126756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x v="1"/>
    <x v="2"/>
    <d v="2016-02-11T16:29:03"/>
    <n v="1455208143"/>
    <d v="2016-01-12T16:29:03"/>
    <n v="1452616143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x v="8"/>
    <x v="3"/>
    <d v="2014-11-11T16:10:36"/>
    <n v="1415722236"/>
    <d v="2014-09-12T15:10:36"/>
    <n v="1410534636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x v="3"/>
    <x v="2"/>
    <d v="2016-08-24T06:41:21"/>
    <n v="1472020881"/>
    <d v="2016-07-25T06:41:21"/>
    <n v="1469428881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x v="9"/>
    <x v="2"/>
    <d v="2016-10-31T04:00:00"/>
    <n v="1477886400"/>
    <d v="2016-10-11T23:22:08"/>
    <n v="1476228128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x v="7"/>
    <x v="2"/>
    <d v="2016-05-01T11:00:06"/>
    <n v="1462100406"/>
    <d v="2016-03-02T12:00:06"/>
    <n v="1456920006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x v="8"/>
    <x v="2"/>
    <d v="2016-10-13T00:00:00"/>
    <n v="1476316800"/>
    <d v="2016-09-14T07:22:31"/>
    <n v="1473837751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x v="5"/>
    <x v="2"/>
    <d v="2016-06-20T08:41:21"/>
    <n v="1466412081"/>
    <d v="2016-05-21T08:41:21"/>
    <n v="1463820081"/>
    <b v="0"/>
    <n v="28"/>
    <b v="1"/>
    <x v="38"/>
  </r>
  <r>
    <n v="2989"/>
    <s v="Let's Light Up The Gem!"/>
    <s v="Bring the movies back to Bethel, Maine."/>
    <n v="20000"/>
    <n v="35307"/>
    <x v="0"/>
    <s v="US"/>
    <s v="USD"/>
    <x v="4"/>
    <x v="0"/>
    <d v="2015-12-21T04:59:00"/>
    <n v="1450673940"/>
    <d v="2015-11-29T00:29:22"/>
    <n v="1448756962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x v="11"/>
    <x v="0"/>
    <d v="2016-01-07T13:47:00"/>
    <n v="1452174420"/>
    <d v="2015-12-03T13:47:00"/>
    <n v="144915042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x v="1"/>
    <x v="1"/>
    <d v="2017-01-27T20:05:30"/>
    <n v="1485547530"/>
    <d v="2017-01-05T20:05:30"/>
    <n v="148364673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x v="8"/>
    <x v="2"/>
    <d v="2016-10-09T18:25:10"/>
    <n v="1476037510"/>
    <d v="2016-09-09T18:25:10"/>
    <n v="1473445510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x v="1"/>
    <x v="2"/>
    <d v="2016-02-20T20:07:47"/>
    <n v="1455998867"/>
    <d v="2016-01-21T20:07:47"/>
    <n v="1453406867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x v="8"/>
    <x v="3"/>
    <d v="2014-10-03T11:29:32"/>
    <n v="1412335772"/>
    <d v="2014-09-03T11:29:32"/>
    <n v="1409743772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x v="11"/>
    <x v="2"/>
    <d v="2017-01-19T15:57:51"/>
    <n v="1484841471"/>
    <d v="2016-12-20T15:57:51"/>
    <n v="1482249471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x v="7"/>
    <x v="0"/>
    <d v="2015-05-26T21:54:00"/>
    <n v="1432677240"/>
    <d v="2015-03-27T21:54:00"/>
    <n v="142749324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x v="2"/>
    <x v="1"/>
    <d v="2017-02-27T04:59:00"/>
    <n v="1488171540"/>
    <d v="2017-02-09T17:36:33"/>
    <n v="1486661793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x v="5"/>
    <x v="3"/>
    <d v="2014-06-16T04:25:00"/>
    <n v="1402892700"/>
    <d v="2014-05-19T04:38:49"/>
    <n v="1400474329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x v="2"/>
    <x v="1"/>
    <d v="2017-03-01T02:00:00"/>
    <n v="1488333600"/>
    <d v="2017-02-14T17:46:00"/>
    <n v="148709436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x v="1"/>
    <x v="1"/>
    <d v="2017-01-31T18:00:00"/>
    <n v="1485885600"/>
    <d v="2017-01-17T19:51:10"/>
    <n v="148468267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x v="0"/>
    <x v="2"/>
    <d v="2016-07-13T21:29:42"/>
    <n v="1468445382"/>
    <d v="2016-06-13T21:29:42"/>
    <n v="1465853382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x v="4"/>
    <x v="5"/>
    <d v="2012-12-26T20:04:12"/>
    <n v="1356552252"/>
    <d v="2012-11-26T20:04:12"/>
    <n v="1353960252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x v="1"/>
    <x v="2"/>
    <d v="2016-03-01T05:59:00"/>
    <n v="1456811940"/>
    <d v="2016-01-29T20:22:56"/>
    <n v="1454098976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x v="9"/>
    <x v="3"/>
    <d v="2014-11-15T22:08:44"/>
    <n v="1416089324"/>
    <d v="2014-10-16T21:08:44"/>
    <n v="1413493724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x v="8"/>
    <x v="3"/>
    <d v="2014-10-06T16:11:45"/>
    <n v="1412611905"/>
    <d v="2014-09-06T16:11:45"/>
    <n v="1410019905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x v="4"/>
    <x v="3"/>
    <d v="2014-12-14T18:09:51"/>
    <n v="1418580591"/>
    <d v="2014-11-14T18:09:51"/>
    <n v="1415988591"/>
    <b v="0"/>
    <n v="97"/>
    <b v="1"/>
    <x v="38"/>
  </r>
  <r>
    <n v="3007"/>
    <s v="Bethlem"/>
    <s v="Consuite for 2015 CoreCon.  An adventure into insanity."/>
    <n v="600"/>
    <n v="1080"/>
    <x v="0"/>
    <s v="US"/>
    <s v="USD"/>
    <x v="6"/>
    <x v="0"/>
    <d v="2015-04-25T05:11:23"/>
    <n v="1429938683"/>
    <d v="2015-04-04T05:11:23"/>
    <n v="1428124283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x v="11"/>
    <x v="0"/>
    <d v="2016-01-21T05:05:19"/>
    <n v="1453352719"/>
    <d v="2015-12-22T05:05:19"/>
    <n v="1450760719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x v="9"/>
    <x v="3"/>
    <d v="2014-11-26T14:40:40"/>
    <n v="1417012840"/>
    <d v="2014-10-27T13:40:40"/>
    <n v="141441724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x v="11"/>
    <x v="3"/>
    <d v="2015-02-21T19:58:39"/>
    <n v="1424548719"/>
    <d v="2014-12-23T19:58:39"/>
    <n v="1419364719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x v="4"/>
    <x v="0"/>
    <d v="2015-12-23T22:59:00"/>
    <n v="1450911540"/>
    <d v="2015-11-26T11:15:16"/>
    <n v="1448536516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x v="1"/>
    <x v="0"/>
    <d v="2015-02-10T16:52:10"/>
    <n v="1423587130"/>
    <d v="2015-01-20T16:52:10"/>
    <n v="142177273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x v="5"/>
    <x v="0"/>
    <d v="2015-06-21T20:04:09"/>
    <n v="1434917049"/>
    <d v="2015-05-22T20:04:09"/>
    <n v="1432325049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x v="9"/>
    <x v="3"/>
    <d v="2014-11-05T05:00:00"/>
    <n v="1415163600"/>
    <d v="2014-10-08T02:58:00"/>
    <n v="141273708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x v="5"/>
    <x v="3"/>
    <d v="2014-06-11T04:00:00"/>
    <n v="1402459200"/>
    <d v="2014-05-26T17:27:18"/>
    <n v="1401125238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x v="5"/>
    <x v="3"/>
    <d v="2014-07-18T13:09:12"/>
    <n v="1405688952"/>
    <d v="2014-05-19T13:09:12"/>
    <n v="1400504952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x v="3"/>
    <x v="3"/>
    <d v="2014-08-20T20:24:03"/>
    <n v="1408566243"/>
    <d v="2014-07-21T20:24:03"/>
    <n v="1405974243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x v="0"/>
    <x v="0"/>
    <d v="2015-07-20T22:00:00"/>
    <n v="1437429600"/>
    <d v="2015-06-08T07:09:36"/>
    <n v="1433747376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x v="6"/>
    <x v="3"/>
    <d v="2014-05-27T03:00:00"/>
    <n v="1401159600"/>
    <d v="2014-04-29T20:00:20"/>
    <n v="139880162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x v="0"/>
    <x v="0"/>
    <d v="2015-08-14T20:18:53"/>
    <n v="1439583533"/>
    <d v="2015-06-15T20:18:53"/>
    <n v="1434399533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x v="9"/>
    <x v="2"/>
    <d v="2016-11-22T05:59:00"/>
    <n v="1479794340"/>
    <d v="2016-10-17T14:51:09"/>
    <n v="1476715869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x v="3"/>
    <x v="2"/>
    <d v="2016-08-27T22:53:29"/>
    <n v="1472338409"/>
    <d v="2016-07-13T22:53:29"/>
    <n v="1468450409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x v="6"/>
    <x v="0"/>
    <d v="2015-06-11T16:13:06"/>
    <n v="1434039186"/>
    <d v="2015-04-27T16:13:06"/>
    <n v="1430151186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x v="8"/>
    <x v="5"/>
    <d v="2012-10-06T23:51:15"/>
    <n v="1349567475"/>
    <d v="2012-09-06T23:51:15"/>
    <n v="1346975475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x v="5"/>
    <x v="3"/>
    <d v="2014-05-30T16:00:00"/>
    <n v="1401465600"/>
    <d v="2014-05-02T12:13:33"/>
    <n v="1399032813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x v="2"/>
    <x v="1"/>
    <d v="2017-03-03T11:01:32"/>
    <n v="1488538892"/>
    <d v="2017-02-17T11:01:32"/>
    <n v="1487329292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x v="2"/>
    <x v="0"/>
    <d v="2015-03-20T15:54:11"/>
    <n v="1426866851"/>
    <d v="2015-02-18T16:54:11"/>
    <n v="1424278451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x v="3"/>
    <x v="2"/>
    <d v="2016-08-15T06:20:25"/>
    <n v="1471242025"/>
    <d v="2016-07-16T06:20:25"/>
    <n v="1468650025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x v="9"/>
    <x v="3"/>
    <d v="2014-11-18T04:35:00"/>
    <n v="1416285300"/>
    <d v="2014-10-20T17:00:47"/>
    <n v="1413824447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x v="10"/>
    <x v="0"/>
    <d v="2015-09-16T17:56:11"/>
    <n v="1442426171"/>
    <d v="2015-08-17T17:56:11"/>
    <n v="1439834171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x v="10"/>
    <x v="2"/>
    <d v="2016-10-14T21:10:47"/>
    <n v="1476479447"/>
    <d v="2016-08-15T21:10:47"/>
    <n v="1471295447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x v="10"/>
    <x v="0"/>
    <d v="2015-09-11T01:04:19"/>
    <n v="1441933459"/>
    <d v="2015-08-12T01:04:19"/>
    <n v="1439341459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x v="3"/>
    <x v="2"/>
    <d v="2016-08-18T02:38:45"/>
    <n v="1471487925"/>
    <d v="2016-07-19T02:38:45"/>
    <n v="1468895925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x v="9"/>
    <x v="2"/>
    <d v="2016-11-01T03:59:00"/>
    <n v="1477972740"/>
    <d v="2016-10-01T12:50:55"/>
    <n v="1475326255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x v="6"/>
    <x v="4"/>
    <d v="2013-05-04T13:26:49"/>
    <n v="1367674009"/>
    <d v="2013-04-04T13:26:49"/>
    <n v="1365082009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x v="3"/>
    <x v="4"/>
    <d v="2013-08-16T11:59:00"/>
    <n v="1376654340"/>
    <d v="2013-07-11T18:50:44"/>
    <n v="1373568644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x v="3"/>
    <x v="7"/>
    <d v="2010-10-02T04:59:00"/>
    <n v="1285995540"/>
    <d v="2010-07-19T21:26:13"/>
    <n v="1279574773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x v="1"/>
    <x v="2"/>
    <d v="2016-03-04T06:03:17"/>
    <n v="1457071397"/>
    <d v="2016-01-04T06:03:17"/>
    <n v="1451887397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x v="11"/>
    <x v="4"/>
    <d v="2013-12-29T07:59:00"/>
    <n v="1388303940"/>
    <d v="2013-12-02T19:03:58"/>
    <n v="1386011038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x v="0"/>
    <x v="0"/>
    <d v="2015-06-26T23:00:00"/>
    <n v="1435359600"/>
    <d v="2015-06-22T19:00:21"/>
    <n v="1434999621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x v="11"/>
    <x v="0"/>
    <d v="2016-01-20T20:50:48"/>
    <n v="1453323048"/>
    <d v="2015-12-21T20:50:48"/>
    <n v="1450731048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x v="8"/>
    <x v="0"/>
    <d v="2015-10-06T16:30:47"/>
    <n v="1444149047"/>
    <d v="2015-09-06T16:30:47"/>
    <n v="1441557047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x v="7"/>
    <x v="0"/>
    <d v="2015-04-16T02:50:00"/>
    <n v="1429152600"/>
    <d v="2015-03-20T01:41:39"/>
    <n v="1426815699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x v="1"/>
    <x v="2"/>
    <d v="2016-02-02T17:26:38"/>
    <n v="1454433998"/>
    <d v="2016-01-18T17:26:38"/>
    <n v="1453137998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x v="3"/>
    <x v="3"/>
    <d v="2014-08-22T03:44:15"/>
    <n v="1408679055"/>
    <d v="2014-07-23T03:44:15"/>
    <n v="1406087055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x v="10"/>
    <x v="3"/>
    <d v="2014-09-10T04:52:00"/>
    <n v="1410324720"/>
    <d v="2014-08-11T19:16:26"/>
    <n v="1407784586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x v="7"/>
    <x v="2"/>
    <d v="2016-04-27T13:16:00"/>
    <n v="1461762960"/>
    <d v="2016-03-14T23:44:14"/>
    <n v="1457999054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x v="11"/>
    <x v="3"/>
    <d v="2014-12-31T21:22:00"/>
    <n v="1420060920"/>
    <d v="2014-12-02T21:37:42"/>
    <n v="1417556262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x v="5"/>
    <x v="0"/>
    <d v="2015-06-14T00:20:55"/>
    <n v="1434241255"/>
    <d v="2015-05-15T00:20:55"/>
    <n v="1431649255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x v="6"/>
    <x v="2"/>
    <d v="2016-05-05T04:02:40"/>
    <n v="1462420960"/>
    <d v="2016-04-05T04:02:40"/>
    <n v="145982896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x v="1"/>
    <x v="1"/>
    <d v="2017-02-08T09:59:05"/>
    <n v="1486547945"/>
    <d v="2017-01-09T09:59:05"/>
    <n v="1483955945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x v="6"/>
    <x v="0"/>
    <d v="2015-05-28T15:59:00"/>
    <n v="1432828740"/>
    <d v="2015-04-28T16:04:54"/>
    <n v="1430237094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x v="10"/>
    <x v="3"/>
    <d v="2014-10-02T03:59:00"/>
    <n v="1412222340"/>
    <d v="2014-08-11T18:16:53"/>
    <n v="1407781013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x v="1"/>
    <x v="0"/>
    <d v="2015-03-02T01:04:00"/>
    <n v="1425258240"/>
    <d v="2015-01-23T19:59:14"/>
    <n v="1422043154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x v="4"/>
    <x v="3"/>
    <d v="2015-01-09T22:59:50"/>
    <n v="1420844390"/>
    <d v="2014-11-10T22:59:50"/>
    <n v="141566039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x v="3"/>
    <x v="3"/>
    <d v="2014-09-29T15:16:24"/>
    <n v="1412003784"/>
    <d v="2014-07-31T15:16:24"/>
    <n v="1406819784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x v="7"/>
    <x v="2"/>
    <d v="2016-04-03T14:36:51"/>
    <n v="1459694211"/>
    <d v="2016-03-04T15:36:51"/>
    <n v="1457105811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x v="7"/>
    <x v="2"/>
    <d v="2016-05-20T08:59:00"/>
    <n v="1463734740"/>
    <d v="2016-03-31T08:59:00"/>
    <n v="145941474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x v="3"/>
    <x v="3"/>
    <d v="2014-08-08T22:27:26"/>
    <n v="1407536846"/>
    <d v="2014-07-09T22:27:26"/>
    <n v="1404944846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x v="10"/>
    <x v="0"/>
    <d v="2015-09-28T06:35:34"/>
    <n v="1443422134"/>
    <d v="2015-08-29T06:35:34"/>
    <n v="1440830134"/>
    <b v="0"/>
    <n v="6"/>
    <b v="0"/>
    <x v="38"/>
  </r>
  <r>
    <n v="3061"/>
    <s v="Help Save Parkway Cinemas!"/>
    <s v="Save a historic Local theater."/>
    <n v="1000000"/>
    <n v="0"/>
    <x v="2"/>
    <s v="US"/>
    <s v="USD"/>
    <x v="3"/>
    <x v="3"/>
    <d v="2014-08-13T18:49:08"/>
    <n v="1407955748"/>
    <d v="2014-07-14T18:49:08"/>
    <n v="1405363748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x v="8"/>
    <x v="0"/>
    <d v="2015-09-30T18:00:00"/>
    <n v="1443636000"/>
    <d v="2015-09-01T12:51:32"/>
    <n v="1441111892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x v="8"/>
    <x v="2"/>
    <d v="2016-10-22T22:08:58"/>
    <n v="1477174138"/>
    <d v="2016-09-17T22:08:58"/>
    <n v="1474150138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x v="9"/>
    <x v="0"/>
    <d v="2015-11-22T06:59:00"/>
    <n v="1448175540"/>
    <d v="2015-10-22T03:07:26"/>
    <n v="1445483246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x v="3"/>
    <x v="3"/>
    <d v="2014-07-30T01:19:32"/>
    <n v="1406683172"/>
    <d v="2014-07-05T01:19:32"/>
    <n v="1404523172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x v="0"/>
    <x v="2"/>
    <d v="2016-07-10T05:28:57"/>
    <n v="1468128537"/>
    <d v="2016-06-10T05:28:57"/>
    <n v="1465536537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x v="10"/>
    <x v="0"/>
    <d v="2015-09-09T22:31:19"/>
    <n v="1441837879"/>
    <d v="2015-08-10T22:31:19"/>
    <n v="1439245879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x v="8"/>
    <x v="0"/>
    <d v="2015-10-16T16:35:52"/>
    <n v="1445013352"/>
    <d v="2015-09-16T16:35:52"/>
    <n v="1442421352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x v="4"/>
    <x v="3"/>
    <d v="2014-12-14T20:00:34"/>
    <n v="1418587234"/>
    <d v="2014-11-14T20:00:34"/>
    <n v="1415995234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x v="4"/>
    <x v="2"/>
    <d v="2016-12-07T17:36:09"/>
    <n v="1481132169"/>
    <d v="2016-11-16T17:36:09"/>
    <n v="1479317769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x v="6"/>
    <x v="0"/>
    <d v="2015-04-21T05:59:00"/>
    <n v="1429595940"/>
    <d v="2015-04-03T17:34:41"/>
    <n v="1428082481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x v="9"/>
    <x v="2"/>
    <d v="2016-10-30T01:46:00"/>
    <n v="1477791960"/>
    <d v="2016-10-15T16:34:22"/>
    <n v="1476549262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x v="6"/>
    <x v="0"/>
    <d v="2015-06-14T19:19:00"/>
    <n v="1434309540"/>
    <d v="2015-04-17T16:25:00"/>
    <n v="142928790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x v="2"/>
    <x v="2"/>
    <d v="2016-03-10T13:42:39"/>
    <n v="1457617359"/>
    <d v="2016-02-09T13:42:39"/>
    <n v="1455025359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x v="0"/>
    <x v="2"/>
    <d v="2016-08-19T02:27:20"/>
    <n v="1471573640"/>
    <d v="2016-06-30T02:27:20"/>
    <n v="146725364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x v="10"/>
    <x v="0"/>
    <d v="2015-10-09T15:38:43"/>
    <n v="1444405123"/>
    <d v="2015-08-10T15:38:43"/>
    <n v="1439221123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x v="1"/>
    <x v="1"/>
    <d v="2017-03-02T22:57:58"/>
    <n v="1488495478"/>
    <d v="2017-01-31T22:57:58"/>
    <n v="1485903478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x v="1"/>
    <x v="0"/>
    <d v="2015-02-26T03:19:55"/>
    <n v="1424920795"/>
    <d v="2015-01-27T03:19:55"/>
    <n v="1422328795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x v="2"/>
    <x v="0"/>
    <d v="2015-03-22T16:07:15"/>
    <n v="1427040435"/>
    <d v="2015-02-20T17:07:15"/>
    <n v="1424452035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x v="9"/>
    <x v="3"/>
    <d v="2014-12-27T01:40:44"/>
    <n v="1419644444"/>
    <d v="2014-10-28T00:40:44"/>
    <n v="1414456844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x v="10"/>
    <x v="0"/>
    <d v="2015-09-20T04:21:31"/>
    <n v="1442722891"/>
    <d v="2015-08-21T04:21:31"/>
    <n v="1440130891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x v="9"/>
    <x v="0"/>
    <d v="2015-11-15T23:09:06"/>
    <n v="1447628946"/>
    <d v="2015-10-16T22:09:06"/>
    <n v="1445033346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x v="10"/>
    <x v="3"/>
    <d v="2014-09-01T05:00:00"/>
    <n v="1409547600"/>
    <d v="2014-08-02T13:31:18"/>
    <n v="1406986278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x v="6"/>
    <x v="0"/>
    <d v="2015-05-05T18:48:00"/>
    <n v="1430851680"/>
    <d v="2015-04-06T17:22:11"/>
    <n v="1428340931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x v="10"/>
    <x v="0"/>
    <d v="2015-09-29T21:12:39"/>
    <n v="1443561159"/>
    <d v="2015-08-30T21:12:39"/>
    <n v="1440969159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x v="0"/>
    <x v="0"/>
    <d v="2015-08-17T16:05:59"/>
    <n v="1439827559"/>
    <d v="2015-06-18T16:05:59"/>
    <n v="1434643559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x v="9"/>
    <x v="2"/>
    <d v="2016-12-21T04:36:30"/>
    <n v="1482294990"/>
    <d v="2016-10-22T03:36:30"/>
    <n v="147710739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x v="11"/>
    <x v="3"/>
    <d v="2015-01-08T13:41:00"/>
    <n v="1420724460"/>
    <d v="2014-12-08T13:44:07"/>
    <n v="1418046247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x v="0"/>
    <x v="2"/>
    <d v="2016-07-09T01:59:00"/>
    <n v="1468029540"/>
    <d v="2016-06-07T13:01:23"/>
    <n v="1465304483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x v="7"/>
    <x v="0"/>
    <d v="2015-05-01T18:39:05"/>
    <n v="1430505545"/>
    <d v="2015-03-02T19:39:05"/>
    <n v="1425325145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x v="3"/>
    <x v="2"/>
    <d v="2016-08-14T22:45:43"/>
    <n v="1471214743"/>
    <d v="2016-07-15T22:45:43"/>
    <n v="1468622743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x v="8"/>
    <x v="0"/>
    <d v="2015-10-15T22:00:00"/>
    <n v="1444946400"/>
    <d v="2015-09-08T14:51:52"/>
    <n v="1441723912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x v="5"/>
    <x v="3"/>
    <d v="2014-06-01T03:59:00"/>
    <n v="1401595140"/>
    <d v="2014-05-01T21:49:01"/>
    <n v="1398980941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x v="3"/>
    <x v="0"/>
    <d v="2015-09-20T19:05:56"/>
    <n v="1442775956"/>
    <d v="2015-07-22T19:05:56"/>
    <n v="1437591956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x v="0"/>
    <x v="2"/>
    <d v="2016-08-01T00:36:20"/>
    <n v="1470011780"/>
    <d v="2016-06-02T00:36:20"/>
    <n v="146482778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x v="6"/>
    <x v="0"/>
    <d v="2015-05-20T19:48:46"/>
    <n v="1432151326"/>
    <d v="2015-04-20T19:48:46"/>
    <n v="1429559326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x v="8"/>
    <x v="2"/>
    <d v="2016-10-07T14:00:00"/>
    <n v="1475848800"/>
    <d v="2016-09-16T12:05:01"/>
    <n v="1474027501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x v="11"/>
    <x v="0"/>
    <d v="2016-02-08T00:17:00"/>
    <n v="1454890620"/>
    <d v="2015-12-21T19:00:49"/>
    <n v="1450724449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x v="1"/>
    <x v="2"/>
    <d v="2016-02-12T04:33:11"/>
    <n v="1455251591"/>
    <d v="2016-01-13T04:33:11"/>
    <n v="1452659591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x v="8"/>
    <x v="3"/>
    <d v="2014-10-20T14:56:15"/>
    <n v="1413816975"/>
    <d v="2014-09-20T14:56:15"/>
    <n v="1411224975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x v="0"/>
    <x v="0"/>
    <d v="2015-07-16T07:56:00"/>
    <n v="1437033360"/>
    <d v="2015-06-16T09:12:17"/>
    <n v="1434445937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x v="3"/>
    <x v="2"/>
    <d v="2016-08-23T08:10:18"/>
    <n v="1471939818"/>
    <d v="2016-07-04T08:10:18"/>
    <n v="1467619818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x v="6"/>
    <x v="0"/>
    <d v="2015-06-12T03:45:06"/>
    <n v="1434080706"/>
    <d v="2015-04-13T03:45:06"/>
    <n v="1428896706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x v="1"/>
    <x v="0"/>
    <d v="2015-02-03T02:00:00"/>
    <n v="1422928800"/>
    <d v="2015-01-02T21:48:31"/>
    <n v="1420235311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x v="10"/>
    <x v="3"/>
    <d v="2014-10-19T05:00:00"/>
    <n v="1413694800"/>
    <d v="2014-08-25T17:15:16"/>
    <n v="1408986916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x v="10"/>
    <x v="0"/>
    <d v="2015-09-16T22:00:00"/>
    <n v="1442440800"/>
    <d v="2015-08-25T10:17:56"/>
    <n v="1440497876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x v="5"/>
    <x v="0"/>
    <d v="2015-05-11T19:32:31"/>
    <n v="1431372751"/>
    <d v="2015-05-04T19:32:31"/>
    <n v="1430767951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x v="2"/>
    <x v="0"/>
    <d v="2015-04-28T15:19:54"/>
    <n v="1430234394"/>
    <d v="2015-02-27T16:19:54"/>
    <n v="1425053994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x v="3"/>
    <x v="3"/>
    <d v="2014-08-28T03:00:10"/>
    <n v="1409194810"/>
    <d v="2014-07-24T03:00:10"/>
    <n v="140617081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x v="1"/>
    <x v="1"/>
    <d v="2017-02-19T00:45:19"/>
    <n v="1487465119"/>
    <d v="2017-01-10T00:45:19"/>
    <n v="1484009119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x v="8"/>
    <x v="3"/>
    <d v="2014-10-04T14:17:00"/>
    <n v="1412432220"/>
    <d v="2014-09-03T14:17:00"/>
    <n v="140975382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x v="8"/>
    <x v="2"/>
    <d v="2016-11-01T02:55:34"/>
    <n v="1477968934"/>
    <d v="2016-09-02T02:55:34"/>
    <n v="1472784934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x v="7"/>
    <x v="0"/>
    <d v="2015-04-17T17:33:02"/>
    <n v="1429291982"/>
    <d v="2015-03-18T17:33:02"/>
    <n v="1426699982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x v="3"/>
    <x v="3"/>
    <d v="2014-09-21T15:10:50"/>
    <n v="1411312250"/>
    <d v="2014-07-23T15:10:50"/>
    <n v="140612825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x v="5"/>
    <x v="2"/>
    <d v="2016-06-05T10:43:47"/>
    <n v="1465123427"/>
    <d v="2016-05-06T10:43:47"/>
    <n v="1462531427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x v="7"/>
    <x v="0"/>
    <d v="2015-04-01T12:22:05"/>
    <n v="1427890925"/>
    <d v="2015-03-18T12:22:05"/>
    <n v="1426681325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x v="5"/>
    <x v="2"/>
    <d v="2016-05-27T13:12:00"/>
    <n v="1464354720"/>
    <d v="2016-05-19T08:59:20"/>
    <n v="146364836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x v="0"/>
    <x v="2"/>
    <d v="2016-07-02T15:35:23"/>
    <n v="1467473723"/>
    <d v="2016-06-13T15:35:23"/>
    <n v="1465832123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x v="2"/>
    <x v="0"/>
    <d v="2015-03-27T00:05:32"/>
    <n v="1427414732"/>
    <d v="2015-02-25T01:05:32"/>
    <n v="1424826332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x v="7"/>
    <x v="2"/>
    <d v="2016-05-05T21:36:36"/>
    <n v="1462484196"/>
    <d v="2016-03-06T22:36:36"/>
    <n v="1457303796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x v="3"/>
    <x v="3"/>
    <d v="2014-09-26T16:18:55"/>
    <n v="1411748335"/>
    <d v="2014-07-28T16:18:55"/>
    <n v="1406564335"/>
    <b v="0"/>
    <n v="1"/>
    <b v="0"/>
    <x v="38"/>
  </r>
  <r>
    <n v="3122"/>
    <s v="be back soon (Canceled)"/>
    <s v="cancelled until further notice"/>
    <n v="199"/>
    <n v="116"/>
    <x v="1"/>
    <s v="US"/>
    <s v="USD"/>
    <x v="4"/>
    <x v="2"/>
    <d v="2016-11-09T23:22:12"/>
    <n v="1478733732"/>
    <d v="2016-11-04T22:22:12"/>
    <n v="1478298132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x v="0"/>
    <x v="2"/>
    <d v="2016-07-09T23:49:58"/>
    <n v="1468108198"/>
    <d v="2016-06-09T23:49:58"/>
    <n v="1465516198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x v="11"/>
    <x v="3"/>
    <d v="2015-02-02T18:43:21"/>
    <n v="1422902601"/>
    <d v="2014-12-04T18:43:21"/>
    <n v="1417718601"/>
    <b v="0"/>
    <n v="4"/>
    <b v="0"/>
    <x v="38"/>
  </r>
  <r>
    <n v="3125"/>
    <s v="N/A (Canceled)"/>
    <s v="N/A"/>
    <n v="1500000"/>
    <n v="0"/>
    <x v="1"/>
    <s v="US"/>
    <s v="USD"/>
    <x v="11"/>
    <x v="0"/>
    <d v="2016-01-07T04:57:52"/>
    <n v="1452142672"/>
    <d v="2015-12-08T04:57:52"/>
    <n v="1449550672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x v="2"/>
    <x v="2"/>
    <d v="2016-03-27T23:26:02"/>
    <n v="1459121162"/>
    <d v="2016-02-27T00:26:02"/>
    <n v="1456532762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x v="1"/>
    <x v="0"/>
    <d v="2015-03-01T20:33:49"/>
    <n v="1425242029"/>
    <d v="2015-01-30T20:33:49"/>
    <n v="1422650029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x v="2"/>
    <x v="1"/>
    <d v="2017-03-16T18:49:01"/>
    <n v="1489690141"/>
    <d v="2017-02-14T19:49:01"/>
    <n v="148710174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x v="7"/>
    <x v="1"/>
    <d v="2017-04-18T19:13:39"/>
    <n v="1492542819"/>
    <d v="2017-03-09T20:13:39"/>
    <n v="1489090419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x v="7"/>
    <x v="1"/>
    <d v="2017-04-14T04:59:00"/>
    <n v="1492145940"/>
    <d v="2017-03-14T15:21:56"/>
    <n v="1489504916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x v="7"/>
    <x v="1"/>
    <d v="2017-04-08T12:54:05"/>
    <n v="1491656045"/>
    <d v="2017-03-09T13:54:05"/>
    <n v="1489067645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x v="2"/>
    <x v="1"/>
    <d v="2017-04-21T07:24:20"/>
    <n v="1492759460"/>
    <d v="2017-02-20T08:24:20"/>
    <n v="1487579060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x v="2"/>
    <x v="1"/>
    <d v="2017-03-24T12:33:54"/>
    <n v="1490358834"/>
    <d v="2017-02-22T13:33:54"/>
    <n v="1487770434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x v="7"/>
    <x v="1"/>
    <d v="2017-03-27T16:16:59"/>
    <n v="1490631419"/>
    <d v="2017-03-06T17:16:59"/>
    <n v="1488820619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x v="7"/>
    <x v="1"/>
    <d v="2017-04-04T03:38:41"/>
    <n v="1491277121"/>
    <d v="2017-03-13T03:38:41"/>
    <n v="1489376321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x v="2"/>
    <x v="1"/>
    <d v="2017-03-31T22:59:00"/>
    <n v="1491001140"/>
    <d v="2017-02-23T11:05:54"/>
    <n v="1487847954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x v="7"/>
    <x v="1"/>
    <d v="2017-05-03T19:12:00"/>
    <n v="1493838720"/>
    <d v="2017-03-13T21:14:29"/>
    <n v="1489439669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x v="7"/>
    <x v="1"/>
    <d v="2017-04-03T15:30:07"/>
    <n v="1491233407"/>
    <d v="2017-03-15T15:30:07"/>
    <n v="1489591807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x v="2"/>
    <x v="1"/>
    <d v="2017-03-25T04:33:00"/>
    <n v="1490416380"/>
    <d v="2017-02-19T06:29:20"/>
    <n v="1487485760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x v="7"/>
    <x v="1"/>
    <d v="2017-04-07T16:15:03"/>
    <n v="1491581703"/>
    <d v="2017-03-08T17:15:03"/>
    <n v="148899330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x v="7"/>
    <x v="1"/>
    <d v="2017-04-16T20:00:00"/>
    <n v="1492372800"/>
    <d v="2017-03-06T18:04:48"/>
    <n v="1488823488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x v="2"/>
    <x v="1"/>
    <d v="2017-03-19T11:18:59"/>
    <n v="1489922339"/>
    <d v="2017-02-17T12:18:59"/>
    <n v="1487333939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x v="7"/>
    <x v="1"/>
    <d v="2017-04-09T08:35:56"/>
    <n v="1491726956"/>
    <d v="2017-03-14T08:35:56"/>
    <n v="148948055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x v="7"/>
    <x v="1"/>
    <d v="2017-03-19T06:00:00"/>
    <n v="1489903200"/>
    <d v="2017-03-02T12:55:07"/>
    <n v="148845930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x v="1"/>
    <x v="1"/>
    <d v="2017-03-27T23:58:54"/>
    <n v="1490659134"/>
    <d v="2017-01-27T00:58:54"/>
    <n v="1485478734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x v="7"/>
    <x v="1"/>
    <d v="2017-04-16T15:22:46"/>
    <n v="1492356166"/>
    <d v="2017-03-02T16:22:46"/>
    <n v="1488471766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x v="8"/>
    <x v="3"/>
    <d v="2014-11-07T00:15:55"/>
    <n v="1415319355"/>
    <d v="2014-09-27T23:15:55"/>
    <n v="1411859755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x v="8"/>
    <x v="3"/>
    <d v="2014-10-01T04:00:00"/>
    <n v="1412136000"/>
    <d v="2014-09-09T15:58:04"/>
    <n v="1410278284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x v="4"/>
    <x v="5"/>
    <d v="2012-12-07T02:00:00"/>
    <n v="1354845600"/>
    <d v="2012-11-13T00:25:00"/>
    <n v="1352766300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x v="9"/>
    <x v="7"/>
    <d v="2011-01-25T04:00:00"/>
    <n v="1295928000"/>
    <d v="2010-10-27T06:20:03"/>
    <n v="128816040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x v="10"/>
    <x v="3"/>
    <d v="2014-09-10T20:09:34"/>
    <n v="1410379774"/>
    <d v="2014-08-11T20:09:34"/>
    <n v="140778777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x v="9"/>
    <x v="4"/>
    <d v="2013-11-02T20:49:27"/>
    <n v="1383425367"/>
    <d v="2013-10-03T20:49:27"/>
    <n v="1380833367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x v="7"/>
    <x v="6"/>
    <d v="2011-05-01T04:59:00"/>
    <n v="1304225940"/>
    <d v="2011-03-31T03:42:17"/>
    <n v="1301542937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x v="7"/>
    <x v="5"/>
    <d v="2012-04-01T20:00:58"/>
    <n v="1333310458"/>
    <d v="2012-03-02T21:00:58"/>
    <n v="1330722058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x v="4"/>
    <x v="5"/>
    <d v="2012-12-20T11:58:45"/>
    <n v="1356004725"/>
    <d v="2012-11-20T11:58:45"/>
    <n v="1353412725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x v="6"/>
    <x v="5"/>
    <d v="2012-06-01T22:52:24"/>
    <n v="1338591144"/>
    <d v="2012-04-27T22:52:24"/>
    <n v="1335567144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x v="3"/>
    <x v="3"/>
    <d v="2014-07-19T05:00:00"/>
    <n v="1405746000"/>
    <d v="2014-07-09T18:55:05"/>
    <n v="1404932105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x v="0"/>
    <x v="4"/>
    <d v="2013-07-22T20:09:12"/>
    <n v="1374523752"/>
    <d v="2013-06-22T20:09:12"/>
    <n v="1371931752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x v="11"/>
    <x v="6"/>
    <d v="2012-01-18T23:00:00"/>
    <n v="1326927600"/>
    <d v="2011-12-07T01:36:01"/>
    <n v="1323221761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x v="3"/>
    <x v="3"/>
    <d v="2014-08-13T04:59:00"/>
    <n v="1407905940"/>
    <d v="2014-07-21T06:21:27"/>
    <n v="1405923687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x v="8"/>
    <x v="3"/>
    <d v="2014-10-15T12:52:02"/>
    <n v="1413377522"/>
    <d v="2014-09-15T12:52:02"/>
    <n v="1410785522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x v="0"/>
    <x v="3"/>
    <d v="2014-07-07T02:00:00"/>
    <n v="1404698400"/>
    <d v="2014-06-09T16:27:42"/>
    <n v="1402331262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x v="5"/>
    <x v="3"/>
    <d v="2014-06-15T18:05:25"/>
    <n v="1402855525"/>
    <d v="2014-05-16T18:05:25"/>
    <n v="1400263525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x v="5"/>
    <x v="3"/>
    <d v="2014-06-09T19:20:15"/>
    <n v="1402341615"/>
    <d v="2014-05-07T19:20:15"/>
    <n v="1399490415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x v="6"/>
    <x v="6"/>
    <d v="2011-05-03T03:59:00"/>
    <n v="1304395140"/>
    <d v="2011-04-11T03:49:20"/>
    <n v="1302493760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x v="9"/>
    <x v="3"/>
    <d v="2014-11-26T07:59:00"/>
    <n v="1416988740"/>
    <d v="2014-10-28T16:35:53"/>
    <n v="1414514153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x v="3"/>
    <x v="3"/>
    <d v="2014-08-02T04:13:01"/>
    <n v="1406952781"/>
    <d v="2014-07-19T04:13:01"/>
    <n v="1405743181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x v="5"/>
    <x v="3"/>
    <d v="2014-06-13T22:00:00"/>
    <n v="1402696800"/>
    <d v="2014-05-13T02:32:33"/>
    <n v="1399948353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x v="4"/>
    <x v="4"/>
    <d v="2013-12-13T04:59:00"/>
    <n v="1386910740"/>
    <d v="2013-11-13T17:42:41"/>
    <n v="1384364561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x v="5"/>
    <x v="3"/>
    <d v="2014-07-02T04:00:00"/>
    <n v="1404273600"/>
    <d v="2014-05-30T01:55:44"/>
    <n v="1401414944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x v="6"/>
    <x v="2"/>
    <d v="2016-05-06T14:35:58"/>
    <n v="1462545358"/>
    <d v="2016-04-06T14:35:58"/>
    <n v="1459953358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x v="1"/>
    <x v="5"/>
    <d v="2012-02-14T17:31:08"/>
    <n v="1329240668"/>
    <d v="2012-01-15T17:31:08"/>
    <n v="1326648668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x v="10"/>
    <x v="3"/>
    <d v="2014-09-26T21:04:52"/>
    <n v="1411765492"/>
    <d v="2014-08-27T21:04:52"/>
    <n v="1409173492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x v="10"/>
    <x v="3"/>
    <d v="2014-08-25T20:45:08"/>
    <n v="1408999508"/>
    <d v="2014-08-11T20:45:08"/>
    <n v="1407789908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x v="11"/>
    <x v="7"/>
    <d v="2011-02-17T21:17:07"/>
    <n v="1297977427"/>
    <d v="2010-12-19T21:17:07"/>
    <n v="1292793427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x v="3"/>
    <x v="4"/>
    <d v="2013-08-18T15:00:00"/>
    <n v="1376838000"/>
    <d v="2013-07-22T22:20:31"/>
    <n v="1374531631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x v="5"/>
    <x v="3"/>
    <d v="2014-06-21T16:00:09"/>
    <n v="1403366409"/>
    <d v="2014-05-22T16:00:09"/>
    <n v="1400774409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x v="0"/>
    <x v="3"/>
    <d v="2014-07-16T14:31:15"/>
    <n v="1405521075"/>
    <d v="2014-06-16T14:31:15"/>
    <n v="1402929075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x v="6"/>
    <x v="4"/>
    <d v="2013-05-06T16:51:11"/>
    <n v="1367859071"/>
    <d v="2013-04-11T16:51:11"/>
    <n v="1365699071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x v="5"/>
    <x v="3"/>
    <d v="2014-06-20T09:54:09"/>
    <n v="1403258049"/>
    <d v="2014-05-21T09:54:09"/>
    <n v="1400666049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x v="5"/>
    <x v="3"/>
    <d v="2014-06-15T16:00:00"/>
    <n v="1402848000"/>
    <d v="2014-05-20T07:26:27"/>
    <n v="1400570787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x v="11"/>
    <x v="6"/>
    <d v="2012-01-31T17:00:00"/>
    <n v="1328029200"/>
    <d v="2011-12-06T22:47:01"/>
    <n v="1323211621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x v="10"/>
    <x v="4"/>
    <d v="2013-08-23T19:04:29"/>
    <n v="1377284669"/>
    <d v="2013-08-05T19:04:29"/>
    <n v="1375729469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x v="0"/>
    <x v="3"/>
    <d v="2014-07-01T23:50:31"/>
    <n v="1404258631"/>
    <d v="2014-06-01T23:50:31"/>
    <n v="1401666631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x v="3"/>
    <x v="3"/>
    <d v="2014-07-16T23:27:21"/>
    <n v="1405553241"/>
    <d v="2014-07-09T23:27:21"/>
    <n v="1404948441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x v="10"/>
    <x v="3"/>
    <d v="2014-09-16T21:00:00"/>
    <n v="1410901200"/>
    <d v="2014-08-17T22:10:38"/>
    <n v="1408313438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x v="3"/>
    <x v="3"/>
    <d v="2014-08-04T15:59:33"/>
    <n v="1407167973"/>
    <d v="2014-07-15T15:59:33"/>
    <n v="1405439973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x v="5"/>
    <x v="0"/>
    <d v="2015-06-10T09:58:22"/>
    <n v="1433930302"/>
    <d v="2015-05-20T09:58:22"/>
    <n v="1432115902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x v="6"/>
    <x v="0"/>
    <d v="2015-05-24T08:18:52"/>
    <n v="1432455532"/>
    <d v="2015-04-24T08:18:52"/>
    <n v="1429863532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x v="4"/>
    <x v="2"/>
    <d v="2016-12-09T04:37:55"/>
    <n v="1481258275"/>
    <d v="2016-11-09T03:37:55"/>
    <n v="1478662675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x v="0"/>
    <x v="2"/>
    <d v="2016-08-16T18:07:49"/>
    <n v="1471370869"/>
    <d v="2016-06-17T18:07:49"/>
    <n v="1466186869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x v="1"/>
    <x v="0"/>
    <d v="2015-02-28T22:00:00"/>
    <n v="1425160800"/>
    <d v="2015-01-14T22:34:19"/>
    <n v="1421274859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x v="1"/>
    <x v="0"/>
    <d v="2015-02-20T23:14:16"/>
    <n v="1424474056"/>
    <d v="2015-01-06T23:14:16"/>
    <n v="1420586056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x v="0"/>
    <x v="0"/>
    <d v="2015-07-27T01:29:58"/>
    <n v="1437960598"/>
    <d v="2015-06-27T01:29:58"/>
    <n v="1435368598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x v="1"/>
    <x v="0"/>
    <d v="2015-02-12T14:15:42"/>
    <n v="1423750542"/>
    <d v="2015-01-13T14:15:42"/>
    <n v="1421158542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x v="0"/>
    <x v="0"/>
    <d v="2015-08-01T14:00:00"/>
    <n v="1438437600"/>
    <d v="2015-06-02T14:21:15"/>
    <n v="1433254875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x v="1"/>
    <x v="0"/>
    <d v="2015-02-04T11:50:18"/>
    <n v="1423050618"/>
    <d v="2015-01-05T11:50:18"/>
    <n v="1420458618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x v="1"/>
    <x v="0"/>
    <d v="2015-02-16T10:11:17"/>
    <n v="1424081477"/>
    <d v="2015-01-09T10:11:17"/>
    <n v="1420798277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x v="10"/>
    <x v="3"/>
    <d v="2014-09-06T21:00:00"/>
    <n v="1410037200"/>
    <d v="2014-08-07T18:16:58"/>
    <n v="1407435418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x v="7"/>
    <x v="2"/>
    <d v="2016-04-30T05:34:00"/>
    <n v="1461994440"/>
    <d v="2016-03-31T07:41:41"/>
    <n v="1459410101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x v="10"/>
    <x v="3"/>
    <d v="2014-08-31T18:24:37"/>
    <n v="1409509477"/>
    <d v="2014-08-10T18:24:37"/>
    <n v="1407695077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x v="9"/>
    <x v="0"/>
    <d v="2015-12-14T05:59:00"/>
    <n v="1450072740"/>
    <d v="2015-10-16T20:29:06"/>
    <n v="1445027346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x v="10"/>
    <x v="0"/>
    <d v="2015-09-25T23:43:42"/>
    <n v="1443224622"/>
    <d v="2015-08-26T23:43:42"/>
    <n v="1440632622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x v="0"/>
    <x v="0"/>
    <d v="2015-07-17T16:14:00"/>
    <n v="1437149640"/>
    <d v="2015-06-17T16:27:59"/>
    <n v="1434558479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x v="6"/>
    <x v="0"/>
    <d v="2015-05-01T08:59:32"/>
    <n v="1430470772"/>
    <d v="2015-04-01T08:59:32"/>
    <n v="1427878772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x v="10"/>
    <x v="0"/>
    <d v="2015-09-19T06:37:31"/>
    <n v="1442644651"/>
    <d v="2015-08-20T06:37:31"/>
    <n v="1440052651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x v="2"/>
    <x v="0"/>
    <d v="2015-04-23T05:40:07"/>
    <n v="1429767607"/>
    <d v="2015-02-22T06:40:07"/>
    <n v="1424587207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x v="3"/>
    <x v="3"/>
    <d v="2014-07-28T14:31:17"/>
    <n v="1406557877"/>
    <d v="2014-07-07T14:31:17"/>
    <n v="1404743477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x v="5"/>
    <x v="3"/>
    <d v="2014-06-20T23:00:00"/>
    <n v="1403305200"/>
    <d v="2014-05-19T15:17:38"/>
    <n v="1400512658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x v="6"/>
    <x v="5"/>
    <d v="2012-06-01T03:59:00"/>
    <n v="1338523140"/>
    <d v="2012-04-14T22:28:39"/>
    <n v="1334442519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x v="3"/>
    <x v="3"/>
    <d v="2014-08-15T02:00:00"/>
    <n v="1408068000"/>
    <d v="2014-07-14T14:04:40"/>
    <n v="1405346680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x v="3"/>
    <x v="3"/>
    <d v="2014-08-08T19:05:51"/>
    <n v="1407524751"/>
    <d v="2014-07-09T19:05:51"/>
    <n v="1404932751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x v="0"/>
    <x v="0"/>
    <d v="2015-07-26T18:19:19"/>
    <n v="1437934759"/>
    <d v="2015-06-16T18:19:19"/>
    <n v="1434478759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x v="4"/>
    <x v="0"/>
    <d v="2016-01-05T23:55:00"/>
    <n v="1452038100"/>
    <d v="2015-11-29T19:01:13"/>
    <n v="1448823673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x v="10"/>
    <x v="0"/>
    <d v="2015-09-10T03:59:00"/>
    <n v="1441857540"/>
    <d v="2015-08-03T15:57:51"/>
    <n v="1438617471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x v="0"/>
    <x v="0"/>
    <d v="2015-07-11T14:30:00"/>
    <n v="1436625000"/>
    <d v="2015-06-10T11:06:11"/>
    <n v="1433934371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x v="9"/>
    <x v="2"/>
    <d v="2016-11-04T13:06:24"/>
    <n v="1478264784"/>
    <d v="2016-10-05T13:06:24"/>
    <n v="1475672784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x v="4"/>
    <x v="3"/>
    <d v="2014-12-31T00:00:00"/>
    <n v="1419984000"/>
    <d v="2014-11-28T00:03:06"/>
    <n v="1417132986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x v="2"/>
    <x v="0"/>
    <d v="2015-03-22T22:35:47"/>
    <n v="1427063747"/>
    <d v="2015-02-15T23:35:47"/>
    <n v="1424043347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x v="2"/>
    <x v="1"/>
    <d v="2017-03-12T21:00:00"/>
    <n v="1489352400"/>
    <d v="2017-02-06T20:00:04"/>
    <n v="1486411204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x v="5"/>
    <x v="0"/>
    <d v="2015-07-05T16:43:23"/>
    <n v="1436114603"/>
    <d v="2015-05-31T16:43:23"/>
    <n v="1433090603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x v="8"/>
    <x v="0"/>
    <d v="2015-10-24T21:29:00"/>
    <n v="1445722140"/>
    <d v="2015-09-23T13:58:17"/>
    <n v="1443016697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x v="3"/>
    <x v="0"/>
    <d v="2015-08-20T20:02:56"/>
    <n v="1440100976"/>
    <d v="2015-07-21T20:02:56"/>
    <n v="14375089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x v="4"/>
    <x v="2"/>
    <d v="2017-01-10T05:00:00"/>
    <n v="1484024400"/>
    <d v="2016-11-23T20:25:13"/>
    <n v="1479932713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x v="5"/>
    <x v="2"/>
    <d v="2016-06-03T21:00:00"/>
    <n v="1464987600"/>
    <d v="2016-05-13T13:25:38"/>
    <n v="146314593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x v="8"/>
    <x v="0"/>
    <d v="2015-10-30T14:00:12"/>
    <n v="1446213612"/>
    <d v="2015-09-30T14:00:12"/>
    <n v="1443621612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x v="11"/>
    <x v="2"/>
    <d v="2017-01-17T21:10:36"/>
    <n v="1484687436"/>
    <d v="2016-12-18T21:10:36"/>
    <n v="1482095436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x v="4"/>
    <x v="0"/>
    <d v="2015-12-17T04:59:00"/>
    <n v="1450328340"/>
    <d v="2015-11-15T17:01:24"/>
    <n v="1447606884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x v="9"/>
    <x v="3"/>
    <d v="2014-11-20T07:59:58"/>
    <n v="1416470398"/>
    <d v="2014-10-21T06:59:58"/>
    <n v="1413874798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x v="8"/>
    <x v="3"/>
    <d v="2014-10-01T03:59:00"/>
    <n v="1412135940"/>
    <d v="2014-09-16T04:02:06"/>
    <n v="1410840126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x v="7"/>
    <x v="2"/>
    <d v="2016-04-16T22:39:07"/>
    <n v="1460846347"/>
    <d v="2016-03-17T22:39:07"/>
    <n v="1458254347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x v="6"/>
    <x v="2"/>
    <d v="2016-05-04T03:59:00"/>
    <n v="1462334340"/>
    <d v="2016-04-03T19:31:57"/>
    <n v="1459711917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x v="1"/>
    <x v="1"/>
    <d v="2017-03-02T19:19:15"/>
    <n v="1488482355"/>
    <d v="2017-01-31T19:19:15"/>
    <n v="1485890355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x v="11"/>
    <x v="2"/>
    <d v="2017-02-01T23:31:00"/>
    <n v="1485991860"/>
    <d v="2016-12-30T18:56:48"/>
    <n v="1483124208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x v="0"/>
    <x v="2"/>
    <d v="2016-07-01T08:20:51"/>
    <n v="1467361251"/>
    <d v="2016-06-01T08:20:51"/>
    <n v="1464769251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x v="4"/>
    <x v="2"/>
    <d v="2016-12-28T22:00:33"/>
    <n v="1482962433"/>
    <d v="2016-11-28T22:00:33"/>
    <n v="1480370433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x v="8"/>
    <x v="0"/>
    <d v="2015-09-29T03:59:00"/>
    <n v="1443499140"/>
    <d v="2015-09-05T11:23:04"/>
    <n v="1441452184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x v="0"/>
    <x v="0"/>
    <d v="2015-07-01T12:14:58"/>
    <n v="1435752898"/>
    <d v="2015-06-01T12:14:58"/>
    <n v="1433160898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x v="9"/>
    <x v="0"/>
    <d v="2015-10-25T23:59:00"/>
    <n v="1445817540"/>
    <d v="2015-10-01T02:08:13"/>
    <n v="1443665293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x v="1"/>
    <x v="1"/>
    <d v="2017-02-16T23:00:00"/>
    <n v="1487286000"/>
    <d v="2017-01-19T16:39:08"/>
    <n v="1484843948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x v="8"/>
    <x v="3"/>
    <d v="2014-10-14T06:59:00"/>
    <n v="1413269940"/>
    <d v="2014-09-11T07:47:50"/>
    <n v="1410421670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x v="10"/>
    <x v="3"/>
    <d v="2014-09-19T18:08:12"/>
    <n v="1411150092"/>
    <d v="2014-08-20T18:08:12"/>
    <n v="1408558092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x v="8"/>
    <x v="0"/>
    <d v="2015-10-09T00:00:00"/>
    <n v="1444348800"/>
    <d v="2015-09-15T02:19:22"/>
    <n v="1442283562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x v="4"/>
    <x v="2"/>
    <d v="2016-12-01T17:39:42"/>
    <n v="1480613982"/>
    <d v="2016-11-01T16:39:42"/>
    <n v="1478018382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x v="5"/>
    <x v="0"/>
    <d v="2015-06-12T02:00:00"/>
    <n v="1434074400"/>
    <d v="2015-05-11T14:24:18"/>
    <n v="143135425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x v="10"/>
    <x v="0"/>
    <d v="2015-09-12T03:59:00"/>
    <n v="1442030340"/>
    <d v="2015-08-14T11:20:00"/>
    <n v="1439551200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x v="0"/>
    <x v="0"/>
    <d v="2015-07-12T10:25:12"/>
    <n v="1436696712"/>
    <d v="2015-06-12T10:25:12"/>
    <n v="1434104712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x v="7"/>
    <x v="0"/>
    <d v="2015-04-04T20:19:17"/>
    <n v="1428178757"/>
    <d v="2015-03-05T21:19:17"/>
    <n v="1425590357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x v="5"/>
    <x v="0"/>
    <d v="2015-06-20T17:55:14"/>
    <n v="1434822914"/>
    <d v="2015-05-21T17:55:14"/>
    <n v="1432230914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x v="9"/>
    <x v="3"/>
    <d v="2014-11-05T18:48:44"/>
    <n v="1415213324"/>
    <d v="2014-10-06T17:48:44"/>
    <n v="1412617724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x v="5"/>
    <x v="0"/>
    <d v="2015-06-21T17:32:46"/>
    <n v="1434907966"/>
    <d v="2015-05-22T17:32:46"/>
    <n v="1432315966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x v="10"/>
    <x v="2"/>
    <d v="2016-09-07T11:20:40"/>
    <n v="1473247240"/>
    <d v="2016-08-08T11:20:40"/>
    <n v="1470655240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x v="10"/>
    <x v="2"/>
    <d v="2016-09-08T03:45:00"/>
    <n v="1473306300"/>
    <d v="2016-08-20T13:50:28"/>
    <n v="1471701028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x v="2"/>
    <x v="0"/>
    <d v="2015-03-26T01:03:29"/>
    <n v="1427331809"/>
    <d v="2015-02-24T02:03:29"/>
    <n v="1424743409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x v="8"/>
    <x v="3"/>
    <d v="2014-10-07T18:26:15"/>
    <n v="1412706375"/>
    <d v="2014-09-07T18:26:15"/>
    <n v="1410114375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x v="5"/>
    <x v="0"/>
    <d v="2015-06-11T03:59:00"/>
    <n v="1433995140"/>
    <d v="2015-05-20T13:46:17"/>
    <n v="1432129577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x v="1"/>
    <x v="1"/>
    <d v="2017-02-22T13:25:52"/>
    <n v="1487769952"/>
    <d v="2017-01-23T13:25:52"/>
    <n v="1485177952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x v="11"/>
    <x v="3"/>
    <d v="2015-01-08T21:17:41"/>
    <n v="1420751861"/>
    <d v="2014-12-09T21:17:41"/>
    <n v="141815986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x v="8"/>
    <x v="2"/>
    <d v="2016-10-01T03:59:00"/>
    <n v="1475294340"/>
    <d v="2016-09-01T18:15:45"/>
    <n v="1472753745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x v="9"/>
    <x v="0"/>
    <d v="2015-11-30T17:08:38"/>
    <n v="1448903318"/>
    <d v="2015-10-26T16:08:38"/>
    <n v="1445875718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x v="0"/>
    <x v="0"/>
    <d v="2015-07-16T17:24:36"/>
    <n v="1437067476"/>
    <d v="2015-06-16T17:24:36"/>
    <n v="1434475476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x v="4"/>
    <x v="3"/>
    <d v="2014-12-22T04:00:00"/>
    <n v="1419220800"/>
    <d v="2014-11-21T07:34:22"/>
    <n v="1416555262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x v="9"/>
    <x v="0"/>
    <d v="2015-10-30T21:00:00"/>
    <n v="1446238800"/>
    <d v="2015-10-07T12:23:08"/>
    <n v="1444220588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x v="1"/>
    <x v="0"/>
    <d v="2015-01-28T22:00:00"/>
    <n v="1422482400"/>
    <d v="2015-01-12T19:12:18"/>
    <n v="1421089938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x v="4"/>
    <x v="0"/>
    <d v="2015-12-03T17:00:00"/>
    <n v="1449162000"/>
    <d v="2015-11-03T17:05:15"/>
    <n v="1446570315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x v="5"/>
    <x v="0"/>
    <d v="2015-06-12T21:00:00"/>
    <n v="1434142800"/>
    <d v="2015-05-12T12:52:02"/>
    <n v="1431435122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x v="0"/>
    <x v="0"/>
    <d v="2015-07-17T18:11:00"/>
    <n v="1437156660"/>
    <d v="2015-06-17T18:11:00"/>
    <n v="143456466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x v="10"/>
    <x v="2"/>
    <d v="2016-08-24T21:42:08"/>
    <n v="1472074928"/>
    <d v="2016-08-08T21:42:08"/>
    <n v="1470692528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x v="5"/>
    <x v="0"/>
    <d v="2015-06-16T11:00:00"/>
    <n v="1434452400"/>
    <d v="2015-05-13T09:29:57"/>
    <n v="1431509397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x v="0"/>
    <x v="0"/>
    <d v="2015-07-12T12:47:45"/>
    <n v="1436705265"/>
    <d v="2015-06-12T12:47:45"/>
    <n v="1434113265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x v="9"/>
    <x v="3"/>
    <d v="2014-11-02T11:29:35"/>
    <n v="1414927775"/>
    <d v="2014-10-03T10:29:35"/>
    <n v="1412332175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x v="9"/>
    <x v="0"/>
    <d v="2015-11-06T13:00:09"/>
    <n v="1446814809"/>
    <d v="2015-10-07T12:00:09"/>
    <n v="1444219209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x v="10"/>
    <x v="2"/>
    <d v="2016-09-14T19:00:00"/>
    <n v="1473879600"/>
    <d v="2016-08-29T19:14:02"/>
    <n v="1472498042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x v="1"/>
    <x v="2"/>
    <d v="2016-03-15T21:00:00"/>
    <n v="1458075600"/>
    <d v="2016-01-31T16:54:32"/>
    <n v="1454259272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x v="1"/>
    <x v="0"/>
    <d v="2015-02-09T04:30:00"/>
    <n v="1423456200"/>
    <d v="2015-01-13T21:07:51"/>
    <n v="1421183271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x v="2"/>
    <x v="2"/>
    <d v="2016-04-01T03:59:00"/>
    <n v="1459483140"/>
    <d v="2016-02-26T22:47:59"/>
    <n v="145652687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x v="9"/>
    <x v="3"/>
    <d v="2014-11-18T17:23:26"/>
    <n v="1416331406"/>
    <d v="2014-10-19T16:23:26"/>
    <n v="1413735806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x v="6"/>
    <x v="0"/>
    <d v="2015-05-30T20:21:43"/>
    <n v="1433017303"/>
    <d v="2015-04-30T20:21:43"/>
    <n v="1430425303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x v="7"/>
    <x v="2"/>
    <d v="2016-04-01T01:27:39"/>
    <n v="1459474059"/>
    <d v="2016-03-02T02:27:39"/>
    <n v="1456885659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x v="6"/>
    <x v="0"/>
    <d v="2015-06-01T05:00:00"/>
    <n v="1433134800"/>
    <d v="2015-04-27T18:09:58"/>
    <n v="1430158198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x v="10"/>
    <x v="0"/>
    <d v="2015-09-02T00:28:25"/>
    <n v="1441153705"/>
    <d v="2015-08-03T00:28:25"/>
    <n v="1438561705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x v="7"/>
    <x v="2"/>
    <d v="2016-04-29T04:39:48"/>
    <n v="1461904788"/>
    <d v="2016-03-16T04:39:48"/>
    <n v="1458103188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x v="1"/>
    <x v="2"/>
    <d v="2016-02-10T21:00:00"/>
    <n v="1455138000"/>
    <d v="2016-01-10T17:51:38"/>
    <n v="1452448298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x v="1"/>
    <x v="2"/>
    <d v="2016-01-29T05:59:00"/>
    <n v="1454047140"/>
    <d v="2016-01-11T21:14:13"/>
    <n v="1452546853"/>
    <b v="0"/>
    <n v="15"/>
    <b v="1"/>
    <x v="6"/>
  </r>
  <r>
    <n v="3285"/>
    <s v="By Morning"/>
    <s v="A new play by Matthew Gasda"/>
    <n v="4999"/>
    <n v="5604"/>
    <x v="0"/>
    <s v="US"/>
    <s v="USD"/>
    <x v="1"/>
    <x v="1"/>
    <d v="2017-02-28T05:00:00"/>
    <n v="1488258000"/>
    <d v="2017-01-27T22:37:06"/>
    <n v="1485556626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x v="3"/>
    <x v="2"/>
    <d v="2016-08-15T20:09:42"/>
    <n v="1471291782"/>
    <d v="2016-07-16T20:09:42"/>
    <n v="1468699782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x v="4"/>
    <x v="0"/>
    <d v="2015-11-28T18:00:28"/>
    <n v="1448733628"/>
    <d v="2015-11-03T18:00:28"/>
    <n v="1446573628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x v="5"/>
    <x v="2"/>
    <d v="2016-06-20T23:00:00"/>
    <n v="1466463600"/>
    <d v="2016-05-15T18:35:15"/>
    <n v="1463337315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x v="1"/>
    <x v="1"/>
    <d v="2017-02-20T08:50:02"/>
    <n v="1487580602"/>
    <d v="2017-01-23T08:50:02"/>
    <n v="148516140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x v="2"/>
    <x v="1"/>
    <d v="2017-03-11T12:21:31"/>
    <n v="1489234891"/>
    <d v="2017-02-09T12:21:31"/>
    <n v="1486642891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x v="10"/>
    <x v="0"/>
    <d v="2015-09-17T03:59:00"/>
    <n v="1442462340"/>
    <d v="2015-08-16T16:51:40"/>
    <n v="1439743900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x v="9"/>
    <x v="0"/>
    <d v="2015-12-04T19:29:08"/>
    <n v="1449257348"/>
    <d v="2015-10-05T18:29:08"/>
    <n v="1444069748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x v="2"/>
    <x v="1"/>
    <d v="2017-03-04T10:12:32"/>
    <n v="1488622352"/>
    <d v="2017-02-02T10:12:32"/>
    <n v="1486030352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x v="5"/>
    <x v="0"/>
    <d v="2015-06-16T12:59:14"/>
    <n v="1434459554"/>
    <d v="2015-05-17T12:59:14"/>
    <n v="1431867554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x v="10"/>
    <x v="2"/>
    <d v="2016-09-26T10:37:09"/>
    <n v="1474886229"/>
    <d v="2016-08-27T10:37:09"/>
    <n v="1472294229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x v="4"/>
    <x v="0"/>
    <d v="2015-11-22T22:00:00"/>
    <n v="1448229600"/>
    <d v="2015-11-01T18:09:32"/>
    <n v="1446401372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x v="3"/>
    <x v="0"/>
    <d v="2015-07-27T22:59:00"/>
    <n v="1438037940"/>
    <d v="2015-07-08T18:30:56"/>
    <n v="1436380256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x v="10"/>
    <x v="0"/>
    <d v="2015-09-13T00:00:00"/>
    <n v="1442102400"/>
    <d v="2015-08-23T22:59:28"/>
    <n v="1440370768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x v="8"/>
    <x v="0"/>
    <d v="2015-10-14T22:01:03"/>
    <n v="1444860063"/>
    <d v="2015-09-14T22:01:03"/>
    <n v="1442268063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x v="6"/>
    <x v="0"/>
    <d v="2015-04-29T17:51:02"/>
    <n v="1430329862"/>
    <d v="2015-04-08T17:51:02"/>
    <n v="1428515462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x v="0"/>
    <x v="2"/>
    <d v="2016-08-01T06:59:00"/>
    <n v="1470034740"/>
    <d v="2016-06-17T17:39:36"/>
    <n v="1466185176"/>
    <b v="0"/>
    <n v="70"/>
    <b v="1"/>
    <x v="6"/>
  </r>
  <r>
    <n v="3302"/>
    <s v="El muro de BorÃ­s KiÃ©n"/>
    <s v="FilosofÃ­a de los anÃ³nimos"/>
    <n v="8400"/>
    <n v="8685"/>
    <x v="0"/>
    <s v="ES"/>
    <s v="EUR"/>
    <x v="4"/>
    <x v="2"/>
    <d v="2016-12-07T08:26:16"/>
    <n v="1481099176"/>
    <d v="2016-11-07T08:26:16"/>
    <n v="1478507176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x v="2"/>
    <x v="0"/>
    <d v="2015-03-28T14:38:04"/>
    <n v="1427553484"/>
    <d v="2015-02-21T15:38:04"/>
    <n v="1424533084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x v="4"/>
    <x v="2"/>
    <d v="2016-12-22T14:59:12"/>
    <n v="1482418752"/>
    <d v="2016-11-22T14:59:12"/>
    <n v="1479826752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x v="3"/>
    <x v="0"/>
    <d v="2015-07-31T20:32:28"/>
    <n v="1438374748"/>
    <d v="2015-07-01T20:32:28"/>
    <n v="143578274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x v="5"/>
    <x v="2"/>
    <d v="2016-06-10T03:00:00"/>
    <n v="1465527600"/>
    <d v="2016-05-03T05:15:42"/>
    <n v="1462252542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x v="6"/>
    <x v="2"/>
    <d v="2016-05-15T01:22:19"/>
    <n v="1463275339"/>
    <d v="2016-04-15T01:22:19"/>
    <n v="1460683339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x v="7"/>
    <x v="2"/>
    <d v="2016-04-13T21:02:45"/>
    <n v="1460581365"/>
    <d v="2016-03-23T21:02:45"/>
    <n v="1458766965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x v="8"/>
    <x v="2"/>
    <d v="2016-10-16T15:36:18"/>
    <n v="1476632178"/>
    <d v="2016-09-15T15:36:18"/>
    <n v="1473953778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x v="8"/>
    <x v="0"/>
    <d v="2015-10-06T22:17:05"/>
    <n v="1444169825"/>
    <d v="2015-09-06T22:17:05"/>
    <n v="1441577825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x v="8"/>
    <x v="0"/>
    <d v="2015-10-17T07:00:10"/>
    <n v="1445065210"/>
    <d v="2015-09-17T07:00:10"/>
    <n v="1442473210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x v="9"/>
    <x v="2"/>
    <d v="2016-11-11T22:00:00"/>
    <n v="1478901600"/>
    <d v="2016-10-21T19:25:46"/>
    <n v="1477077946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x v="1"/>
    <x v="2"/>
    <d v="2016-01-27T01:00:00"/>
    <n v="1453856400"/>
    <d v="2016-01-13T05:51:57"/>
    <n v="1452664317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x v="6"/>
    <x v="0"/>
    <d v="2015-05-08T20:05:00"/>
    <n v="1431115500"/>
    <d v="2015-04-11T06:25:11"/>
    <n v="1428733511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x v="6"/>
    <x v="2"/>
    <d v="2016-05-06T07:17:21"/>
    <n v="1462519041"/>
    <d v="2016-04-06T07:17:21"/>
    <n v="1459927041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x v="3"/>
    <x v="3"/>
    <d v="2014-08-08T13:54:00"/>
    <n v="1407506040"/>
    <d v="2014-07-06T20:54:35"/>
    <n v="1404680075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x v="5"/>
    <x v="2"/>
    <d v="2016-06-08T00:57:04"/>
    <n v="1465347424"/>
    <d v="2016-05-09T00:57:04"/>
    <n v="1462755424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x v="7"/>
    <x v="2"/>
    <d v="2016-04-11T02:30:00"/>
    <n v="1460341800"/>
    <d v="2016-03-02T07:14:53"/>
    <n v="1456902893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x v="11"/>
    <x v="3"/>
    <d v="2015-01-31T14:03:06"/>
    <n v="1422712986"/>
    <d v="2014-12-17T14:03:06"/>
    <n v="1418824986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x v="5"/>
    <x v="2"/>
    <d v="2016-06-22T01:05:57"/>
    <n v="1466557557"/>
    <d v="2016-05-23T01:05:57"/>
    <n v="1463965557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x v="9"/>
    <x v="3"/>
    <d v="2014-10-16T03:59:00"/>
    <n v="1413431940"/>
    <d v="2014-10-02T02:24:25"/>
    <n v="1412216665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x v="5"/>
    <x v="2"/>
    <d v="2016-06-22T03:55:00"/>
    <n v="1466567700"/>
    <d v="2016-05-31T00:14:56"/>
    <n v="1464653696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x v="10"/>
    <x v="2"/>
    <d v="2016-09-25T08:46:48"/>
    <n v="1474793208"/>
    <d v="2016-08-26T08:46:48"/>
    <n v="1472201208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x v="5"/>
    <x v="2"/>
    <d v="2016-06-05T13:59:50"/>
    <n v="1465135190"/>
    <d v="2016-05-22T13:59:50"/>
    <n v="1463925590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x v="7"/>
    <x v="0"/>
    <d v="2015-04-05T17:51:17"/>
    <n v="1428256277"/>
    <d v="2015-03-01T18:51:17"/>
    <n v="1425235877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x v="2"/>
    <x v="0"/>
    <d v="2015-03-08T16:08:25"/>
    <n v="1425830905"/>
    <d v="2015-02-06T17:08:25"/>
    <n v="1423242505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x v="6"/>
    <x v="2"/>
    <d v="2016-05-08T08:59:26"/>
    <n v="1462697966"/>
    <d v="2016-04-08T08:59:26"/>
    <n v="1460105966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x v="3"/>
    <x v="3"/>
    <d v="2014-07-05T01:00:00"/>
    <n v="1404522000"/>
    <d v="2014-07-02T13:48:03"/>
    <n v="1404308883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x v="3"/>
    <x v="3"/>
    <d v="2014-07-27T23:00:00"/>
    <n v="1406502000"/>
    <d v="2014-07-17T07:45:08"/>
    <n v="1405583108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x v="7"/>
    <x v="0"/>
    <d v="2015-04-01T20:17:48"/>
    <n v="1427919468"/>
    <d v="2015-03-02T21:17:48"/>
    <n v="1425331068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x v="8"/>
    <x v="0"/>
    <d v="2015-10-06T16:44:46"/>
    <n v="1444149886"/>
    <d v="2015-09-01T16:44:46"/>
    <n v="1441125886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x v="0"/>
    <x v="3"/>
    <d v="2014-07-19T20:38:50"/>
    <n v="1405802330"/>
    <d v="2014-06-19T20:38:50"/>
    <n v="1403210330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x v="5"/>
    <x v="0"/>
    <d v="2015-06-15T16:14:40"/>
    <n v="1434384880"/>
    <d v="2015-05-24T16:14:40"/>
    <n v="1432484080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x v="0"/>
    <x v="0"/>
    <d v="2015-07-30T12:30:22"/>
    <n v="1438259422"/>
    <d v="2015-06-30T12:30:22"/>
    <n v="1435667422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x v="3"/>
    <x v="3"/>
    <d v="2014-08-03T23:00:00"/>
    <n v="1407106800"/>
    <d v="2014-07-07T16:10:46"/>
    <n v="1404749446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x v="7"/>
    <x v="2"/>
    <d v="2016-04-05T08:34:06"/>
    <n v="1459845246"/>
    <d v="2016-03-08T09:34:06"/>
    <n v="1457429646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x v="8"/>
    <x v="3"/>
    <d v="2014-10-10T21:00:00"/>
    <n v="1412974800"/>
    <d v="2014-09-19T06:46:07"/>
    <n v="1411109167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x v="2"/>
    <x v="1"/>
    <d v="2017-02-24T13:48:00"/>
    <n v="1487944080"/>
    <d v="2017-02-03T13:48:00"/>
    <n v="1486129680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x v="0"/>
    <x v="2"/>
    <d v="2016-07-28T15:58:38"/>
    <n v="1469721518"/>
    <d v="2016-06-28T15:58:38"/>
    <n v="1467129518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x v="4"/>
    <x v="2"/>
    <d v="2016-12-06T23:22:34"/>
    <n v="1481066554"/>
    <d v="2016-11-11T23:22:34"/>
    <n v="1478906554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x v="5"/>
    <x v="2"/>
    <d v="2016-06-12T17:00:00"/>
    <n v="1465750800"/>
    <d v="2016-05-20T19:10:21"/>
    <n v="1463771421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x v="2"/>
    <x v="0"/>
    <d v="2015-04-01T04:59:00"/>
    <n v="1427864340"/>
    <d v="2015-02-27T07:06:50"/>
    <n v="1425020810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x v="7"/>
    <x v="2"/>
    <d v="2016-04-13T13:18:00"/>
    <n v="1460553480"/>
    <d v="2016-03-23T21:59:44"/>
    <n v="1458770384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x v="3"/>
    <x v="3"/>
    <d v="2014-08-30T04:48:13"/>
    <n v="1409374093"/>
    <d v="2014-07-31T04:48:13"/>
    <n v="1406782093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x v="2"/>
    <x v="0"/>
    <d v="2015-04-18T00:37:00"/>
    <n v="1429317420"/>
    <d v="2015-02-18T02:32:48"/>
    <n v="142422676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x v="2"/>
    <x v="0"/>
    <d v="2015-02-26T00:35:10"/>
    <n v="1424910910"/>
    <d v="2015-02-19T00:35:10"/>
    <n v="1424306110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x v="6"/>
    <x v="2"/>
    <d v="2016-05-08T21:00:00"/>
    <n v="1462741200"/>
    <d v="2016-04-24T13:14:14"/>
    <n v="1461503654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x v="6"/>
    <x v="2"/>
    <d v="2016-04-30T03:59:00"/>
    <n v="1461988740"/>
    <d v="2016-04-06T13:24:40"/>
    <n v="1459949080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x v="5"/>
    <x v="2"/>
    <d v="2016-06-13T17:00:00"/>
    <n v="1465837200"/>
    <d v="2016-05-23T02:39:32"/>
    <n v="146397117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x v="9"/>
    <x v="0"/>
    <d v="2015-11-29T23:00:00"/>
    <n v="1448838000"/>
    <d v="2015-10-25T16:50:11"/>
    <n v="1445791811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x v="0"/>
    <x v="3"/>
    <d v="2014-07-23T11:00:00"/>
    <n v="1406113200"/>
    <d v="2014-06-16T09:29:25"/>
    <n v="1402910965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x v="5"/>
    <x v="2"/>
    <d v="2016-07-01T23:00:00"/>
    <n v="1467414000"/>
    <d v="2016-05-05T23:49:38"/>
    <n v="1462492178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x v="6"/>
    <x v="2"/>
    <d v="2016-05-02T23:00:00"/>
    <n v="1462230000"/>
    <d v="2016-04-19T10:22:30"/>
    <n v="1461061350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x v="8"/>
    <x v="0"/>
    <d v="2015-10-29T04:01:00"/>
    <n v="1446091260"/>
    <d v="2015-09-23T17:26:46"/>
    <n v="1443029206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x v="6"/>
    <x v="2"/>
    <d v="2016-05-10T11:17:00"/>
    <n v="1462879020"/>
    <d v="2016-04-29T14:52:07"/>
    <n v="1461941527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x v="0"/>
    <x v="2"/>
    <d v="2016-07-15T19:34:32"/>
    <n v="1468611272"/>
    <d v="2016-06-15T19:34:32"/>
    <n v="1466019272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x v="3"/>
    <x v="3"/>
    <d v="2014-08-01T10:01:50"/>
    <n v="1406887310"/>
    <d v="2014-07-02T10:01:50"/>
    <n v="14042953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x v="9"/>
    <x v="3"/>
    <d v="2014-11-19T08:27:59"/>
    <n v="1416385679"/>
    <d v="2014-10-20T07:27:59"/>
    <n v="1413790079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x v="1"/>
    <x v="1"/>
    <d v="2017-02-25T01:22:14"/>
    <n v="1487985734"/>
    <d v="2017-01-11T01:22:14"/>
    <n v="1484097734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x v="4"/>
    <x v="2"/>
    <d v="2016-12-14T15:59:00"/>
    <n v="1481731140"/>
    <d v="2016-11-23T01:59:03"/>
    <n v="147986634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x v="10"/>
    <x v="3"/>
    <d v="2014-09-01T15:59:00"/>
    <n v="1409587140"/>
    <d v="2014-08-15T00:36:30"/>
    <n v="1408062990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x v="2"/>
    <x v="0"/>
    <d v="2015-03-07T04:55:00"/>
    <n v="1425704100"/>
    <d v="2015-02-21T02:11:57"/>
    <n v="1424484717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x v="3"/>
    <x v="3"/>
    <d v="2014-08-19T16:00:00"/>
    <n v="1408464000"/>
    <d v="2014-07-31T18:30:45"/>
    <n v="1406831445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x v="2"/>
    <x v="2"/>
    <d v="2016-03-15T21:00:00"/>
    <n v="1458075600"/>
    <d v="2016-02-22T23:27:29"/>
    <n v="1456183649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x v="4"/>
    <x v="0"/>
    <d v="2015-12-13T02:26:32"/>
    <n v="1449973592"/>
    <d v="2015-11-13T02:26:32"/>
    <n v="1447381592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x v="6"/>
    <x v="0"/>
    <d v="2015-05-13T01:37:17"/>
    <n v="1431481037"/>
    <d v="2015-04-13T01:37:17"/>
    <n v="1428889037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x v="3"/>
    <x v="0"/>
    <d v="2015-08-01T22:24:54"/>
    <n v="1438467894"/>
    <d v="2015-07-07T22:24:54"/>
    <n v="1436307894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x v="4"/>
    <x v="3"/>
    <d v="2015-01-01T05:00:00"/>
    <n v="1420088400"/>
    <d v="2014-11-26T04:47:39"/>
    <n v="1416977259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x v="4"/>
    <x v="2"/>
    <d v="2017-01-15T00:59:40"/>
    <n v="1484441980"/>
    <d v="2016-11-16T00:59:40"/>
    <n v="1479257980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x v="4"/>
    <x v="2"/>
    <d v="2016-12-17T08:00:00"/>
    <n v="1481961600"/>
    <d v="2016-11-16T08:01:25"/>
    <n v="1479283285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x v="4"/>
    <x v="0"/>
    <d v="2015-12-02T20:59:25"/>
    <n v="1449089965"/>
    <d v="2015-11-04T20:59:25"/>
    <n v="1446670765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x v="10"/>
    <x v="3"/>
    <d v="2014-08-25T04:59:00"/>
    <n v="1408942740"/>
    <d v="2014-08-04T13:09:16"/>
    <n v="1407157756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x v="0"/>
    <x v="0"/>
    <d v="2015-07-18T16:00:00"/>
    <n v="1437235200"/>
    <d v="2015-06-24T20:30:40"/>
    <n v="1435177840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x v="8"/>
    <x v="0"/>
    <d v="2015-10-28T17:33:36"/>
    <n v="1446053616"/>
    <d v="2015-09-28T17:33:36"/>
    <n v="1443461616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x v="5"/>
    <x v="3"/>
    <d v="2014-05-18T14:39:33"/>
    <n v="1400423973"/>
    <d v="2014-05-06T14:39:33"/>
    <n v="1399387173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x v="2"/>
    <x v="0"/>
    <d v="2015-04-25T15:49:54"/>
    <n v="1429976994"/>
    <d v="2015-02-24T16:49:54"/>
    <n v="1424796594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x v="2"/>
    <x v="0"/>
    <d v="2015-03-20T16:56:00"/>
    <n v="1426870560"/>
    <d v="2015-02-18T17:34:59"/>
    <n v="1424280899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x v="10"/>
    <x v="3"/>
    <d v="2014-08-31T13:08:00"/>
    <n v="1409490480"/>
    <d v="2014-08-07T08:31:46"/>
    <n v="1407400306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x v="10"/>
    <x v="0"/>
    <d v="2015-08-26T23:00:00"/>
    <n v="1440630000"/>
    <d v="2015-08-09T12:20:00"/>
    <n v="1439122800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x v="9"/>
    <x v="3"/>
    <d v="2014-11-29T23:52:58"/>
    <n v="1417305178"/>
    <d v="2014-10-25T22:52:58"/>
    <n v="1414277578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x v="2"/>
    <x v="0"/>
    <d v="2015-03-11T03:26:23"/>
    <n v="1426044383"/>
    <d v="2015-02-09T04:26:23"/>
    <n v="1423455983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x v="3"/>
    <x v="2"/>
    <d v="2016-08-01T22:59:00"/>
    <n v="1470092340"/>
    <d v="2016-07-08T10:20:56"/>
    <n v="1467973256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x v="0"/>
    <x v="2"/>
    <d v="2016-06-23T18:47:00"/>
    <n v="1466707620"/>
    <d v="2016-06-03T18:47:00"/>
    <n v="1464979620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x v="9"/>
    <x v="0"/>
    <d v="2015-11-21T03:00:00"/>
    <n v="1448074800"/>
    <d v="2015-10-15T02:06:08"/>
    <n v="1444874768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x v="4"/>
    <x v="3"/>
    <d v="2014-12-10T20:49:12"/>
    <n v="1418244552"/>
    <d v="2014-11-10T20:49:12"/>
    <n v="1415652552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x v="4"/>
    <x v="3"/>
    <d v="2014-12-03T15:28:26"/>
    <n v="1417620506"/>
    <d v="2014-11-03T15:28:26"/>
    <n v="1415028506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x v="4"/>
    <x v="3"/>
    <d v="2014-12-14T18:18:08"/>
    <n v="1418581088"/>
    <d v="2014-11-04T18:18:08"/>
    <n v="1415125088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x v="5"/>
    <x v="0"/>
    <d v="2015-06-18T11:04:01"/>
    <n v="1434625441"/>
    <d v="2015-05-19T11:04:01"/>
    <n v="1432033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x v="5"/>
    <x v="2"/>
    <d v="2016-06-03T13:31:22"/>
    <n v="1464960682"/>
    <d v="2016-05-04T13:31:22"/>
    <n v="146236868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x v="0"/>
    <x v="3"/>
    <d v="2014-07-10T18:35:45"/>
    <n v="1405017345"/>
    <d v="2014-06-25T18:35:45"/>
    <n v="1403721345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x v="3"/>
    <x v="3"/>
    <d v="2014-08-08T22:28:00"/>
    <n v="1407536880"/>
    <d v="2014-07-10T13:05:48"/>
    <n v="1404997548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x v="7"/>
    <x v="2"/>
    <d v="2016-05-06T20:17:35"/>
    <n v="1462565855"/>
    <d v="2016-03-17T20:17:35"/>
    <n v="145824585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x v="9"/>
    <x v="3"/>
    <d v="2014-11-06T00:46:00"/>
    <n v="1415234760"/>
    <d v="2014-10-11T22:07:10"/>
    <n v="1413065230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x v="0"/>
    <x v="3"/>
    <d v="2014-07-27T14:17:25"/>
    <n v="1406470645"/>
    <d v="2014-06-27T14:17:25"/>
    <n v="1403878645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x v="5"/>
    <x v="0"/>
    <d v="2015-05-30T18:10:00"/>
    <n v="1433009400"/>
    <d v="2015-05-16T17:05:44"/>
    <n v="1431795944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x v="5"/>
    <x v="3"/>
    <d v="2014-06-01T03:59:00"/>
    <n v="1401595140"/>
    <d v="2014-05-05T10:43:09"/>
    <n v="139928658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x v="1"/>
    <x v="2"/>
    <d v="2016-02-18T22:00:00"/>
    <n v="1455832800"/>
    <d v="2016-01-09T11:28:49"/>
    <n v="1452338929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x v="9"/>
    <x v="3"/>
    <d v="2014-11-21T17:00:00"/>
    <n v="1416589200"/>
    <d v="2014-10-29T18:02:56"/>
    <n v="1414605776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x v="1"/>
    <x v="0"/>
    <d v="2015-02-21T22:05:25"/>
    <n v="1424556325"/>
    <d v="2015-01-22T22:05:25"/>
    <n v="1421964325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x v="3"/>
    <x v="3"/>
    <d v="2014-08-28T22:53:34"/>
    <n v="1409266414"/>
    <d v="2014-07-14T22:53:34"/>
    <n v="1405378414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x v="3"/>
    <x v="0"/>
    <d v="2015-08-07T17:22:26"/>
    <n v="1438968146"/>
    <d v="2015-07-08T17:22:26"/>
    <n v="1436376146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x v="9"/>
    <x v="0"/>
    <d v="2015-11-12T02:31:00"/>
    <n v="1447295460"/>
    <d v="2015-10-13T14:50:43"/>
    <n v="1444747843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x v="5"/>
    <x v="0"/>
    <d v="2015-06-25T11:05:24"/>
    <n v="1435230324"/>
    <d v="2015-05-26T11:05:24"/>
    <n v="1432638324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x v="5"/>
    <x v="0"/>
    <d v="2015-06-17T12:05:02"/>
    <n v="1434542702"/>
    <d v="2015-05-28T12:05:02"/>
    <n v="1432814702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x v="2"/>
    <x v="2"/>
    <d v="2016-03-01T23:59:00"/>
    <n v="1456876740"/>
    <d v="2016-02-10T00:24:46"/>
    <n v="1455063886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x v="0"/>
    <x v="3"/>
    <d v="2014-07-16T11:49:36"/>
    <n v="1405511376"/>
    <d v="2014-06-01T11:49:36"/>
    <n v="1401623376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x v="0"/>
    <x v="3"/>
    <d v="2014-07-06T10:08:09"/>
    <n v="1404641289"/>
    <d v="2014-06-06T10:08:09"/>
    <n v="1402049289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x v="0"/>
    <x v="3"/>
    <d v="2014-07-18T23:48:24"/>
    <n v="1405727304"/>
    <d v="2014-06-18T23:48:24"/>
    <n v="1403135304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x v="0"/>
    <x v="2"/>
    <d v="2016-07-31T20:58:00"/>
    <n v="1469998680"/>
    <d v="2016-06-23T19:32:38"/>
    <n v="1466710358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x v="5"/>
    <x v="2"/>
    <d v="2016-06-06T07:00:00"/>
    <n v="1465196400"/>
    <d v="2016-05-10T00:59:50"/>
    <n v="1462841990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x v="8"/>
    <x v="0"/>
    <d v="2015-10-08T00:32:52"/>
    <n v="1444264372"/>
    <d v="2015-09-18T00:32:52"/>
    <n v="1442536372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x v="10"/>
    <x v="3"/>
    <d v="2014-09-27T23:01:02"/>
    <n v="1411858862"/>
    <d v="2014-08-28T23:01:02"/>
    <n v="1409266862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x v="2"/>
    <x v="0"/>
    <d v="2015-02-28T04:59:00"/>
    <n v="1425099540"/>
    <d v="2015-02-18T17:35:38"/>
    <n v="1424280938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x v="4"/>
    <x v="2"/>
    <d v="2016-12-01T07:59:00"/>
    <n v="1480579140"/>
    <d v="2016-11-01T19:58:45"/>
    <n v="1478030325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x v="6"/>
    <x v="2"/>
    <d v="2016-04-17T23:30:00"/>
    <n v="1460935800"/>
    <d v="2016-04-07T03:27:36"/>
    <n v="1459999656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x v="7"/>
    <x v="0"/>
    <d v="2015-04-23T18:30:00"/>
    <n v="1429813800"/>
    <d v="2015-03-26T09:54:05"/>
    <n v="1427363645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x v="8"/>
    <x v="3"/>
    <d v="2014-10-26T00:43:00"/>
    <n v="1414284180"/>
    <d v="2014-09-12T21:55:48"/>
    <n v="1410558948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x v="6"/>
    <x v="3"/>
    <d v="2014-05-23T20:01:47"/>
    <n v="1400875307"/>
    <d v="2014-04-23T20:01:47"/>
    <n v="1398283307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x v="7"/>
    <x v="2"/>
    <d v="2016-04-06T21:30:00"/>
    <n v="1459978200"/>
    <d v="2016-03-19T19:43:05"/>
    <n v="1458416585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x v="2"/>
    <x v="2"/>
    <d v="2016-02-14T00:00:00"/>
    <n v="1455408000"/>
    <d v="2016-02-05T02:10:02"/>
    <n v="1454638202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x v="2"/>
    <x v="0"/>
    <d v="2015-03-04T18:59:23"/>
    <n v="1425495563"/>
    <d v="2015-02-02T18:59:23"/>
    <n v="1422903563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x v="4"/>
    <x v="0"/>
    <d v="2015-12-14T00:00:00"/>
    <n v="1450051200"/>
    <d v="2015-11-15T13:29:36"/>
    <n v="1447594176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x v="7"/>
    <x v="0"/>
    <d v="2015-04-24T21:52:21"/>
    <n v="1429912341"/>
    <d v="2015-03-25T21:52:21"/>
    <n v="1427320341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x v="1"/>
    <x v="0"/>
    <d v="2015-02-05T06:59:00"/>
    <n v="1423119540"/>
    <d v="2015-01-14T16:14:44"/>
    <n v="1421252084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x v="8"/>
    <x v="3"/>
    <d v="2014-10-04T14:48:56"/>
    <n v="1412434136"/>
    <d v="2014-09-02T14:48:56"/>
    <n v="1409669336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x v="8"/>
    <x v="3"/>
    <d v="2014-09-21T02:00:00"/>
    <n v="1411264800"/>
    <d v="2014-09-02T01:21:43"/>
    <n v="1409620903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x v="0"/>
    <x v="3"/>
    <d v="2014-07-02T15:29:12"/>
    <n v="1404314952"/>
    <d v="2014-06-02T15:29:12"/>
    <n v="1401722952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x v="2"/>
    <x v="0"/>
    <d v="2015-02-28T17:00:00"/>
    <n v="1425142800"/>
    <d v="2015-02-03T17:17:27"/>
    <n v="1422983847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x v="9"/>
    <x v="2"/>
    <d v="2016-11-02T00:31:01"/>
    <n v="1478046661"/>
    <d v="2016-10-19T00:31:01"/>
    <n v="1476837061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x v="0"/>
    <x v="3"/>
    <d v="2014-07-30T22:41:41"/>
    <n v="1406760101"/>
    <d v="2014-06-30T22:41:41"/>
    <n v="1404168101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x v="3"/>
    <x v="3"/>
    <d v="2014-08-18T17:32:33"/>
    <n v="1408383153"/>
    <d v="2014-07-19T17:32:33"/>
    <n v="1405791153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x v="1"/>
    <x v="2"/>
    <d v="2016-02-05T22:00:00"/>
    <n v="1454709600"/>
    <d v="2016-01-11T13:56:54"/>
    <n v="1452520614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x v="5"/>
    <x v="3"/>
    <d v="2014-06-17T03:00:00"/>
    <n v="1402974000"/>
    <d v="2014-05-17T01:30:55"/>
    <n v="1400290255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x v="0"/>
    <x v="3"/>
    <d v="2014-07-10T09:07:49"/>
    <n v="1404983269"/>
    <d v="2014-06-10T09:07:49"/>
    <n v="1402391269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x v="3"/>
    <x v="2"/>
    <d v="2016-08-07T03:00:00"/>
    <n v="1470538800"/>
    <d v="2016-07-21T14:48:13"/>
    <n v="1469112493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x v="3"/>
    <x v="3"/>
    <d v="2014-08-21T16:28:00"/>
    <n v="1408638480"/>
    <d v="2014-07-31T12:59:53"/>
    <n v="1406811593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x v="3"/>
    <x v="0"/>
    <d v="2015-08-19T17:03:40"/>
    <n v="1440003820"/>
    <d v="2015-07-20T17:03:40"/>
    <n v="143741182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x v="6"/>
    <x v="0"/>
    <d v="2015-05-02T21:00:00"/>
    <n v="1430600400"/>
    <d v="2015-04-06T22:16:07"/>
    <n v="1428358567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x v="1"/>
    <x v="2"/>
    <d v="2016-01-19T04:59:00"/>
    <n v="1453179540"/>
    <d v="2016-01-05T21:52:10"/>
    <n v="1452030730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x v="0"/>
    <x v="3"/>
    <d v="2014-07-11T16:15:00"/>
    <n v="1405095300"/>
    <d v="2014-06-19T02:57:08"/>
    <n v="1403146628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x v="9"/>
    <x v="0"/>
    <d v="2015-11-13T20:17:00"/>
    <n v="1447445820"/>
    <d v="2015-10-17T10:18:41"/>
    <n v="1445077121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x v="6"/>
    <x v="0"/>
    <d v="2015-05-30T20:11:12"/>
    <n v="1433016672"/>
    <d v="2015-04-30T20:11:12"/>
    <n v="1430424672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x v="10"/>
    <x v="3"/>
    <d v="2014-09-09T12:35:46"/>
    <n v="1410266146"/>
    <d v="2014-08-10T12:35:46"/>
    <n v="140767414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x v="5"/>
    <x v="2"/>
    <d v="2016-06-08T13:59:00"/>
    <n v="1465394340"/>
    <d v="2016-05-31T06:59:46"/>
    <n v="1464677986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x v="8"/>
    <x v="0"/>
    <d v="2015-10-23T12:43:56"/>
    <n v="1445604236"/>
    <d v="2015-09-25T12:43:56"/>
    <n v="1443185036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x v="1"/>
    <x v="0"/>
    <d v="2015-02-05T12:20:00"/>
    <n v="1423138800"/>
    <d v="2015-01-12T19:58:45"/>
    <n v="1421092725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x v="2"/>
    <x v="2"/>
    <d v="2016-03-18T20:20:12"/>
    <n v="1458332412"/>
    <d v="2016-02-02T21:20:12"/>
    <n v="1454448012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x v="4"/>
    <x v="3"/>
    <d v="2014-12-17T02:51:29"/>
    <n v="1418784689"/>
    <d v="2014-11-17T02:51:29"/>
    <n v="1416192689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x v="0"/>
    <x v="2"/>
    <d v="2016-07-09T04:00:00"/>
    <n v="1468036800"/>
    <d v="2016-06-11T01:15:38"/>
    <n v="1465607738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x v="2"/>
    <x v="0"/>
    <d v="2015-04-02T15:54:31"/>
    <n v="1427990071"/>
    <d v="2015-02-01T16:54:31"/>
    <n v="1422809671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x v="7"/>
    <x v="0"/>
    <d v="2015-04-21T17:22:07"/>
    <n v="1429636927"/>
    <d v="2015-03-25T17:22:07"/>
    <n v="1427304127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x v="0"/>
    <x v="3"/>
    <d v="2014-07-23T03:59:00"/>
    <n v="1406087940"/>
    <d v="2014-06-30T15:20:26"/>
    <n v="1404141626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x v="0"/>
    <x v="2"/>
    <d v="2016-08-13T23:29:16"/>
    <n v="1471130956"/>
    <d v="2016-06-14T23:29:16"/>
    <n v="146594695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x v="3"/>
    <x v="3"/>
    <d v="2014-07-31T16:45:59"/>
    <n v="1406825159"/>
    <d v="2014-07-01T16:45:59"/>
    <n v="1404233159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x v="8"/>
    <x v="2"/>
    <d v="2016-10-13T18:00:27"/>
    <n v="1476381627"/>
    <d v="2016-09-13T18:00:27"/>
    <n v="1473789627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x v="3"/>
    <x v="3"/>
    <d v="2014-08-01T06:59:00"/>
    <n v="1406876340"/>
    <d v="2014-07-01T04:56:07"/>
    <n v="1404190567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x v="1"/>
    <x v="0"/>
    <d v="2015-02-12T05:59:00"/>
    <n v="1423720740"/>
    <d v="2015-01-12T16:57:37"/>
    <n v="1421081857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x v="1"/>
    <x v="0"/>
    <d v="2015-02-03T04:27:00"/>
    <n v="1422937620"/>
    <d v="2015-01-07T04:51:43"/>
    <n v="1420606303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x v="6"/>
    <x v="2"/>
    <d v="2016-05-20T11:31:00"/>
    <n v="1463743860"/>
    <d v="2016-04-20T11:31:00"/>
    <n v="1461151860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x v="10"/>
    <x v="3"/>
    <d v="2014-08-15T12:39:12"/>
    <n v="1408106352"/>
    <d v="2014-08-01T12:39:12"/>
    <n v="1406896752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x v="8"/>
    <x v="2"/>
    <d v="2016-10-29T03:00:00"/>
    <n v="1477710000"/>
    <d v="2016-09-30T15:11:19"/>
    <n v="1475248279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x v="0"/>
    <x v="0"/>
    <d v="2015-07-10T18:00:00"/>
    <n v="1436551200"/>
    <d v="2015-06-24T21:33:48"/>
    <n v="1435181628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x v="10"/>
    <x v="2"/>
    <d v="2016-10-11T03:59:00"/>
    <n v="1476158340"/>
    <d v="2016-08-30T22:03:05"/>
    <n v="1472594585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x v="3"/>
    <x v="2"/>
    <d v="2016-08-23T03:07:17"/>
    <n v="1471921637"/>
    <d v="2016-07-24T03:07:17"/>
    <n v="146932963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x v="3"/>
    <x v="0"/>
    <d v="2015-08-09T16:00:00"/>
    <n v="1439136000"/>
    <d v="2015-07-15T15:01:12"/>
    <n v="1436972472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x v="2"/>
    <x v="2"/>
    <d v="2016-04-19T23:27:30"/>
    <n v="1461108450"/>
    <d v="2016-02-20T00:27:30"/>
    <n v="1455928050"/>
    <b v="0"/>
    <n v="61"/>
    <b v="1"/>
    <x v="6"/>
  </r>
  <r>
    <n v="3467"/>
    <s v="Venus in Fur, Los Angeles."/>
    <s v="Venus in Fur, By David Ives."/>
    <n v="3000"/>
    <n v="3030"/>
    <x v="0"/>
    <s v="US"/>
    <s v="USD"/>
    <x v="2"/>
    <x v="0"/>
    <d v="2015-03-20T15:07:12"/>
    <n v="1426864032"/>
    <d v="2015-02-18T16:07:12"/>
    <n v="1424275632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x v="10"/>
    <x v="2"/>
    <d v="2016-09-21T03:00:00"/>
    <n v="1474426800"/>
    <d v="2016-08-23T18:22:09"/>
    <n v="1471976529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x v="7"/>
    <x v="2"/>
    <d v="2016-04-28T15:24:05"/>
    <n v="1461857045"/>
    <d v="2016-03-29T15:24:05"/>
    <n v="1459265045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x v="0"/>
    <x v="2"/>
    <d v="2016-07-15T21:38:00"/>
    <n v="1468618680"/>
    <d v="2016-06-08T00:31:42"/>
    <n v="1465345902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x v="3"/>
    <x v="3"/>
    <d v="2014-08-31T20:00:00"/>
    <n v="1409515200"/>
    <d v="2014-07-21T19:41:30"/>
    <n v="1405971690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x v="9"/>
    <x v="3"/>
    <d v="2014-11-06T05:59:00"/>
    <n v="1415253540"/>
    <d v="2014-10-16T04:05:31"/>
    <n v="1413432331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x v="2"/>
    <x v="0"/>
    <d v="2015-03-20T20:27:00"/>
    <n v="1426883220"/>
    <d v="2015-02-27T20:01:36"/>
    <n v="142506729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x v="0"/>
    <x v="2"/>
    <d v="2016-07-20T12:02:11"/>
    <n v="1469016131"/>
    <d v="2016-06-20T12:02:11"/>
    <n v="1466424131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x v="9"/>
    <x v="3"/>
    <d v="2014-11-03T00:00:00"/>
    <n v="1414972800"/>
    <d v="2014-10-06T21:08:24"/>
    <n v="1412629704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x v="9"/>
    <x v="3"/>
    <d v="2014-10-27T03:00:00"/>
    <n v="1414378800"/>
    <d v="2014-10-09T06:43:10"/>
    <n v="1412836990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x v="5"/>
    <x v="0"/>
    <d v="2015-05-17T03:00:00"/>
    <n v="1431831600"/>
    <d v="2015-05-04T17:40:43"/>
    <n v="1430761243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x v="2"/>
    <x v="0"/>
    <d v="2015-03-16T21:00:00"/>
    <n v="1426539600"/>
    <d v="2015-02-18T22:00:22"/>
    <n v="1424296822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x v="5"/>
    <x v="3"/>
    <d v="2014-06-21T20:31:20"/>
    <n v="1403382680"/>
    <d v="2014-05-22T20:31:20"/>
    <n v="1400790680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x v="0"/>
    <x v="0"/>
    <d v="2015-07-10T21:00:00"/>
    <n v="1436562000"/>
    <d v="2015-06-16T07:37:07"/>
    <n v="1434440227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x v="11"/>
    <x v="3"/>
    <d v="2015-01-02T05:56:28"/>
    <n v="1420178188"/>
    <d v="2014-12-16T05:56:28"/>
    <n v="1418709388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x v="0"/>
    <x v="3"/>
    <d v="2014-07-06T18:31:06"/>
    <n v="1404671466"/>
    <d v="2014-06-06T18:31:06"/>
    <n v="1402079466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x v="0"/>
    <x v="3"/>
    <d v="2014-07-03T16:03:01"/>
    <n v="1404403381"/>
    <d v="2014-06-03T16:03:01"/>
    <n v="1401811381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x v="5"/>
    <x v="2"/>
    <d v="2016-06-15T18:14:59"/>
    <n v="1466014499"/>
    <d v="2016-05-16T18:14:59"/>
    <n v="1463422499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x v="1"/>
    <x v="2"/>
    <d v="2016-02-02T16:38:00"/>
    <n v="1454431080"/>
    <d v="2016-01-03T16:38:00"/>
    <n v="1451839080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x v="5"/>
    <x v="0"/>
    <d v="2015-06-03T06:59:00"/>
    <n v="1433314740"/>
    <d v="2015-05-02T21:00:01"/>
    <n v="1430600401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x v="5"/>
    <x v="0"/>
    <d v="2015-06-24T22:34:12"/>
    <n v="1435185252"/>
    <d v="2015-05-25T22:34:12"/>
    <n v="1432593252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x v="7"/>
    <x v="0"/>
    <d v="2015-04-17T16:00:00"/>
    <n v="1429286400"/>
    <d v="2015-03-24T18:26:00"/>
    <n v="1427221560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x v="6"/>
    <x v="3"/>
    <d v="2014-05-24T21:00:00"/>
    <n v="1400965200"/>
    <d v="2014-04-24T15:15:31"/>
    <n v="1398352531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x v="7"/>
    <x v="2"/>
    <d v="2016-04-13T19:15:24"/>
    <n v="1460574924"/>
    <d v="2016-03-14T19:15:24"/>
    <n v="1457982924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x v="6"/>
    <x v="0"/>
    <d v="2015-05-18T05:59:44"/>
    <n v="1431928784"/>
    <d v="2015-04-27T05:59:44"/>
    <n v="143011438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x v="8"/>
    <x v="0"/>
    <d v="2015-10-26T00:13:17"/>
    <n v="1445818397"/>
    <d v="2015-09-21T00:13:17"/>
    <n v="1442794397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x v="3"/>
    <x v="3"/>
    <d v="2014-08-17T05:11:00"/>
    <n v="1408252260"/>
    <d v="2014-07-28T20:47:16"/>
    <n v="140658043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x v="4"/>
    <x v="2"/>
    <d v="2016-11-26T06:00:00"/>
    <n v="1480140000"/>
    <d v="2016-11-15T05:09:35"/>
    <n v="1479186575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x v="9"/>
    <x v="3"/>
    <d v="2014-11-01T17:18:00"/>
    <n v="1414862280"/>
    <d v="2014-10-03T18:18:29"/>
    <n v="1412360309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x v="10"/>
    <x v="2"/>
    <d v="2016-09-11T20:19:26"/>
    <n v="1473625166"/>
    <d v="2016-08-02T20:19:26"/>
    <n v="1470169166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x v="5"/>
    <x v="2"/>
    <d v="2016-06-02T22:00:00"/>
    <n v="1464904800"/>
    <d v="2016-05-21T17:48:24"/>
    <n v="1463852904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x v="7"/>
    <x v="2"/>
    <d v="2016-05-28T21:44:00"/>
    <n v="1464471840"/>
    <d v="2016-03-30T03:48:24"/>
    <n v="1459309704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x v="5"/>
    <x v="0"/>
    <d v="2015-07-01T06:59:00"/>
    <n v="1435733940"/>
    <d v="2015-05-08T00:52:05"/>
    <n v="1431046325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x v="2"/>
    <x v="2"/>
    <d v="2016-03-07T04:59:00"/>
    <n v="1457326740"/>
    <d v="2016-02-19T22:03:58"/>
    <n v="1455919438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x v="10"/>
    <x v="0"/>
    <d v="2015-09-11T18:19:55"/>
    <n v="1441995595"/>
    <d v="2015-08-17T18:19:55"/>
    <n v="1439835595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x v="7"/>
    <x v="2"/>
    <d v="2016-03-16T03:59:00"/>
    <n v="1458100740"/>
    <d v="2016-03-01T20:08:44"/>
    <n v="1456862924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x v="0"/>
    <x v="2"/>
    <d v="2016-07-24T11:28:48"/>
    <n v="1469359728"/>
    <d v="2016-06-24T11:28:48"/>
    <n v="1466767728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x v="9"/>
    <x v="0"/>
    <d v="2015-11-19T18:58:11"/>
    <n v="1447959491"/>
    <d v="2015-10-20T17:58:11"/>
    <n v="1445363891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x v="5"/>
    <x v="3"/>
    <d v="2014-05-13T04:00:00"/>
    <n v="1399953600"/>
    <d v="2014-05-01T22:27:25"/>
    <n v="1398983245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x v="3"/>
    <x v="3"/>
    <d v="2014-08-23T17:37:20"/>
    <n v="1408815440"/>
    <d v="2014-07-09T17:37:20"/>
    <n v="1404927440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x v="5"/>
    <x v="2"/>
    <d v="2016-05-31T22:08:57"/>
    <n v="1464732537"/>
    <d v="2016-05-01T22:08:57"/>
    <n v="1462140537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x v="6"/>
    <x v="2"/>
    <d v="2016-05-10T21:00:00"/>
    <n v="1462914000"/>
    <d v="2016-04-17T17:30:53"/>
    <n v="1460914253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x v="4"/>
    <x v="3"/>
    <d v="2014-11-21T04:55:00"/>
    <n v="1416545700"/>
    <d v="2014-11-07T20:37:46"/>
    <n v="1415392666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x v="0"/>
    <x v="3"/>
    <d v="2014-07-02T14:54:06"/>
    <n v="1404312846"/>
    <d v="2014-06-12T14:54:06"/>
    <n v="1402584846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x v="9"/>
    <x v="3"/>
    <d v="2014-11-07T18:30:00"/>
    <n v="1415385000"/>
    <d v="2014-10-15T20:58:15"/>
    <n v="1413406695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x v="2"/>
    <x v="0"/>
    <d v="2015-04-23T11:53:12"/>
    <n v="1429789992"/>
    <d v="2015-02-22T12:53:12"/>
    <n v="1424609592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x v="5"/>
    <x v="3"/>
    <d v="2014-06-04T04:59:00"/>
    <n v="1401857940"/>
    <d v="2014-05-22T02:18:32"/>
    <n v="1400725112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x v="1"/>
    <x v="0"/>
    <d v="2015-02-02T04:59:00"/>
    <n v="1422853140"/>
    <d v="2015-01-16T20:19:12"/>
    <n v="1421439552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x v="5"/>
    <x v="0"/>
    <d v="2015-05-31T18:32:51"/>
    <n v="1433097171"/>
    <d v="2015-05-01T18:32:51"/>
    <n v="1430505171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x v="10"/>
    <x v="3"/>
    <d v="2014-09-08T03:00:00"/>
    <n v="1410145200"/>
    <d v="2014-08-05T00:14:30"/>
    <n v="1407197670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x v="0"/>
    <x v="3"/>
    <d v="2014-07-04T11:00:00"/>
    <n v="1404471600"/>
    <d v="2014-06-04T19:37:14"/>
    <n v="1401910634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x v="8"/>
    <x v="3"/>
    <d v="2014-10-02T14:21:00"/>
    <n v="1412259660"/>
    <d v="2014-09-11T18:48:19"/>
    <n v="1410461299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x v="2"/>
    <x v="0"/>
    <d v="2015-03-04T14:22:30"/>
    <n v="1425478950"/>
    <d v="2015-02-02T14:22:30"/>
    <n v="1422886950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x v="10"/>
    <x v="0"/>
    <d v="2015-09-06T13:47:00"/>
    <n v="1441547220"/>
    <d v="2015-08-11T19:46:52"/>
    <n v="1439322412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x v="10"/>
    <x v="3"/>
    <d v="2014-09-29T08:40:20"/>
    <n v="1411980020"/>
    <d v="2014-08-30T08:40:20"/>
    <n v="1409388020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x v="10"/>
    <x v="0"/>
    <d v="2015-09-15T10:06:00"/>
    <n v="1442311560"/>
    <d v="2015-08-18T18:57:26"/>
    <n v="1439924246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x v="3"/>
    <x v="2"/>
    <d v="2016-09-25T23:00:00"/>
    <n v="1474844400"/>
    <d v="2016-07-30T09:32:28"/>
    <n v="1469871148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x v="10"/>
    <x v="3"/>
    <d v="2014-09-13T04:00:00"/>
    <n v="1410580800"/>
    <d v="2014-08-29T18:19:33"/>
    <n v="1409336373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x v="3"/>
    <x v="0"/>
    <d v="2015-08-09T16:00:00"/>
    <n v="1439136000"/>
    <d v="2015-07-29T16:41:46"/>
    <n v="1438188106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x v="7"/>
    <x v="2"/>
    <d v="2016-04-28T05:59:00"/>
    <n v="1461823140"/>
    <d v="2016-03-31T08:02:51"/>
    <n v="1459411371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x v="0"/>
    <x v="0"/>
    <d v="2015-07-11T03:59:00"/>
    <n v="1436587140"/>
    <d v="2015-06-12T00:33:25"/>
    <n v="1434069205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x v="11"/>
    <x v="2"/>
    <d v="2017-01-18T12:01:58"/>
    <n v="1484740918"/>
    <d v="2016-12-29T12:01:58"/>
    <n v="1483012918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x v="0"/>
    <x v="0"/>
    <d v="2015-07-13T01:00:00"/>
    <n v="1436749200"/>
    <d v="2015-06-22T18:16:58"/>
    <n v="1434997018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x v="7"/>
    <x v="2"/>
    <d v="2016-04-10T20:00:00"/>
    <n v="1460318400"/>
    <d v="2016-03-13T14:57:37"/>
    <n v="1457881057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x v="5"/>
    <x v="2"/>
    <d v="2016-06-30T15:42:14"/>
    <n v="1467301334"/>
    <d v="2016-05-31T15:42:14"/>
    <n v="146470933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x v="8"/>
    <x v="3"/>
    <d v="2014-09-18T03:59:00"/>
    <n v="1411012740"/>
    <d v="2014-09-02T14:23:47"/>
    <n v="1409667827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x v="9"/>
    <x v="0"/>
    <d v="2015-11-11T19:16:07"/>
    <n v="1447269367"/>
    <d v="2015-10-12T18:16:07"/>
    <n v="1444673767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x v="10"/>
    <x v="0"/>
    <d v="2015-10-01T15:00:23"/>
    <n v="1443711623"/>
    <d v="2015-08-27T15:00:23"/>
    <n v="1440687623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x v="8"/>
    <x v="0"/>
    <d v="2015-10-02T18:00:00"/>
    <n v="1443808800"/>
    <d v="2015-09-01T15:21:50"/>
    <n v="1441120910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x v="4"/>
    <x v="0"/>
    <d v="2015-12-20T11:59:00"/>
    <n v="1450612740"/>
    <d v="2015-11-20T17:27:05"/>
    <n v="1448040425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x v="9"/>
    <x v="3"/>
    <d v="2014-11-17T07:59:00"/>
    <n v="1416211140"/>
    <d v="2014-10-11T08:30:16"/>
    <n v="1413016216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x v="3"/>
    <x v="2"/>
    <d v="2016-08-17T10:05:40"/>
    <n v="1471428340"/>
    <d v="2016-07-20T10:05:40"/>
    <n v="1469009140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x v="10"/>
    <x v="2"/>
    <d v="2016-09-08T18:08:42"/>
    <n v="1473358122"/>
    <d v="2016-08-18T18:08:42"/>
    <n v="147154372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x v="5"/>
    <x v="2"/>
    <d v="2016-06-26T00:04:51"/>
    <n v="1466899491"/>
    <d v="2016-05-27T00:04:51"/>
    <n v="1464307491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x v="10"/>
    <x v="0"/>
    <d v="2015-08-31T17:31:15"/>
    <n v="1441042275"/>
    <d v="2015-08-06T17:31:15"/>
    <n v="1438882275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x v="3"/>
    <x v="3"/>
    <d v="2014-09-07T14:23:42"/>
    <n v="1410099822"/>
    <d v="2014-07-09T14:23:42"/>
    <n v="1404915822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x v="5"/>
    <x v="0"/>
    <d v="2015-06-25T18:07:39"/>
    <n v="1435255659"/>
    <d v="2015-05-26T18:07:39"/>
    <n v="1432663659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x v="2"/>
    <x v="0"/>
    <d v="2015-03-07T19:57:37"/>
    <n v="1425758257"/>
    <d v="2015-02-05T19:57:37"/>
    <n v="142316625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x v="7"/>
    <x v="0"/>
    <d v="2015-04-11T19:22:39"/>
    <n v="1428780159"/>
    <d v="2015-03-12T19:22:39"/>
    <n v="1426188159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x v="7"/>
    <x v="0"/>
    <d v="2015-04-01T03:59:00"/>
    <n v="1427860740"/>
    <d v="2015-03-10T15:51:24"/>
    <n v="1426002684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x v="6"/>
    <x v="2"/>
    <d v="2016-05-14T03:59:00"/>
    <n v="1463198340"/>
    <d v="2016-04-20T01:53:21"/>
    <n v="1461117201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x v="2"/>
    <x v="2"/>
    <d v="2016-03-05T01:00:00"/>
    <n v="1457139600"/>
    <d v="2016-02-11T22:36:54"/>
    <n v="1455230214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x v="10"/>
    <x v="0"/>
    <d v="2015-09-04T09:27:53"/>
    <n v="1441358873"/>
    <d v="2015-08-07T09:27:53"/>
    <n v="1438939673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x v="6"/>
    <x v="2"/>
    <d v="2016-05-02T21:26:38"/>
    <n v="1462224398"/>
    <d v="2016-04-02T21:26:38"/>
    <n v="1459632398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x v="6"/>
    <x v="3"/>
    <d v="2014-05-22T22:07:00"/>
    <n v="1400796420"/>
    <d v="2014-04-24T12:22:50"/>
    <n v="1398342170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x v="5"/>
    <x v="3"/>
    <d v="2014-06-28T14:05:24"/>
    <n v="1403964324"/>
    <d v="2014-05-29T14:05:24"/>
    <n v="1401372324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x v="3"/>
    <x v="0"/>
    <d v="2015-08-12T00:00:00"/>
    <n v="1439337600"/>
    <d v="2015-07-11T00:41:20"/>
    <n v="1436575280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x v="1"/>
    <x v="0"/>
    <d v="2015-02-11T17:00:00"/>
    <n v="1423674000"/>
    <d v="2015-01-12T01:12:39"/>
    <n v="1421025159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x v="9"/>
    <x v="2"/>
    <d v="2016-11-17T11:36:34"/>
    <n v="1479382594"/>
    <d v="2016-10-18T10:36:34"/>
    <n v="1476786994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x v="0"/>
    <x v="3"/>
    <d v="2014-08-17T15:35:24"/>
    <n v="1408289724"/>
    <d v="2014-06-18T15:35:24"/>
    <n v="1403105724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x v="6"/>
    <x v="3"/>
    <d v="2014-05-05T06:38:31"/>
    <n v="1399271911"/>
    <d v="2014-04-01T06:38:31"/>
    <n v="1396334311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x v="5"/>
    <x v="0"/>
    <d v="2015-06-26T21:00:00"/>
    <n v="1435352400"/>
    <d v="2015-05-15T19:36:15"/>
    <n v="1431718575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x v="3"/>
    <x v="0"/>
    <d v="2015-07-31T08:58:00"/>
    <n v="1438333080"/>
    <d v="2015-07-09T02:18:28"/>
    <n v="1436408308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x v="6"/>
    <x v="0"/>
    <d v="2015-05-27T02:45:00"/>
    <n v="1432694700"/>
    <d v="2015-04-21T21:21:06"/>
    <n v="1429651266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x v="3"/>
    <x v="0"/>
    <d v="2015-08-05T18:36:00"/>
    <n v="1438799760"/>
    <d v="2015-07-18T16:19:38"/>
    <n v="1437236378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x v="7"/>
    <x v="2"/>
    <d v="2016-03-13T22:00:00"/>
    <n v="1457906400"/>
    <d v="2016-03-04T18:17:07"/>
    <n v="1457115427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x v="3"/>
    <x v="2"/>
    <d v="2016-08-01T19:00:00"/>
    <n v="1470078000"/>
    <d v="2016-07-04T16:07:36"/>
    <n v="146764845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x v="10"/>
    <x v="0"/>
    <d v="2015-10-05T16:00:00"/>
    <n v="1444060800"/>
    <d v="2015-08-20T14:57:29"/>
    <n v="1440082649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x v="11"/>
    <x v="3"/>
    <d v="2014-12-31T17:50:08"/>
    <n v="1420048208"/>
    <d v="2014-12-01T17:50:08"/>
    <n v="141745620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x v="11"/>
    <x v="3"/>
    <d v="2015-01-23T12:11:23"/>
    <n v="1422015083"/>
    <d v="2014-12-24T12:11:23"/>
    <n v="1419423083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x v="5"/>
    <x v="0"/>
    <d v="2015-06-10T19:27:24"/>
    <n v="1433964444"/>
    <d v="2015-05-11T19:27:24"/>
    <n v="1431372444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x v="10"/>
    <x v="3"/>
    <d v="2014-09-17T17:46:34"/>
    <n v="1410975994"/>
    <d v="2014-08-18T17:46:34"/>
    <n v="1408383994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x v="11"/>
    <x v="3"/>
    <d v="2015-01-08T16:31:36"/>
    <n v="1420734696"/>
    <d v="2014-12-09T16:31:36"/>
    <n v="1418142696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x v="11"/>
    <x v="3"/>
    <d v="2014-12-31T07:00:00"/>
    <n v="1420009200"/>
    <d v="2014-12-03T07:58:03"/>
    <n v="141759348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x v="8"/>
    <x v="3"/>
    <d v="2014-10-30T20:36:53"/>
    <n v="1414701413"/>
    <d v="2014-09-30T20:36:53"/>
    <n v="1412109413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x v="5"/>
    <x v="0"/>
    <d v="2015-06-21T13:41:22"/>
    <n v="1434894082"/>
    <d v="2015-05-22T13:41:22"/>
    <n v="1432302082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x v="9"/>
    <x v="3"/>
    <d v="2014-11-08T10:00:46"/>
    <n v="1415440846"/>
    <d v="2014-10-09T09:00:46"/>
    <n v="141284524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x v="9"/>
    <x v="3"/>
    <d v="2014-11-13T23:37:28"/>
    <n v="1415921848"/>
    <d v="2014-10-14T22:37:28"/>
    <n v="1413326248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x v="3"/>
    <x v="2"/>
    <d v="2016-08-11T03:59:00"/>
    <n v="1470887940"/>
    <d v="2016-07-10T18:48:47"/>
    <n v="1468176527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x v="9"/>
    <x v="2"/>
    <d v="2016-12-05T14:10:54"/>
    <n v="1480947054"/>
    <d v="2016-10-06T13:10:54"/>
    <n v="1475759454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x v="7"/>
    <x v="0"/>
    <d v="2015-04-26T06:28:00"/>
    <n v="1430029680"/>
    <d v="2015-03-30T18:53:03"/>
    <n v="1427741583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x v="7"/>
    <x v="2"/>
    <d v="2016-04-30T17:36:17"/>
    <n v="1462037777"/>
    <d v="2016-03-31T17:36:17"/>
    <n v="1459445777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x v="7"/>
    <x v="2"/>
    <d v="2016-03-31T17:17:36"/>
    <n v="1459444656"/>
    <d v="2016-03-01T18:17:36"/>
    <n v="1456856256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x v="1"/>
    <x v="0"/>
    <d v="2015-03-01T04:59:00"/>
    <n v="1425185940"/>
    <d v="2015-01-22T04:13:42"/>
    <n v="1421900022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x v="3"/>
    <x v="3"/>
    <d v="2014-07-30T11:18:30"/>
    <n v="1406719110"/>
    <d v="2014-07-16T11:18:30"/>
    <n v="1405509510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x v="7"/>
    <x v="2"/>
    <d v="2016-04-05T02:18:02"/>
    <n v="1459822682"/>
    <d v="2016-03-22T02:18:02"/>
    <n v="1458613082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x v="2"/>
    <x v="2"/>
    <d v="2016-04-18T09:13:25"/>
    <n v="1460970805"/>
    <d v="2016-02-18T10:13:25"/>
    <n v="1455790405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x v="0"/>
    <x v="0"/>
    <d v="2015-07-13T07:35:44"/>
    <n v="1436772944"/>
    <d v="2015-06-13T07:35:44"/>
    <n v="1434180944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x v="4"/>
    <x v="3"/>
    <d v="2014-12-21T17:11:30"/>
    <n v="1419181890"/>
    <d v="2014-11-21T17:11:30"/>
    <n v="1416589890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x v="3"/>
    <x v="2"/>
    <d v="2016-09-23T16:44:30"/>
    <n v="1474649070"/>
    <d v="2016-07-25T16:44:30"/>
    <n v="1469465070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x v="5"/>
    <x v="2"/>
    <d v="2016-06-27T19:00:00"/>
    <n v="1467054000"/>
    <d v="2016-05-13T12:57:34"/>
    <n v="1463144254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x v="6"/>
    <x v="0"/>
    <d v="2015-04-29T23:00:00"/>
    <n v="1430348400"/>
    <d v="2015-04-07T19:53:30"/>
    <n v="1428436410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x v="5"/>
    <x v="0"/>
    <d v="2015-05-26T15:32:27"/>
    <n v="1432654347"/>
    <d v="2015-05-01T15:32:27"/>
    <n v="1430494347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x v="8"/>
    <x v="3"/>
    <d v="2014-10-20T08:00:34"/>
    <n v="1413792034"/>
    <d v="2014-09-20T08:00:34"/>
    <n v="1411200034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x v="11"/>
    <x v="3"/>
    <d v="2015-01-24T04:59:00"/>
    <n v="1422075540"/>
    <d v="2014-12-30T22:45:44"/>
    <n v="14199795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x v="11"/>
    <x v="3"/>
    <d v="2015-02-11T04:59:00"/>
    <n v="1423630740"/>
    <d v="2014-12-15T19:55:07"/>
    <n v="1418673307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x v="11"/>
    <x v="3"/>
    <d v="2015-01-05T20:26:00"/>
    <n v="1420489560"/>
    <d v="2014-12-01T21:33:59"/>
    <n v="1417469639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x v="10"/>
    <x v="2"/>
    <d v="2016-09-04T01:36:22"/>
    <n v="1472952982"/>
    <d v="2016-08-10T01:36:22"/>
    <n v="1470792982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x v="2"/>
    <x v="0"/>
    <d v="2015-03-13T06:59:00"/>
    <n v="1426229940"/>
    <d v="2015-02-15T00:12:03"/>
    <n v="1423959123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x v="10"/>
    <x v="3"/>
    <d v="2014-08-26T17:09:42"/>
    <n v="1409072982"/>
    <d v="2014-08-05T17:09:42"/>
    <n v="1407258582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x v="2"/>
    <x v="2"/>
    <d v="2016-03-03T05:59:00"/>
    <n v="1456984740"/>
    <d v="2016-02-17T14:03:10"/>
    <n v="145571779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x v="10"/>
    <x v="3"/>
    <d v="2014-09-03T04:59:00"/>
    <n v="1409720340"/>
    <d v="2014-08-15T19:10:22"/>
    <n v="1408129822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x v="10"/>
    <x v="0"/>
    <d v="2015-08-30T00:00:00"/>
    <n v="1440892800"/>
    <d v="2015-08-04T19:04:37"/>
    <n v="1438715077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x v="8"/>
    <x v="2"/>
    <d v="2016-10-13T20:22:44"/>
    <n v="1476390164"/>
    <d v="2016-09-15T20:22:44"/>
    <n v="1473970964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x v="11"/>
    <x v="3"/>
    <d v="2015-01-16T23:58:02"/>
    <n v="1421452682"/>
    <d v="2014-12-17T23:58:02"/>
    <n v="1418860682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x v="7"/>
    <x v="2"/>
    <d v="2016-05-17T21:27:59"/>
    <n v="1463520479"/>
    <d v="2016-03-18T21:27:59"/>
    <n v="1458336479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x v="9"/>
    <x v="0"/>
    <d v="2015-11-05T21:44:40"/>
    <n v="1446759880"/>
    <d v="2015-10-06T20:44:40"/>
    <n v="1444164280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x v="6"/>
    <x v="2"/>
    <d v="2016-04-29T06:59:00"/>
    <n v="1461913140"/>
    <d v="2016-04-23T00:22:36"/>
    <n v="1461370956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x v="1"/>
    <x v="2"/>
    <d v="2016-02-13T19:02:06"/>
    <n v="1455390126"/>
    <d v="2016-01-14T19:02:06"/>
    <n v="1452798126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x v="3"/>
    <x v="2"/>
    <d v="2016-08-14T14:30:57"/>
    <n v="1471185057"/>
    <d v="2016-07-15T14:30:57"/>
    <n v="1468593057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x v="4"/>
    <x v="0"/>
    <d v="2015-12-15T00:00:00"/>
    <n v="1450137600"/>
    <d v="2015-11-30T23:08:02"/>
    <n v="1448924882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x v="5"/>
    <x v="2"/>
    <d v="2016-06-17T14:00:00"/>
    <n v="1466172000"/>
    <d v="2016-05-16T17:01:30"/>
    <n v="1463418090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x v="2"/>
    <x v="2"/>
    <d v="2016-03-30T22:48:05"/>
    <n v="1459378085"/>
    <d v="2016-02-29T23:48:05"/>
    <n v="1456789685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x v="3"/>
    <x v="0"/>
    <d v="2015-08-17T10:22:16"/>
    <n v="1439806936"/>
    <d v="2015-07-18T10:22:16"/>
    <n v="1437214936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x v="7"/>
    <x v="0"/>
    <d v="2015-04-08T08:53:21"/>
    <n v="1428483201"/>
    <d v="2015-03-09T08:53:21"/>
    <n v="1425891201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x v="5"/>
    <x v="3"/>
    <d v="2014-06-09T17:26:51"/>
    <n v="1402334811"/>
    <d v="2014-05-30T17:26:51"/>
    <n v="1401470811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x v="5"/>
    <x v="3"/>
    <d v="2014-06-28T14:09:34"/>
    <n v="1403964574"/>
    <d v="2014-05-29T14:09:34"/>
    <n v="1401372574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x v="5"/>
    <x v="0"/>
    <d v="2015-06-19T01:00:16"/>
    <n v="1434675616"/>
    <d v="2015-05-20T01:00:16"/>
    <n v="1432083616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x v="4"/>
    <x v="0"/>
    <d v="2015-12-10T14:14:56"/>
    <n v="1449756896"/>
    <d v="2015-11-10T14:14:56"/>
    <n v="1447164896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x v="2"/>
    <x v="0"/>
    <d v="2015-03-19T21:47:44"/>
    <n v="1426801664"/>
    <d v="2015-02-17T22:47:44"/>
    <n v="1424213264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x v="2"/>
    <x v="1"/>
    <d v="2017-02-28T00:00:00"/>
    <n v="1488240000"/>
    <d v="2017-02-13T14:38:49"/>
    <n v="1486996729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x v="5"/>
    <x v="0"/>
    <d v="2015-06-03T15:04:10"/>
    <n v="1433343850"/>
    <d v="2015-05-04T15:04:10"/>
    <n v="1430751850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x v="9"/>
    <x v="2"/>
    <d v="2016-11-19T22:00:00"/>
    <n v="1479592800"/>
    <d v="2016-10-18T03:10:26"/>
    <n v="1476760226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x v="2"/>
    <x v="0"/>
    <d v="2015-03-05T04:00:00"/>
    <n v="1425528000"/>
    <d v="2015-02-02T22:31:01"/>
    <n v="1422916261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x v="8"/>
    <x v="2"/>
    <d v="2016-09-30T21:00:00"/>
    <n v="1475269200"/>
    <d v="2016-09-06T22:27:24"/>
    <n v="147320084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x v="10"/>
    <x v="3"/>
    <d v="2014-09-28T03:23:00"/>
    <n v="1411874580"/>
    <d v="2014-08-26T05:19:31"/>
    <n v="1409030371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x v="3"/>
    <x v="3"/>
    <d v="2014-07-26T07:00:00"/>
    <n v="1406358000"/>
    <d v="2014-07-08T17:41:10"/>
    <n v="1404841270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x v="0"/>
    <x v="2"/>
    <d v="2016-08-23T18:34:50"/>
    <n v="1471977290"/>
    <d v="2016-06-24T18:34:50"/>
    <n v="1466793290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x v="0"/>
    <x v="0"/>
    <d v="2015-07-02T15:39:37"/>
    <n v="1435851577"/>
    <d v="2015-06-02T15:39:37"/>
    <n v="1433259577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x v="3"/>
    <x v="3"/>
    <d v="2014-08-16T16:00:57"/>
    <n v="1408204857"/>
    <d v="2014-07-26T16:00:57"/>
    <n v="1406390457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x v="7"/>
    <x v="2"/>
    <d v="2016-05-21T03:59:00"/>
    <n v="1463803140"/>
    <d v="2016-03-31T17:48:07"/>
    <n v="1459446487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x v="9"/>
    <x v="0"/>
    <d v="2015-12-13T20:59:56"/>
    <n v="1450040396"/>
    <d v="2015-10-14T19:59:56"/>
    <n v="1444852796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x v="7"/>
    <x v="2"/>
    <d v="2016-05-05T17:00:00"/>
    <n v="1462467600"/>
    <d v="2016-03-08T02:16:04"/>
    <n v="1457403364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x v="9"/>
    <x v="3"/>
    <d v="2014-11-29T21:19:50"/>
    <n v="1417295990"/>
    <d v="2014-10-30T20:19:50"/>
    <n v="141470039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x v="10"/>
    <x v="3"/>
    <d v="2014-09-23T03:59:00"/>
    <n v="1411444740"/>
    <d v="2014-08-29T18:04:57"/>
    <n v="1409335497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x v="4"/>
    <x v="3"/>
    <d v="2014-11-23T22:29:09"/>
    <n v="1416781749"/>
    <d v="2014-11-03T22:29:09"/>
    <n v="1415053749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x v="9"/>
    <x v="2"/>
    <d v="2016-11-19T01:00:00"/>
    <n v="1479517200"/>
    <d v="2016-10-06T14:57:47"/>
    <n v="1475765867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x v="4"/>
    <x v="2"/>
    <d v="2017-01-14T03:59:00"/>
    <n v="1484366340"/>
    <d v="2016-11-27T03:59:34"/>
    <n v="1480219174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x v="7"/>
    <x v="2"/>
    <d v="2016-04-20T21:11:16"/>
    <n v="1461186676"/>
    <d v="2016-03-21T21:11:16"/>
    <n v="1458594676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x v="10"/>
    <x v="0"/>
    <d v="2015-09-14T16:40:29"/>
    <n v="1442248829"/>
    <d v="2015-08-10T16:40:29"/>
    <n v="1439224829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x v="11"/>
    <x v="3"/>
    <d v="2015-01-01T16:48:55"/>
    <n v="1420130935"/>
    <d v="2014-12-02T16:48:55"/>
    <n v="1417538935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x v="2"/>
    <x v="0"/>
    <d v="2015-04-19T15:08:52"/>
    <n v="1429456132"/>
    <d v="2015-02-18T16:08:52"/>
    <n v="1424275732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x v="10"/>
    <x v="2"/>
    <d v="2016-10-07T15:11:00"/>
    <n v="1475853060"/>
    <d v="2016-08-08T16:15:06"/>
    <n v="1470672906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x v="6"/>
    <x v="0"/>
    <d v="2015-05-10T18:45:30"/>
    <n v="1431283530"/>
    <d v="2015-04-10T18:45:30"/>
    <n v="142869153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x v="8"/>
    <x v="3"/>
    <d v="2014-10-05T05:00:00"/>
    <n v="1412485200"/>
    <d v="2014-09-17T15:02:59"/>
    <n v="1410966179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x v="9"/>
    <x v="0"/>
    <d v="2015-11-30T17:00:00"/>
    <n v="1448902800"/>
    <d v="2015-10-20T19:35:27"/>
    <n v="1445369727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x v="9"/>
    <x v="0"/>
    <d v="2015-11-17T04:27:19"/>
    <n v="1447734439"/>
    <d v="2015-10-08T03:27:19"/>
    <n v="1444274839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x v="2"/>
    <x v="2"/>
    <d v="2016-03-08T04:59:00"/>
    <n v="1457413140"/>
    <d v="2016-02-09T05:48:07"/>
    <n v="1454996887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x v="9"/>
    <x v="2"/>
    <d v="2016-11-22T00:17:18"/>
    <n v="1479773838"/>
    <d v="2016-10-22T23:17:18"/>
    <n v="1477178238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x v="5"/>
    <x v="0"/>
    <d v="2015-06-16T23:30:00"/>
    <n v="1434497400"/>
    <d v="2015-05-16T10:06:42"/>
    <n v="1431770802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x v="10"/>
    <x v="2"/>
    <d v="2016-09-30T17:58:47"/>
    <n v="1475258327"/>
    <d v="2016-08-16T17:58:47"/>
    <n v="1471370327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x v="8"/>
    <x v="3"/>
    <d v="2014-10-05T07:00:45"/>
    <n v="1412492445"/>
    <d v="2014-09-05T07:00:45"/>
    <n v="1409900445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x v="5"/>
    <x v="3"/>
    <d v="2014-06-16T17:06:34"/>
    <n v="1402938394"/>
    <d v="2014-05-21T17:06:34"/>
    <n v="1400691994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x v="1"/>
    <x v="2"/>
    <d v="2016-02-02T11:29:44"/>
    <n v="1454412584"/>
    <d v="2016-01-12T11:29:44"/>
    <n v="1452598184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x v="3"/>
    <x v="3"/>
    <d v="2014-08-10T15:59:00"/>
    <n v="1407686340"/>
    <d v="2014-07-08T15:30:42"/>
    <n v="1404833442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x v="10"/>
    <x v="2"/>
    <d v="2016-08-25T03:59:00"/>
    <n v="1472097540"/>
    <d v="2016-08-14T15:28:22"/>
    <n v="1471188502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x v="3"/>
    <x v="0"/>
    <d v="2015-08-05T08:43:27"/>
    <n v="1438764207"/>
    <d v="2015-07-06T08:43:27"/>
    <n v="1436172207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x v="7"/>
    <x v="2"/>
    <d v="2016-04-03T17:00:00"/>
    <n v="1459702800"/>
    <d v="2016-03-11T09:59:46"/>
    <n v="1457690386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x v="0"/>
    <x v="0"/>
    <d v="2015-07-18T06:59:00"/>
    <n v="1437202740"/>
    <d v="2015-06-18T19:16:38"/>
    <n v="143465499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x v="1"/>
    <x v="1"/>
    <d v="2017-02-01T22:59:00"/>
    <n v="1485989940"/>
    <d v="2017-01-02T21:50:36"/>
    <n v="1483393836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x v="5"/>
    <x v="2"/>
    <d v="2016-06-01T21:42:00"/>
    <n v="1464817320"/>
    <d v="2016-05-09T15:06:59"/>
    <n v="1462806419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x v="5"/>
    <x v="3"/>
    <d v="2014-07-02T03:59:00"/>
    <n v="1404273540"/>
    <d v="2014-05-16T20:36:20"/>
    <n v="1400272580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x v="2"/>
    <x v="0"/>
    <d v="2015-03-19T14:39:00"/>
    <n v="1426775940"/>
    <d v="2015-02-20T06:39:10"/>
    <n v="1424414350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x v="4"/>
    <x v="3"/>
    <d v="2014-12-23T21:08:45"/>
    <n v="1419368925"/>
    <d v="2014-11-28T21:08:45"/>
    <n v="1417208925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x v="7"/>
    <x v="2"/>
    <d v="2016-04-10T04:00:00"/>
    <n v="1460260800"/>
    <d v="2016-03-18T21:31:12"/>
    <n v="1458336672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x v="7"/>
    <x v="0"/>
    <d v="2015-03-31T04:16:54"/>
    <n v="1427775414"/>
    <d v="2015-03-01T05:16:54"/>
    <n v="1425187014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x v="9"/>
    <x v="2"/>
    <d v="2016-12-21T11:50:30"/>
    <n v="1482321030"/>
    <d v="2016-10-22T10:50:30"/>
    <n v="1477133430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x v="0"/>
    <x v="2"/>
    <d v="2016-06-16T05:58:09"/>
    <n v="1466056689"/>
    <d v="2016-06-02T05:58:09"/>
    <n v="1464847089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x v="9"/>
    <x v="0"/>
    <d v="2015-10-28T19:54:00"/>
    <n v="1446062040"/>
    <d v="2015-10-17T19:23:42"/>
    <n v="1445109822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x v="3"/>
    <x v="3"/>
    <d v="2014-07-24T07:00:00"/>
    <n v="1406185200"/>
    <d v="2014-07-02T21:43:02"/>
    <n v="1404337382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x v="0"/>
    <x v="0"/>
    <d v="2015-07-18T23:16:59"/>
    <n v="1437261419"/>
    <d v="2015-06-18T23:16:59"/>
    <n v="1434669419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x v="0"/>
    <x v="0"/>
    <d v="2015-07-23T18:33:00"/>
    <n v="1437676380"/>
    <d v="2015-06-30T13:20:52"/>
    <n v="1435670452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x v="5"/>
    <x v="0"/>
    <d v="2015-06-11T16:12:17"/>
    <n v="1434039137"/>
    <d v="2015-05-12T16:12:17"/>
    <n v="1431447137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x v="5"/>
    <x v="0"/>
    <d v="2015-05-31T23:00:00"/>
    <n v="1433113200"/>
    <d v="2015-05-18T12:20:11"/>
    <n v="1431951611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x v="0"/>
    <x v="3"/>
    <d v="2014-07-21T03:59:00"/>
    <n v="1405915140"/>
    <d v="2014-06-30T15:04:27"/>
    <n v="1404140667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x v="10"/>
    <x v="3"/>
    <d v="2014-09-26T22:43:04"/>
    <n v="1411771384"/>
    <d v="2014-08-27T22:43:04"/>
    <n v="1409179384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x v="9"/>
    <x v="3"/>
    <d v="2014-11-05T12:52:00"/>
    <n v="1415191920"/>
    <d v="2014-10-02T07:04:57"/>
    <n v="1412233497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x v="3"/>
    <x v="2"/>
    <d v="2016-09-03T20:57:09"/>
    <n v="1472936229"/>
    <d v="2016-07-05T20:57:09"/>
    <n v="1467752229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x v="5"/>
    <x v="2"/>
    <d v="2016-05-15T23:00:00"/>
    <n v="1463353200"/>
    <d v="2016-05-03T14:19:42"/>
    <n v="1462285182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x v="10"/>
    <x v="3"/>
    <d v="2014-09-12T19:34:44"/>
    <n v="1410550484"/>
    <d v="2014-08-25T19:34:44"/>
    <n v="1408995284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x v="0"/>
    <x v="3"/>
    <d v="2014-07-03T03:59:00"/>
    <n v="1404359940"/>
    <d v="2014-06-12T13:46:58"/>
    <n v="1402580818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x v="6"/>
    <x v="0"/>
    <d v="2015-05-31T12:44:58"/>
    <n v="1433076298"/>
    <d v="2015-04-26T12:44:58"/>
    <n v="1430052298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x v="5"/>
    <x v="3"/>
    <d v="2014-07-01T04:59:00"/>
    <n v="1404190740"/>
    <d v="2014-05-27T18:16:21"/>
    <n v="1401214581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x v="8"/>
    <x v="2"/>
    <d v="2016-10-05T10:53:54"/>
    <n v="1475664834"/>
    <d v="2016-09-14T10:53:54"/>
    <n v="1473850434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x v="1"/>
    <x v="2"/>
    <d v="2016-01-15T15:38:10"/>
    <n v="1452872290"/>
    <d v="2016-01-05T15:38:10"/>
    <n v="1452008290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x v="5"/>
    <x v="3"/>
    <d v="2014-06-16T06:59:00"/>
    <n v="1402901940"/>
    <d v="2014-05-13T16:26:58"/>
    <n v="1399998418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x v="8"/>
    <x v="2"/>
    <d v="2016-10-20T02:48:16"/>
    <n v="1476931696"/>
    <d v="2016-09-20T02:48:16"/>
    <n v="147433969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x v="10"/>
    <x v="0"/>
    <d v="2015-09-02T04:19:46"/>
    <n v="1441167586"/>
    <d v="2015-08-03T04:19:46"/>
    <n v="1438575586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x v="6"/>
    <x v="3"/>
    <d v="2014-05-19T21:00:00"/>
    <n v="1400533200"/>
    <d v="2014-04-24T14:14:19"/>
    <n v="1398348859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x v="10"/>
    <x v="0"/>
    <d v="2015-08-29T03:59:00"/>
    <n v="1440820740"/>
    <d v="2015-08-14T15:54:20"/>
    <n v="1439567660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x v="5"/>
    <x v="3"/>
    <d v="2014-06-27T05:14:15"/>
    <n v="1403846055"/>
    <d v="2014-05-28T05:14:15"/>
    <n v="1401254055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x v="3"/>
    <x v="3"/>
    <d v="2014-08-08T18:53:24"/>
    <n v="1407524004"/>
    <d v="2014-07-09T18:53:24"/>
    <n v="1404932004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x v="5"/>
    <x v="0"/>
    <d v="2015-06-21T22:25:00"/>
    <n v="1434925500"/>
    <d v="2015-05-23T19:50:39"/>
    <n v="1432410639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x v="9"/>
    <x v="3"/>
    <d v="2014-11-27T15:21:23"/>
    <n v="1417101683"/>
    <d v="2014-10-28T14:21:23"/>
    <n v="141450608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x v="1"/>
    <x v="0"/>
    <d v="2015-03-02T04:59:00"/>
    <n v="1425272340"/>
    <d v="2015-01-16T16:48:49"/>
    <n v="1421426929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x v="8"/>
    <x v="3"/>
    <d v="2014-09-19T00:00:00"/>
    <n v="1411084800"/>
    <d v="2014-09-09T23:09:39"/>
    <n v="1410304179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x v="4"/>
    <x v="0"/>
    <d v="2015-11-30T22:30:00"/>
    <n v="1448922600"/>
    <d v="2015-11-01T04:35:29"/>
    <n v="1446352529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x v="6"/>
    <x v="2"/>
    <d v="2016-06-06T02:00:00"/>
    <n v="1465178400"/>
    <d v="2016-04-30T03:12:47"/>
    <n v="146198596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x v="11"/>
    <x v="3"/>
    <d v="2015-01-11T20:53:30"/>
    <n v="1421009610"/>
    <d v="2014-12-22T20:53:30"/>
    <n v="1419281610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x v="11"/>
    <x v="3"/>
    <d v="2015-02-13T14:48:36"/>
    <n v="1423838916"/>
    <d v="2014-12-15T14:48:36"/>
    <n v="1418654916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x v="6"/>
    <x v="2"/>
    <d v="2016-05-10T11:10:48"/>
    <n v="1462878648"/>
    <d v="2016-04-19T11:10:48"/>
    <n v="1461064248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x v="2"/>
    <x v="2"/>
    <d v="2016-03-02T19:21:27"/>
    <n v="1456946487"/>
    <d v="2016-02-01T19:21:27"/>
    <n v="1454354487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x v="8"/>
    <x v="3"/>
    <d v="2014-10-15T14:26:56"/>
    <n v="1413383216"/>
    <d v="2014-09-15T14:26:56"/>
    <n v="1410791216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x v="10"/>
    <x v="3"/>
    <d v="2014-09-30T16:00:00"/>
    <n v="1412092800"/>
    <d v="2014-08-31T14:03:20"/>
    <n v="1409493800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x v="5"/>
    <x v="0"/>
    <d v="2015-06-04T12:59:53"/>
    <n v="1433422793"/>
    <d v="2015-05-05T12:59:53"/>
    <n v="1430830793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x v="0"/>
    <x v="2"/>
    <d v="2016-07-10T22:59:00"/>
    <n v="1468191540"/>
    <d v="2016-06-03T12:54:44"/>
    <n v="1464958484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x v="3"/>
    <x v="2"/>
    <d v="2016-08-13T06:59:00"/>
    <n v="1471071540"/>
    <d v="2016-07-05T12:06:28"/>
    <n v="1467720388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x v="6"/>
    <x v="2"/>
    <d v="2016-05-31T16:33:14"/>
    <n v="1464712394"/>
    <d v="2016-04-01T16:33:14"/>
    <n v="1459528394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x v="0"/>
    <x v="3"/>
    <d v="2014-06-23T18:00:00"/>
    <n v="1403546400"/>
    <d v="2014-06-02T13:01:54"/>
    <n v="1401714114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x v="10"/>
    <x v="3"/>
    <d v="2014-09-12T21:55:49"/>
    <n v="1410558949"/>
    <d v="2014-08-28T21:55:49"/>
    <n v="140926294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x v="3"/>
    <x v="2"/>
    <d v="2016-07-22T05:26:00"/>
    <n v="1469165160"/>
    <d v="2016-07-01T01:09:38"/>
    <n v="1467335378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x v="0"/>
    <x v="3"/>
    <d v="2014-07-04T03:24:46"/>
    <n v="1404444286"/>
    <d v="2014-06-20T03:24:46"/>
    <n v="1403234686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x v="5"/>
    <x v="3"/>
    <d v="2014-06-25T16:59:06"/>
    <n v="1403715546"/>
    <d v="2014-05-26T16:59:06"/>
    <n v="1401123546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x v="7"/>
    <x v="0"/>
    <d v="2015-04-03T13:49:48"/>
    <n v="1428068988"/>
    <d v="2015-03-09T13:49:48"/>
    <n v="1425908988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x v="5"/>
    <x v="3"/>
    <d v="2014-06-15T16:00:00"/>
    <n v="1402848000"/>
    <d v="2014-05-20T17:22:53"/>
    <n v="1400606573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x v="5"/>
    <x v="0"/>
    <d v="2015-05-31T06:59:00"/>
    <n v="1433055540"/>
    <d v="2015-05-10T04:07:47"/>
    <n v="1431230867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x v="5"/>
    <x v="2"/>
    <d v="2016-06-04T17:42:46"/>
    <n v="1465062166"/>
    <d v="2016-05-15T17:42:46"/>
    <n v="146333416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x v="6"/>
    <x v="0"/>
    <d v="2015-05-26T03:59:00"/>
    <n v="1432612740"/>
    <d v="2015-04-24T13:21:07"/>
    <n v="142988166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x v="2"/>
    <x v="0"/>
    <d v="2015-03-31T12:52:00"/>
    <n v="1427806320"/>
    <d v="2015-02-01T23:53:39"/>
    <n v="1422834819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x v="11"/>
    <x v="0"/>
    <d v="2016-01-21T21:18:29"/>
    <n v="1453411109"/>
    <d v="2015-12-22T21:18:29"/>
    <n v="145081910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x v="6"/>
    <x v="0"/>
    <d v="2015-05-09T20:47:29"/>
    <n v="1431204449"/>
    <d v="2015-04-08T20:47:29"/>
    <n v="1428526049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x v="1"/>
    <x v="0"/>
    <d v="2015-02-27T17:11:15"/>
    <n v="1425057075"/>
    <d v="2015-01-28T17:11:15"/>
    <n v="1422465075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x v="5"/>
    <x v="0"/>
    <d v="2015-06-22T17:31:06"/>
    <n v="1434994266"/>
    <d v="2015-05-23T17:31:06"/>
    <n v="1432402266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x v="0"/>
    <x v="0"/>
    <d v="2015-07-02T23:50:06"/>
    <n v="1435881006"/>
    <d v="2015-06-10T23:50:06"/>
    <n v="1433980206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x v="9"/>
    <x v="3"/>
    <d v="2014-11-05T23:28:04"/>
    <n v="1415230084"/>
    <d v="2014-10-15T22:28:04"/>
    <n v="141341208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x v="1"/>
    <x v="2"/>
    <d v="2016-02-11T22:59:00"/>
    <n v="1455231540"/>
    <d v="2016-01-12T16:07:27"/>
    <n v="1452614847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x v="9"/>
    <x v="3"/>
    <d v="2014-11-30T19:04:22"/>
    <n v="1417374262"/>
    <d v="2014-10-31T18:04:22"/>
    <n v="1414778662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x v="6"/>
    <x v="2"/>
    <d v="2016-05-04T23:00:00"/>
    <n v="1462402800"/>
    <d v="2016-04-05T11:47:40"/>
    <n v="1459856860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x v="2"/>
    <x v="2"/>
    <d v="2016-02-18T21:30:00"/>
    <n v="1455831000"/>
    <d v="2016-02-01T22:41:07"/>
    <n v="1454366467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x v="6"/>
    <x v="2"/>
    <d v="2016-04-29T21:00:00"/>
    <n v="1461963600"/>
    <d v="2016-04-02T03:22:51"/>
    <n v="1459567371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x v="8"/>
    <x v="2"/>
    <d v="2016-10-20T04:55:00"/>
    <n v="1476939300"/>
    <d v="2016-09-19T08:21:34"/>
    <n v="1474273294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x v="3"/>
    <x v="0"/>
    <d v="2015-08-19T04:06:16"/>
    <n v="1439957176"/>
    <d v="2015-07-20T04:06:16"/>
    <n v="1437365176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x v="2"/>
    <x v="0"/>
    <d v="2015-03-23T03:55:12"/>
    <n v="1427082912"/>
    <d v="2015-02-06T04:55:12"/>
    <n v="142319851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x v="3"/>
    <x v="0"/>
    <d v="2015-08-17T16:15:59"/>
    <n v="1439828159"/>
    <d v="2015-07-18T16:15:59"/>
    <n v="1437236159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x v="11"/>
    <x v="3"/>
    <d v="2015-01-10T03:23:00"/>
    <n v="1420860180"/>
    <d v="2014-12-10T18:04:06"/>
    <n v="1418234646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x v="4"/>
    <x v="3"/>
    <d v="2015-01-24T12:00:00"/>
    <n v="1422100800"/>
    <d v="2014-11-25T16:15:33"/>
    <n v="1416932133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x v="6"/>
    <x v="0"/>
    <d v="2015-04-18T22:30:00"/>
    <n v="1429396200"/>
    <d v="2015-04-09T00:35:08"/>
    <n v="1428539708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x v="7"/>
    <x v="0"/>
    <d v="2015-05-25T21:38:16"/>
    <n v="1432589896"/>
    <d v="2015-03-26T21:38:16"/>
    <n v="1427405896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x v="6"/>
    <x v="0"/>
    <d v="2015-05-28T16:38:09"/>
    <n v="1432831089"/>
    <d v="2015-04-28T16:38:09"/>
    <n v="1430239089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x v="2"/>
    <x v="0"/>
    <d v="2015-03-23T18:00:00"/>
    <n v="1427133600"/>
    <d v="2015-02-13T17:04:53"/>
    <n v="1423847093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x v="9"/>
    <x v="0"/>
    <d v="2015-11-12T06:59:00"/>
    <n v="1447311540"/>
    <d v="2015-10-20T16:35:03"/>
    <n v="1445358903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x v="0"/>
    <x v="3"/>
    <d v="2014-07-15T22:00:00"/>
    <n v="1405461600"/>
    <d v="2014-06-23T22:31:45"/>
    <n v="1403562705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x v="0"/>
    <x v="2"/>
    <d v="2016-07-17T10:47:48"/>
    <n v="1468752468"/>
    <d v="2016-06-27T10:47:48"/>
    <n v="1467024468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x v="3"/>
    <x v="3"/>
    <d v="2014-08-12T01:53:58"/>
    <n v="1407808438"/>
    <d v="2014-07-13T02:09:15"/>
    <n v="1405217355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x v="4"/>
    <x v="0"/>
    <d v="2015-12-17T22:05:50"/>
    <n v="1450389950"/>
    <d v="2015-11-17T22:05:50"/>
    <n v="1447797950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x v="10"/>
    <x v="3"/>
    <d v="2014-09-06T05:09:04"/>
    <n v="1409980144"/>
    <d v="2014-08-07T05:09:04"/>
    <n v="1407388144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x v="0"/>
    <x v="3"/>
    <d v="2014-07-03T17:02:44"/>
    <n v="1404406964"/>
    <d v="2014-06-03T17:02:44"/>
    <n v="1401814964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x v="0"/>
    <x v="3"/>
    <d v="2014-07-05T03:59:00"/>
    <n v="1404532740"/>
    <d v="2014-06-03T19:32:32"/>
    <n v="1401823952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x v="3"/>
    <x v="3"/>
    <d v="2014-08-10T16:45:02"/>
    <n v="1407689102"/>
    <d v="2014-07-11T16:45:02"/>
    <n v="1405097102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x v="8"/>
    <x v="2"/>
    <d v="2016-10-08T09:20:39"/>
    <n v="1475918439"/>
    <d v="2016-09-08T09:20:39"/>
    <n v="1473326439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x v="0"/>
    <x v="0"/>
    <d v="2015-07-05T22:59:00"/>
    <n v="1436137140"/>
    <d v="2015-06-09T07:11:36"/>
    <n v="1433833896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x v="1"/>
    <x v="2"/>
    <d v="2016-02-16T05:59:00"/>
    <n v="1455602340"/>
    <d v="2016-01-26T16:57:16"/>
    <n v="1453827436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x v="7"/>
    <x v="2"/>
    <d v="2016-04-29T03:59:00"/>
    <n v="1461902340"/>
    <d v="2016-03-29T03:03:08"/>
    <n v="1459220588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x v="1"/>
    <x v="0"/>
    <d v="2015-02-10T07:59:00"/>
    <n v="1423555140"/>
    <d v="2015-01-12T23:33:28"/>
    <n v="1421105608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x v="2"/>
    <x v="2"/>
    <d v="2016-04-02T23:51:13"/>
    <n v="1459641073"/>
    <d v="2016-02-03T00:51:13"/>
    <n v="1454460673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x v="8"/>
    <x v="2"/>
    <d v="2016-10-16T21:00:00"/>
    <n v="1476651600"/>
    <d v="2016-09-06T19:15:35"/>
    <n v="1473189335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x v="5"/>
    <x v="0"/>
    <d v="2015-06-03T00:00:00"/>
    <n v="1433289600"/>
    <d v="2015-05-04T19:46:40"/>
    <n v="143076880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x v="0"/>
    <x v="3"/>
    <d v="2014-07-26T04:59:00"/>
    <n v="1406350740"/>
    <d v="2014-06-18T21:08:57"/>
    <n v="1403125737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x v="7"/>
    <x v="2"/>
    <d v="2016-04-15T20:48:27"/>
    <n v="1460753307"/>
    <d v="2016-03-16T20:48:27"/>
    <n v="1458161307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x v="5"/>
    <x v="3"/>
    <d v="2014-06-11T19:33:18"/>
    <n v="1402515198"/>
    <d v="2014-05-12T19:33:18"/>
    <n v="1399923198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x v="4"/>
    <x v="3"/>
    <d v="2014-12-01T20:25:15"/>
    <n v="1417465515"/>
    <d v="2014-11-11T20:25:15"/>
    <n v="1415737515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x v="6"/>
    <x v="3"/>
    <d v="2014-05-19T05:00:00"/>
    <n v="1400475600"/>
    <d v="2014-04-18T11:18:58"/>
    <n v="1397819938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x v="0"/>
    <x v="0"/>
    <d v="2015-08-26T02:35:53"/>
    <n v="1440556553"/>
    <d v="2015-06-27T02:35:53"/>
    <n v="1435372553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x v="6"/>
    <x v="3"/>
    <d v="2014-05-05T12:36:26"/>
    <n v="1399293386"/>
    <d v="2014-04-10T12:36:26"/>
    <n v="1397133386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x v="0"/>
    <x v="0"/>
    <d v="2015-08-10T23:00:00"/>
    <n v="1439247600"/>
    <d v="2015-06-18T11:12:17"/>
    <n v="1434625937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x v="3"/>
    <x v="0"/>
    <d v="2015-08-02T19:31:29"/>
    <n v="1438543889"/>
    <d v="2015-07-08T19:31:29"/>
    <n v="1436383889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x v="7"/>
    <x v="0"/>
    <d v="2015-04-01T17:00:26"/>
    <n v="1427907626"/>
    <d v="2015-03-02T18:00:26"/>
    <n v="1425319226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x v="5"/>
    <x v="2"/>
    <d v="2016-05-29T00:36:00"/>
    <n v="1464482160"/>
    <d v="2016-05-09T20:13:52"/>
    <n v="1462824832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x v="0"/>
    <x v="3"/>
    <d v="2014-07-30T18:38:02"/>
    <n v="1406745482"/>
    <d v="2014-06-30T18:38:02"/>
    <n v="1404153482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x v="5"/>
    <x v="3"/>
    <d v="2014-07-03T04:00:45"/>
    <n v="1404360045"/>
    <d v="2014-05-29T04:00:45"/>
    <n v="1401336045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x v="2"/>
    <x v="0"/>
    <d v="2015-03-01T04:59:00"/>
    <n v="1425185940"/>
    <d v="2015-02-15T00:28:17"/>
    <n v="1423960097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x v="5"/>
    <x v="3"/>
    <d v="2014-06-12T17:28:10"/>
    <n v="1402594090"/>
    <d v="2014-05-13T17:28:10"/>
    <n v="140000209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x v="7"/>
    <x v="2"/>
    <d v="2016-04-15T14:21:19"/>
    <n v="1460730079"/>
    <d v="2016-03-16T14:21:19"/>
    <n v="1458138079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x v="5"/>
    <x v="0"/>
    <d v="2015-06-13T22:20:10"/>
    <n v="1434234010"/>
    <d v="2015-05-14T22:20:10"/>
    <n v="143164201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x v="5"/>
    <x v="2"/>
    <d v="2016-05-18T00:00:00"/>
    <n v="1463529600"/>
    <d v="2016-05-03T20:34:12"/>
    <n v="1462307652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x v="4"/>
    <x v="2"/>
    <d v="2016-11-29T06:00:00"/>
    <n v="1480399200"/>
    <d v="2016-11-08T14:48:26"/>
    <n v="1478616506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x v="9"/>
    <x v="2"/>
    <d v="2016-11-15T02:08:00"/>
    <n v="1479175680"/>
    <d v="2016-10-13T00:07:27"/>
    <n v="1476317247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x v="7"/>
    <x v="0"/>
    <d v="2015-04-09T19:00:55"/>
    <n v="1428606055"/>
    <d v="2015-03-24T19:00:55"/>
    <n v="1427223655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x v="7"/>
    <x v="0"/>
    <d v="2015-04-09T04:00:00"/>
    <n v="1428552000"/>
    <d v="2015-03-12T22:37:23"/>
    <n v="1426199843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x v="0"/>
    <x v="3"/>
    <d v="2014-08-01T01:00:00"/>
    <n v="1406854800"/>
    <d v="2014-06-24T08:49:38"/>
    <n v="1403599778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x v="8"/>
    <x v="3"/>
    <d v="2014-09-27T04:00:00"/>
    <n v="1411790400"/>
    <d v="2014-09-05T02:40:21"/>
    <n v="1409884821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x v="11"/>
    <x v="3"/>
    <d v="2015-02-14T19:39:40"/>
    <n v="1423942780"/>
    <d v="2014-12-16T19:39:40"/>
    <n v="141875878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x v="2"/>
    <x v="2"/>
    <d v="2016-03-26T16:39:00"/>
    <n v="1459010340"/>
    <d v="2016-02-25T17:39:00"/>
    <n v="145642194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x v="0"/>
    <x v="0"/>
    <d v="2015-07-13T20:06:00"/>
    <n v="1436817960"/>
    <d v="2015-06-11T05:16:25"/>
    <n v="1433999785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x v="10"/>
    <x v="3"/>
    <d v="2014-09-08T21:11:25"/>
    <n v="1410210685"/>
    <d v="2014-08-14T21:11:25"/>
    <n v="1408050685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x v="0"/>
    <x v="2"/>
    <d v="2016-07-24T23:00:00"/>
    <n v="1469401200"/>
    <d v="2016-06-25T20:41:37"/>
    <n v="1466887297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x v="2"/>
    <x v="2"/>
    <d v="2016-03-15T16:00:00"/>
    <n v="1458057600"/>
    <d v="2016-02-20T03:22:00"/>
    <n v="145593852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x v="0"/>
    <x v="2"/>
    <d v="2016-07-10T23:32:12"/>
    <n v="1468193532"/>
    <d v="2016-06-10T23:32:12"/>
    <n v="1465601532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x v="0"/>
    <x v="2"/>
    <d v="2016-08-02T10:03:00"/>
    <n v="1470132180"/>
    <d v="2016-06-27T15:19:29"/>
    <n v="1467040769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x v="6"/>
    <x v="2"/>
    <d v="2016-05-27T00:54:35"/>
    <n v="1464310475"/>
    <d v="2016-04-27T00:54:35"/>
    <n v="1461718475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x v="0"/>
    <x v="0"/>
    <d v="2015-07-11T03:59:00"/>
    <n v="1436587140"/>
    <d v="2015-06-12T12:50:06"/>
    <n v="1434113406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x v="4"/>
    <x v="0"/>
    <d v="2015-12-23T16:18:00"/>
    <n v="1450887480"/>
    <d v="2015-11-25T16:41:59"/>
    <n v="1448469719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x v="5"/>
    <x v="0"/>
    <d v="2015-06-15T19:10:18"/>
    <n v="1434395418"/>
    <d v="2015-05-14T19:10:18"/>
    <n v="1431630618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x v="9"/>
    <x v="2"/>
    <d v="2016-11-22T17:00:23"/>
    <n v="1479834023"/>
    <d v="2016-10-23T16:00:23"/>
    <n v="1477238423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x v="5"/>
    <x v="3"/>
    <d v="2014-07-06T16:36:32"/>
    <n v="1404664592"/>
    <d v="2014-05-07T16:36:32"/>
    <n v="1399480592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x v="0"/>
    <x v="0"/>
    <d v="2015-07-15T10:43:42"/>
    <n v="1436957022"/>
    <d v="2015-06-15T10:43:42"/>
    <n v="1434365022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x v="4"/>
    <x v="3"/>
    <d v="2014-12-16T22:32:09"/>
    <n v="1418769129"/>
    <d v="2014-11-25T22:32:09"/>
    <n v="1416954729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x v="5"/>
    <x v="0"/>
    <d v="2015-06-07T13:55:54"/>
    <n v="1433685354"/>
    <d v="2015-05-08T13:55:54"/>
    <n v="1431093354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x v="3"/>
    <x v="0"/>
    <d v="2015-08-28T22:30:00"/>
    <n v="1440801000"/>
    <d v="2015-07-16T10:28:10"/>
    <n v="143704249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x v="4"/>
    <x v="2"/>
    <d v="2017-01-14T00:42:36"/>
    <n v="1484354556"/>
    <d v="2016-11-15T00:42:36"/>
    <n v="1479170556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x v="7"/>
    <x v="0"/>
    <d v="2015-04-20T21:09:25"/>
    <n v="1429564165"/>
    <d v="2015-03-21T21:09:25"/>
    <n v="1426972165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x v="3"/>
    <x v="3"/>
    <d v="2014-08-10T17:20:48"/>
    <n v="1407691248"/>
    <d v="2014-07-11T17:20:48"/>
    <n v="1405099248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x v="2"/>
    <x v="2"/>
    <d v="2016-03-11T22:20:43"/>
    <n v="1457734843"/>
    <d v="2016-02-10T22:20:43"/>
    <n v="1455142843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x v="11"/>
    <x v="3"/>
    <d v="2015-01-11T04:59:00"/>
    <n v="1420952340"/>
    <d v="2014-12-09T17:41:23"/>
    <n v="1418146883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x v="11"/>
    <x v="3"/>
    <d v="2015-01-02T16:13:36"/>
    <n v="1420215216"/>
    <d v="2014-12-02T16:13:36"/>
    <n v="1417536816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x v="8"/>
    <x v="0"/>
    <d v="2015-10-22T03:01:46"/>
    <n v="1445482906"/>
    <d v="2015-09-22T03:01:46"/>
    <n v="1442890906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x v="2"/>
    <x v="2"/>
    <d v="2016-03-04T23:19:28"/>
    <n v="1457133568"/>
    <d v="2016-02-03T23:19:28"/>
    <n v="1454541568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x v="0"/>
    <x v="2"/>
    <d v="2016-07-31T07:00:00"/>
    <n v="1469948400"/>
    <d v="2016-06-06T00:13:44"/>
    <n v="1465172024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x v="3"/>
    <x v="3"/>
    <d v="2014-09-27T21:17:20"/>
    <n v="1411852640"/>
    <d v="2014-07-29T21:17:20"/>
    <n v="140666864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x v="0"/>
    <x v="3"/>
    <d v="2014-06-29T06:13:01"/>
    <n v="1404022381"/>
    <d v="2014-06-09T06:13:01"/>
    <n v="1402294381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x v="7"/>
    <x v="0"/>
    <d v="2015-04-03T21:48:59"/>
    <n v="1428097739"/>
    <d v="2015-03-27T21:48:59"/>
    <n v="1427492939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x v="2"/>
    <x v="0"/>
    <d v="2015-04-25T09:53:39"/>
    <n v="1429955619"/>
    <d v="2015-02-24T10:53:39"/>
    <n v="1424775219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x v="0"/>
    <x v="3"/>
    <d v="2014-07-30T23:00:00"/>
    <n v="1406761200"/>
    <d v="2014-06-10T12:38:27"/>
    <n v="1402403907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x v="2"/>
    <x v="0"/>
    <d v="2015-03-21T19:22:38"/>
    <n v="1426965758"/>
    <d v="2015-02-19T20:22:38"/>
    <n v="1424377358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x v="6"/>
    <x v="2"/>
    <d v="2016-05-31T11:00:00"/>
    <n v="1464692400"/>
    <d v="2016-04-27T15:02:53"/>
    <n v="1461769373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x v="6"/>
    <x v="0"/>
    <d v="2015-06-01T03:59:00"/>
    <n v="1433131140"/>
    <d v="2015-04-15T18:01:48"/>
    <n v="1429120908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x v="5"/>
    <x v="2"/>
    <d v="2016-06-14T21:43:00"/>
    <n v="1465940580"/>
    <d v="2016-05-07T06:37:01"/>
    <n v="1462603021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x v="2"/>
    <x v="0"/>
    <d v="2015-04-01T03:59:00"/>
    <n v="1427860740"/>
    <d v="2015-02-23T21:41:52"/>
    <n v="1424727712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x v="3"/>
    <x v="0"/>
    <d v="2015-08-20T23:00:00"/>
    <n v="1440111600"/>
    <d v="2015-07-22T06:14:17"/>
    <n v="1437545657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x v="0"/>
    <x v="3"/>
    <d v="2014-07-17T16:33:43"/>
    <n v="1405614823"/>
    <d v="2014-06-17T16:33:43"/>
    <n v="1403022823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x v="9"/>
    <x v="0"/>
    <d v="2015-10-24T03:59:00"/>
    <n v="1445659140"/>
    <d v="2015-10-07T16:43:36"/>
    <n v="1444236216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x v="2"/>
    <x v="0"/>
    <d v="2015-03-12T19:13:02"/>
    <n v="1426187582"/>
    <d v="2015-02-10T20:13:02"/>
    <n v="1423599182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x v="0"/>
    <x v="0"/>
    <d v="2015-07-17T21:02:00"/>
    <n v="1437166920"/>
    <d v="2015-06-29T05:01:44"/>
    <n v="1435554104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x v="0"/>
    <x v="0"/>
    <d v="2015-07-05T15:38:37"/>
    <n v="1436110717"/>
    <d v="2015-06-05T15:38:37"/>
    <n v="1433518717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x v="11"/>
    <x v="0"/>
    <d v="2016-01-04T04:20:07"/>
    <n v="1451881207"/>
    <d v="2015-12-03T04:20:07"/>
    <n v="1449116407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x v="4"/>
    <x v="0"/>
    <d v="2016-01-19T22:59:00"/>
    <n v="1453244340"/>
    <d v="2015-11-21T20:06:57"/>
    <n v="1448136417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x v="0"/>
    <x v="0"/>
    <d v="2015-07-20T03:59:00"/>
    <n v="1437364740"/>
    <d v="2015-06-15T21:50:44"/>
    <n v="1434405044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x v="3"/>
    <x v="2"/>
    <d v="2016-08-01T13:41:00"/>
    <n v="1470058860"/>
    <d v="2016-07-20T15:01:43"/>
    <n v="1469026903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x v="5"/>
    <x v="0"/>
    <d v="2015-06-17T01:40:14"/>
    <n v="1434505214"/>
    <d v="2015-05-27T01:40:14"/>
    <n v="1432690814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x v="6"/>
    <x v="0"/>
    <d v="2015-05-07T10:09:54"/>
    <n v="1430993394"/>
    <d v="2015-04-07T10:09:54"/>
    <n v="1428401394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x v="1"/>
    <x v="0"/>
    <d v="2015-03-27T00:00:00"/>
    <n v="1427414400"/>
    <d v="2015-01-30T22:16:41"/>
    <n v="1422656201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x v="4"/>
    <x v="3"/>
    <d v="2014-12-31T13:39:47"/>
    <n v="1420033187"/>
    <d v="2014-11-01T12:39:47"/>
    <n v="1414845587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x v="10"/>
    <x v="2"/>
    <d v="2016-08-31T20:46:11"/>
    <n v="1472676371"/>
    <d v="2016-08-11T20:46:11"/>
    <n v="1470948371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x v="5"/>
    <x v="2"/>
    <d v="2016-05-27T17:46:51"/>
    <n v="1464371211"/>
    <d v="2016-05-13T17:46:51"/>
    <n v="1463161611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x v="9"/>
    <x v="3"/>
    <d v="2014-11-05T21:22:25"/>
    <n v="1415222545"/>
    <d v="2014-10-15T20:22:25"/>
    <n v="1413404545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x v="1"/>
    <x v="2"/>
    <d v="2016-02-20T02:45:35"/>
    <n v="1455936335"/>
    <d v="2016-01-06T02:45:35"/>
    <n v="145204833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x v="4"/>
    <x v="3"/>
    <d v="2014-12-01T19:09:00"/>
    <n v="1417460940"/>
    <d v="2014-11-20T20:56:12"/>
    <n v="1416516972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x v="5"/>
    <x v="0"/>
    <d v="2015-06-18T10:41:07"/>
    <n v="1434624067"/>
    <d v="2015-05-19T10:41:07"/>
    <n v="143203206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x v="7"/>
    <x v="2"/>
    <d v="2016-04-21T22:36:48"/>
    <n v="1461278208"/>
    <d v="2016-03-31T22:36:48"/>
    <n v="1459463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x v="3"/>
    <x v="2"/>
    <d v="2016-08-03T04:09:00"/>
    <n v="1470197340"/>
    <d v="2016-07-02T22:14:12"/>
    <n v="1467497652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x v="5"/>
    <x v="0"/>
    <d v="2015-07-03T18:22:38"/>
    <n v="1435947758"/>
    <d v="2015-05-28T18:22:38"/>
    <n v="1432837358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x v="6"/>
    <x v="0"/>
    <d v="2015-05-22T17:03:29"/>
    <n v="1432314209"/>
    <d v="2015-04-22T17:03:29"/>
    <n v="1429722209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x v="5"/>
    <x v="0"/>
    <d v="2015-07-30T03:25:24"/>
    <n v="1438226724"/>
    <d v="2015-05-31T03:25:24"/>
    <n v="1433042724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x v="7"/>
    <x v="2"/>
    <d v="2016-03-28T15:50:29"/>
    <n v="1459180229"/>
    <d v="2016-03-03T16:50:29"/>
    <n v="1457023829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x v="5"/>
    <x v="3"/>
    <d v="2014-07-20T18:51:27"/>
    <n v="1405882287"/>
    <d v="2014-05-21T18:51:27"/>
    <n v="1400698287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x v="6"/>
    <x v="3"/>
    <d v="2014-05-11T11:50:52"/>
    <n v="1399809052"/>
    <d v="2014-04-11T11:50:52"/>
    <n v="1397217052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x v="5"/>
    <x v="3"/>
    <d v="2014-06-01T01:44:24"/>
    <n v="1401587064"/>
    <d v="2014-05-07T01:44:24"/>
    <n v="1399427064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x v="5"/>
    <x v="3"/>
    <d v="2014-06-03T06:59:00"/>
    <n v="1401778740"/>
    <d v="2014-05-07T14:48:54"/>
    <n v="1399474134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x v="8"/>
    <x v="0"/>
    <d v="2015-10-01T15:02:54"/>
    <n v="1443711774"/>
    <d v="2015-09-01T15:02:54"/>
    <n v="1441119774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x v="8"/>
    <x v="3"/>
    <d v="2014-10-04T06:59:00"/>
    <n v="1412405940"/>
    <d v="2014-09-03T05:19:02"/>
    <n v="1409721542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x v="0"/>
    <x v="0"/>
    <d v="2015-07-19T05:23:11"/>
    <n v="1437283391"/>
    <d v="2015-06-04T05:23:11"/>
    <n v="1433395391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x v="8"/>
    <x v="0"/>
    <d v="2015-10-18T19:36:29"/>
    <n v="1445196989"/>
    <d v="2015-09-18T19:36:29"/>
    <n v="1442604989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x v="5"/>
    <x v="0"/>
    <d v="2015-06-11T18:24:44"/>
    <n v="1434047084"/>
    <d v="2015-05-12T18:24:44"/>
    <n v="1431455084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x v="11"/>
    <x v="3"/>
    <d v="2015-01-01T02:59:03"/>
    <n v="1420081143"/>
    <d v="2014-12-02T02:59:03"/>
    <n v="141748914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x v="0"/>
    <x v="0"/>
    <d v="2015-07-17T10:32:59"/>
    <n v="1437129179"/>
    <d v="2015-06-17T10:32:59"/>
    <n v="1434537179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x v="7"/>
    <x v="0"/>
    <d v="2015-03-27T03:34:36"/>
    <n v="1427427276"/>
    <d v="2015-03-02T04:34:36"/>
    <n v="1425270876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x v="3"/>
    <x v="3"/>
    <d v="2014-09-01T20:09:38"/>
    <n v="1409602178"/>
    <d v="2014-07-28T20:09:38"/>
    <n v="1406578178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x v="6"/>
    <x v="0"/>
    <d v="2015-05-09T21:14:18"/>
    <n v="1431206058"/>
    <d v="2015-04-09T21:14:18"/>
    <n v="1428614058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x v="2"/>
    <x v="0"/>
    <d v="2015-03-26T22:17:51"/>
    <n v="1427408271"/>
    <d v="2015-02-24T23:17:51"/>
    <n v="1424819871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x v="2"/>
    <x v="0"/>
    <d v="2015-03-08T16:50:03"/>
    <n v="1425833403"/>
    <d v="2015-02-06T17:50:03"/>
    <n v="1423245003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x v="3"/>
    <x v="3"/>
    <d v="2014-08-01T17:12:00"/>
    <n v="1406913120"/>
    <d v="2014-07-09T17:41:30"/>
    <n v="140492769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x v="5"/>
    <x v="0"/>
    <d v="2015-05-22T21:00:00"/>
    <n v="1432328400"/>
    <d v="2015-05-04T10:20:44"/>
    <n v="1430734844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x v="5"/>
    <x v="3"/>
    <d v="2014-06-25T21:00:00"/>
    <n v="1403730000"/>
    <d v="2014-05-30T21:26:47"/>
    <n v="1401485207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x v="3"/>
    <x v="3"/>
    <d v="2014-08-12T15:51:50"/>
    <n v="1407858710"/>
    <d v="2014-07-13T15:51:50"/>
    <n v="1405266710"/>
    <b v="0"/>
    <n v="13"/>
    <b v="0"/>
    <x v="6"/>
  </r>
  <r>
    <n v="3861"/>
    <s v="READY OR NOT HERE I COME"/>
    <s v="THE COMING OF THE LORD!"/>
    <n v="2000"/>
    <n v="100"/>
    <x v="2"/>
    <s v="US"/>
    <s v="USD"/>
    <x v="9"/>
    <x v="3"/>
    <d v="2014-11-12T21:47:00"/>
    <n v="1415828820"/>
    <d v="2014-10-02T14:09:37"/>
    <n v="1412258977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x v="10"/>
    <x v="2"/>
    <d v="2016-09-12T16:59:00"/>
    <n v="1473699540"/>
    <d v="2016-08-29T06:15:56"/>
    <n v="1472451356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x v="8"/>
    <x v="0"/>
    <d v="2015-11-05T16:11:45"/>
    <n v="1446739905"/>
    <d v="2015-09-06T15:11:45"/>
    <n v="1441552305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x v="9"/>
    <x v="0"/>
    <d v="2015-11-17T22:24:14"/>
    <n v="1447799054"/>
    <d v="2015-10-18T21:24:14"/>
    <n v="1445203454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x v="3"/>
    <x v="3"/>
    <d v="2014-08-30T05:30:00"/>
    <n v="1409376600"/>
    <d v="2014-07-21T15:38:18"/>
    <n v="140595709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x v="2"/>
    <x v="2"/>
    <d v="2016-03-23T03:29:00"/>
    <n v="1458703740"/>
    <d v="2016-02-02T22:43:41"/>
    <n v="1454453021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x v="5"/>
    <x v="2"/>
    <d v="2016-06-18T19:32:19"/>
    <n v="1466278339"/>
    <d v="2016-05-19T19:32:19"/>
    <n v="1463686339"/>
    <b v="0"/>
    <n v="5"/>
    <b v="0"/>
    <x v="6"/>
  </r>
  <r>
    <n v="3868"/>
    <s v="1000 words (Canceled)"/>
    <s v="New collection of music by Scott Evan Davis!"/>
    <n v="5000"/>
    <n v="10"/>
    <x v="1"/>
    <s v="GB"/>
    <s v="GBP"/>
    <x v="10"/>
    <x v="3"/>
    <d v="2014-09-08T15:50:05"/>
    <n v="1410191405"/>
    <d v="2014-08-14T15:50:05"/>
    <n v="1408031405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x v="2"/>
    <x v="0"/>
    <d v="2015-03-14T03:11:00"/>
    <n v="1426302660"/>
    <d v="2015-02-12T17:23:12"/>
    <n v="1423761792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x v="0"/>
    <x v="3"/>
    <d v="2014-07-03T04:07:58"/>
    <n v="1404360478"/>
    <d v="2014-06-03T04:07:58"/>
    <n v="1401768478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x v="1"/>
    <x v="1"/>
    <d v="2017-03-29T17:44:10"/>
    <n v="1490809450"/>
    <d v="2017-01-28T18:44:10"/>
    <n v="148562905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x v="0"/>
    <x v="0"/>
    <d v="2015-08-14T03:29:56"/>
    <n v="1439522996"/>
    <d v="2015-06-25T03:29:56"/>
    <n v="1435202996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x v="8"/>
    <x v="0"/>
    <d v="2015-10-08T16:42:15"/>
    <n v="1444322535"/>
    <d v="2015-09-08T16:42:15"/>
    <n v="1441730535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x v="1"/>
    <x v="0"/>
    <d v="2015-01-24T01:00:00"/>
    <n v="1422061200"/>
    <d v="2015-01-03T00:23:42"/>
    <n v="1420244622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x v="8"/>
    <x v="2"/>
    <d v="2016-09-03T10:00:00"/>
    <n v="1472896800"/>
    <d v="2016-09-02T08:19:25"/>
    <n v="1472804365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x v="1"/>
    <x v="2"/>
    <d v="2016-02-02T14:58:48"/>
    <n v="1454425128"/>
    <d v="2016-01-03T14:58:48"/>
    <n v="1451833128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x v="4"/>
    <x v="2"/>
    <d v="2016-12-08T16:15:52"/>
    <n v="1481213752"/>
    <d v="2016-11-08T16:15:52"/>
    <n v="1478621752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x v="5"/>
    <x v="0"/>
    <d v="2015-06-30T03:59:00"/>
    <n v="1435636740"/>
    <d v="2015-05-30T19:39:06"/>
    <n v="1433014746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x v="11"/>
    <x v="3"/>
    <d v="2015-01-25T20:39:56"/>
    <n v="1422218396"/>
    <d v="2014-12-26T20:39:56"/>
    <n v="1419626396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x v="0"/>
    <x v="3"/>
    <d v="2014-07-30T23:00:00"/>
    <n v="1406761200"/>
    <d v="2014-06-25T19:33:40"/>
    <n v="140372482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x v="1"/>
    <x v="1"/>
    <d v="2017-02-20T00:26:39"/>
    <n v="1487550399"/>
    <d v="2017-01-21T00:26:39"/>
    <n v="1484958399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x v="1"/>
    <x v="2"/>
    <d v="2016-01-31T23:03:00"/>
    <n v="1454281380"/>
    <d v="2016-01-04T23:36:10"/>
    <n v="145195057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x v="10"/>
    <x v="3"/>
    <d v="2014-09-02T14:27:49"/>
    <n v="1409668069"/>
    <d v="2014-08-03T14:27:49"/>
    <n v="1407076069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x v="7"/>
    <x v="0"/>
    <d v="2015-03-27T17:59:52"/>
    <n v="1427479192"/>
    <d v="2015-03-02T18:59:52"/>
    <n v="1425322792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x v="6"/>
    <x v="2"/>
    <d v="2016-05-09T22:49:51"/>
    <n v="1462834191"/>
    <d v="2016-04-09T22:49:51"/>
    <n v="1460242191"/>
    <b v="0"/>
    <n v="0"/>
    <b v="0"/>
    <x v="40"/>
  </r>
  <r>
    <n v="3886"/>
    <s v="a (Canceled)"/>
    <n v="1"/>
    <n v="10000"/>
    <n v="0"/>
    <x v="1"/>
    <s v="AU"/>
    <s v="AUD"/>
    <x v="4"/>
    <x v="3"/>
    <d v="2014-12-11T05:28:22"/>
    <n v="1418275702"/>
    <d v="2014-11-11T05:28:22"/>
    <n v="1415683702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x v="7"/>
    <x v="0"/>
    <d v="2015-05-01T22:00:00"/>
    <n v="1430517600"/>
    <d v="2015-03-16T20:35:29"/>
    <n v="1426538129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x v="1"/>
    <x v="1"/>
    <d v="2017-02-26T13:05:58"/>
    <n v="1488114358"/>
    <d v="2017-01-27T13:05:58"/>
    <n v="1485522358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x v="11"/>
    <x v="3"/>
    <d v="2015-01-04T23:26:00"/>
    <n v="1420413960"/>
    <d v="2014-12-04T00:07:10"/>
    <n v="1417651630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x v="0"/>
    <x v="0"/>
    <d v="2015-08-15T18:12:24"/>
    <n v="1439662344"/>
    <d v="2015-06-16T18:12:24"/>
    <n v="1434478344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x v="2"/>
    <x v="0"/>
    <d v="2015-03-23T04:59:00"/>
    <n v="1427086740"/>
    <d v="2015-02-21T03:10:44"/>
    <n v="14244882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x v="10"/>
    <x v="3"/>
    <d v="2014-08-24T07:00:00"/>
    <n v="1408863600"/>
    <d v="2014-08-16T15:39:17"/>
    <n v="1408203557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x v="5"/>
    <x v="3"/>
    <d v="2014-07-01T06:00:00"/>
    <n v="1404194400"/>
    <d v="2014-05-20T15:47:20"/>
    <n v="1400600840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x v="4"/>
    <x v="2"/>
    <d v="2016-12-06T04:59:00"/>
    <n v="1481000340"/>
    <d v="2016-11-05T23:00:12"/>
    <n v="1478386812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x v="1"/>
    <x v="0"/>
    <d v="2015-02-28T06:00:18"/>
    <n v="1425103218"/>
    <d v="2015-01-28T06:00:18"/>
    <n v="142242481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x v="0"/>
    <x v="3"/>
    <d v="2014-06-17T04:36:18"/>
    <n v="1402979778"/>
    <d v="2014-06-03T04:36:18"/>
    <n v="1401770178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x v="11"/>
    <x v="3"/>
    <d v="2015-01-08T20:58:03"/>
    <n v="1420750683"/>
    <d v="2014-12-09T20:58:03"/>
    <n v="1418158683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x v="3"/>
    <x v="0"/>
    <d v="2015-08-17T16:00:00"/>
    <n v="1439827200"/>
    <d v="2015-07-08T11:34:30"/>
    <n v="1436355270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x v="3"/>
    <x v="3"/>
    <d v="2014-08-12T18:36:01"/>
    <n v="1407868561"/>
    <d v="2014-07-23T18:36:01"/>
    <n v="1406140561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x v="5"/>
    <x v="0"/>
    <d v="2015-06-11T02:13:11"/>
    <n v="1433988791"/>
    <d v="2015-05-12T02:13:11"/>
    <n v="1431396791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x v="4"/>
    <x v="0"/>
    <d v="2015-12-19T19:49:59"/>
    <n v="1450554599"/>
    <d v="2015-11-09T19:49:59"/>
    <n v="1447098599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x v="9"/>
    <x v="2"/>
    <d v="2016-11-14T12:14:02"/>
    <n v="1479125642"/>
    <d v="2016-10-20T11:14:02"/>
    <n v="1476962042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x v="3"/>
    <x v="0"/>
    <d v="2015-08-14T19:38:00"/>
    <n v="1439581080"/>
    <d v="2015-07-01T00:16:05"/>
    <n v="1435709765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x v="6"/>
    <x v="0"/>
    <d v="2015-04-15T05:04:00"/>
    <n v="1429074240"/>
    <d v="2015-04-01T05:30:00"/>
    <n v="1427866200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x v="6"/>
    <x v="0"/>
    <d v="2015-06-11T23:00:00"/>
    <n v="1434063600"/>
    <d v="2015-04-30T14:58:23"/>
    <n v="1430405903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x v="5"/>
    <x v="0"/>
    <d v="2015-06-26T13:25:00"/>
    <n v="1435325100"/>
    <d v="2015-05-19T22:01:33"/>
    <n v="1432072893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x v="8"/>
    <x v="3"/>
    <d v="2014-10-26T20:08:00"/>
    <n v="1414354080"/>
    <d v="2014-09-24T19:40:06"/>
    <n v="1411587606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x v="3"/>
    <x v="3"/>
    <d v="2014-07-29T03:14:56"/>
    <n v="1406603696"/>
    <d v="2014-07-14T03:14:56"/>
    <n v="1405307696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x v="10"/>
    <x v="3"/>
    <d v="2014-09-11T08:37:22"/>
    <n v="1410424642"/>
    <d v="2014-08-12T08:37:22"/>
    <n v="140783264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x v="10"/>
    <x v="0"/>
    <d v="2015-09-07T18:09:57"/>
    <n v="1441649397"/>
    <d v="2015-08-08T18:09:57"/>
    <n v="1439057397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x v="9"/>
    <x v="3"/>
    <d v="2014-11-26T20:29:37"/>
    <n v="1417033777"/>
    <d v="2014-10-27T19:29:37"/>
    <n v="1414438177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x v="2"/>
    <x v="0"/>
    <d v="2015-04-25T04:35:00"/>
    <n v="1429936500"/>
    <d v="2015-02-24T06:28:50"/>
    <n v="1424759330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x v="9"/>
    <x v="0"/>
    <d v="2015-11-30T06:04:09"/>
    <n v="1448863449"/>
    <d v="2015-10-31T05:04:09"/>
    <n v="1446267849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x v="6"/>
    <x v="0"/>
    <d v="2015-05-10T22:59:00"/>
    <n v="1431298740"/>
    <d v="2015-04-20T19:39:16"/>
    <n v="1429558756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x v="5"/>
    <x v="2"/>
    <d v="2016-06-01T23:38:29"/>
    <n v="1464824309"/>
    <d v="2016-05-02T23:38:29"/>
    <n v="1462232309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x v="5"/>
    <x v="2"/>
    <d v="2016-06-03T11:19:12"/>
    <n v="1464952752"/>
    <d v="2016-05-04T11:19:12"/>
    <n v="1462360752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x v="10"/>
    <x v="3"/>
    <d v="2014-09-11T12:39:21"/>
    <n v="1410439161"/>
    <d v="2014-08-12T12:39:21"/>
    <n v="1407847161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x v="3"/>
    <x v="3"/>
    <d v="2014-08-04T16:00:00"/>
    <n v="1407168000"/>
    <d v="2014-07-23T15:57:03"/>
    <n v="1406131023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x v="11"/>
    <x v="0"/>
    <d v="2016-01-18T00:00:00"/>
    <n v="1453075200"/>
    <d v="2015-12-20T16:26:13"/>
    <n v="1450628773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x v="9"/>
    <x v="2"/>
    <d v="2016-11-13T10:17:40"/>
    <n v="1479032260"/>
    <d v="2016-10-14T09:17:40"/>
    <n v="1476436660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x v="9"/>
    <x v="3"/>
    <d v="2014-10-26T18:00:00"/>
    <n v="1414346400"/>
    <d v="2014-10-14T13:00:55"/>
    <n v="1413291655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x v="1"/>
    <x v="0"/>
    <d v="2015-03-02T23:00:00"/>
    <n v="1425337200"/>
    <d v="2015-01-16T18:26:50"/>
    <n v="1421432810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x v="7"/>
    <x v="0"/>
    <d v="2015-04-09T23:31:11"/>
    <n v="1428622271"/>
    <d v="2015-03-12T23:31:11"/>
    <n v="1426203071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x v="5"/>
    <x v="3"/>
    <d v="2014-06-26T23:02:02"/>
    <n v="1403823722"/>
    <d v="2014-05-27T23:02:02"/>
    <n v="1401231722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x v="0"/>
    <x v="3"/>
    <d v="2014-07-30T20:53:59"/>
    <n v="1406753639"/>
    <d v="2014-06-30T20:53:59"/>
    <n v="1404161639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x v="4"/>
    <x v="3"/>
    <d v="2014-12-27T02:02:28"/>
    <n v="1419645748"/>
    <d v="2014-11-27T02:02:28"/>
    <n v="1417053748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x v="3"/>
    <x v="3"/>
    <d v="2014-08-09T06:25:04"/>
    <n v="1407565504"/>
    <d v="2014-07-10T06:25:04"/>
    <n v="1404973504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x v="8"/>
    <x v="0"/>
    <d v="2015-10-16T04:59:00"/>
    <n v="1444971540"/>
    <d v="2015-09-18T16:23:47"/>
    <n v="1442593427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x v="10"/>
    <x v="2"/>
    <d v="2016-09-18T19:51:05"/>
    <n v="1474228265"/>
    <d v="2016-08-19T19:51:05"/>
    <n v="1471636265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x v="7"/>
    <x v="2"/>
    <d v="2016-04-01T06:00:00"/>
    <n v="1459490400"/>
    <d v="2016-03-04T08:07:48"/>
    <n v="1457078868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x v="10"/>
    <x v="0"/>
    <d v="2015-09-06T03:38:27"/>
    <n v="1441510707"/>
    <d v="2015-08-12T03:38:27"/>
    <n v="1439350707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x v="2"/>
    <x v="2"/>
    <d v="2016-03-16T03:02:44"/>
    <n v="1458097364"/>
    <d v="2016-02-15T04:02:44"/>
    <n v="1455508964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x v="0"/>
    <x v="2"/>
    <d v="2016-07-17T00:43:00"/>
    <n v="1468716180"/>
    <d v="2016-06-17T23:14:22"/>
    <n v="1466205262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x v="10"/>
    <x v="0"/>
    <d v="2015-10-01T13:00:00"/>
    <n v="1443704400"/>
    <d v="2015-08-17T16:07:19"/>
    <n v="1439827639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x v="10"/>
    <x v="0"/>
    <d v="2015-10-04T15:45:46"/>
    <n v="1443973546"/>
    <d v="2015-08-05T15:45:46"/>
    <n v="1438789546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x v="4"/>
    <x v="2"/>
    <d v="2016-12-01T07:18:40"/>
    <n v="1480576720"/>
    <d v="2016-11-01T06:18:40"/>
    <n v="1477981120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x v="0"/>
    <x v="2"/>
    <d v="2016-07-11T15:09:20"/>
    <n v="1468249760"/>
    <d v="2016-06-13T15:09:20"/>
    <n v="146583056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x v="5"/>
    <x v="0"/>
    <d v="2015-06-27T21:44:14"/>
    <n v="1435441454"/>
    <d v="2015-05-27T21:44:14"/>
    <n v="1432763054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x v="9"/>
    <x v="3"/>
    <d v="2014-10-07T04:30:00"/>
    <n v="1412656200"/>
    <d v="2014-10-03T09:36:19"/>
    <n v="1412328979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x v="4"/>
    <x v="3"/>
    <d v="2015-01-02T11:49:11"/>
    <n v="1420199351"/>
    <d v="2014-11-18T11:49:11"/>
    <n v="1416311351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x v="9"/>
    <x v="3"/>
    <d v="2014-11-25T01:00:00"/>
    <n v="1416877200"/>
    <d v="2014-10-28T14:05:37"/>
    <n v="1414505137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x v="6"/>
    <x v="0"/>
    <d v="2015-06-16T21:41:54"/>
    <n v="1434490914"/>
    <d v="2015-04-17T21:41:54"/>
    <n v="1429306914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x v="9"/>
    <x v="0"/>
    <d v="2015-11-02T16:50:00"/>
    <n v="1446483000"/>
    <d v="2015-10-02T18:41:08"/>
    <n v="1443811268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x v="3"/>
    <x v="0"/>
    <d v="2015-08-27T15:54:35"/>
    <n v="1440690875"/>
    <d v="2015-07-28T15:54:35"/>
    <n v="1438098875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x v="6"/>
    <x v="0"/>
    <d v="2015-05-15T19:14:28"/>
    <n v="1431717268"/>
    <d v="2015-04-15T19:14:28"/>
    <n v="142912526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x v="1"/>
    <x v="0"/>
    <d v="2015-02-28T08:00:00"/>
    <n v="1425110400"/>
    <d v="2015-01-27T20:00:22"/>
    <n v="1422388822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x v="8"/>
    <x v="2"/>
    <d v="2016-10-02T03:25:44"/>
    <n v="1475378744"/>
    <d v="2016-09-02T03:25:44"/>
    <n v="1472786744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x v="3"/>
    <x v="3"/>
    <d v="2014-09-07T07:48:43"/>
    <n v="1410076123"/>
    <d v="2014-07-09T07:48:43"/>
    <n v="1404892123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x v="1"/>
    <x v="0"/>
    <d v="2015-02-11T02:53:41"/>
    <n v="1423623221"/>
    <d v="2015-01-12T02:53:41"/>
    <n v="1421031221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x v="7"/>
    <x v="2"/>
    <d v="2016-04-08T18:35:00"/>
    <n v="1460140500"/>
    <d v="2016-03-10T16:51:20"/>
    <n v="1457628680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x v="7"/>
    <x v="2"/>
    <d v="2016-05-03T18:49:02"/>
    <n v="1462301342"/>
    <d v="2016-03-04T19:49:02"/>
    <n v="1457120942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x v="10"/>
    <x v="0"/>
    <d v="2015-10-26T18:58:10"/>
    <n v="1445885890"/>
    <d v="2015-08-27T18:58:10"/>
    <n v="1440701890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x v="0"/>
    <x v="2"/>
    <d v="2016-07-29T23:29:00"/>
    <n v="1469834940"/>
    <d v="2016-06-29T01:09:46"/>
    <n v="146716258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x v="5"/>
    <x v="3"/>
    <d v="2014-07-14T15:37:44"/>
    <n v="1405352264"/>
    <d v="2014-05-15T15:37:44"/>
    <n v="1400168264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x v="9"/>
    <x v="0"/>
    <d v="2015-11-28T21:22:21"/>
    <n v="1448745741"/>
    <d v="2015-10-29T20:22:21"/>
    <n v="1446150141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x v="7"/>
    <x v="2"/>
    <d v="2016-04-25T00:20:00"/>
    <n v="1461543600"/>
    <d v="2016-03-28T22:22:07"/>
    <n v="1459203727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x v="5"/>
    <x v="2"/>
    <d v="2016-07-08T23:25:54"/>
    <n v="1468020354"/>
    <d v="2016-05-23T23:25:54"/>
    <n v="1464045954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x v="0"/>
    <x v="3"/>
    <d v="2014-08-02T14:00:00"/>
    <n v="1406988000"/>
    <d v="2014-06-26T22:48:32"/>
    <n v="1403822912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x v="10"/>
    <x v="3"/>
    <d v="2014-09-28T18:55:56"/>
    <n v="1411930556"/>
    <d v="2014-08-29T18:55:56"/>
    <n v="1409338556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x v="11"/>
    <x v="0"/>
    <d v="2016-01-03T20:17:36"/>
    <n v="1451852256"/>
    <d v="2015-12-04T20:17:36"/>
    <n v="1449260256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x v="6"/>
    <x v="3"/>
    <d v="2014-05-08T21:23:30"/>
    <n v="1399584210"/>
    <d v="2014-04-16T21:23:30"/>
    <n v="1397683410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x v="4"/>
    <x v="0"/>
    <d v="2015-11-28T14:54:54"/>
    <n v="1448722494"/>
    <d v="2015-11-03T14:54:54"/>
    <n v="1446562494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x v="9"/>
    <x v="0"/>
    <d v="2015-11-18T04:41:57"/>
    <n v="1447821717"/>
    <d v="2015-10-19T03:41:57"/>
    <n v="1445226117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x v="2"/>
    <x v="0"/>
    <d v="2015-04-19T16:19:46"/>
    <n v="1429460386"/>
    <d v="2015-02-18T17:19:46"/>
    <n v="1424279986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x v="2"/>
    <x v="2"/>
    <d v="2016-04-14T04:39:40"/>
    <n v="1460608780"/>
    <d v="2016-02-14T05:39:40"/>
    <n v="1455428380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x v="0"/>
    <x v="3"/>
    <d v="2014-07-24T02:59:00"/>
    <n v="1406170740"/>
    <d v="2014-06-11T17:04:38"/>
    <n v="1402506278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x v="2"/>
    <x v="1"/>
    <d v="2017-03-06T06:58:27"/>
    <n v="1488783507"/>
    <d v="2017-02-04T06:58:27"/>
    <n v="1486191507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x v="7"/>
    <x v="2"/>
    <d v="2016-05-22T19:34:33"/>
    <n v="1463945673"/>
    <d v="2016-03-23T19:34:33"/>
    <n v="1458761673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x v="10"/>
    <x v="2"/>
    <d v="2016-08-29T03:55:00"/>
    <n v="1472442900"/>
    <d v="2016-08-19T20:30:46"/>
    <n v="1471638646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x v="7"/>
    <x v="2"/>
    <d v="2016-04-17T20:43:31"/>
    <n v="1460925811"/>
    <d v="2016-03-18T20:43:31"/>
    <n v="1458333811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x v="0"/>
    <x v="3"/>
    <d v="2014-07-21T12:52:06"/>
    <n v="1405947126"/>
    <d v="2014-06-21T12:52:06"/>
    <n v="1403355126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x v="11"/>
    <x v="3"/>
    <d v="2015-02-06T01:37:14"/>
    <n v="1423186634"/>
    <d v="2014-12-08T01:37:14"/>
    <n v="1418002634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x v="6"/>
    <x v="2"/>
    <d v="2016-05-09T04:00:00"/>
    <n v="1462766400"/>
    <d v="2016-04-09T16:25:10"/>
    <n v="1460219110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x v="5"/>
    <x v="2"/>
    <d v="2016-06-02T13:07:28"/>
    <n v="1464872848"/>
    <d v="2016-05-03T13:07:28"/>
    <n v="1462280848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x v="0"/>
    <x v="2"/>
    <d v="2016-07-13T20:48:18"/>
    <n v="1468442898"/>
    <d v="2016-06-13T20:48:18"/>
    <n v="146585089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x v="3"/>
    <x v="3"/>
    <d v="2014-08-01T07:00:00"/>
    <n v="1406876400"/>
    <d v="2014-07-10T20:36:01"/>
    <n v="1405024561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x v="0"/>
    <x v="2"/>
    <d v="2016-07-22T18:55:32"/>
    <n v="1469213732"/>
    <d v="2016-06-22T18:55:32"/>
    <n v="1466621732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x v="11"/>
    <x v="3"/>
    <d v="2015-01-31T15:25:53"/>
    <n v="1422717953"/>
    <d v="2014-12-02T15:25:53"/>
    <n v="1417533953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x v="7"/>
    <x v="0"/>
    <d v="2015-03-29T20:00:00"/>
    <n v="1427659200"/>
    <d v="2015-03-06T21:40:57"/>
    <n v="1425678057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x v="0"/>
    <x v="3"/>
    <d v="2014-07-05T14:22:27"/>
    <n v="1404570147"/>
    <d v="2014-06-05T14:22:27"/>
    <n v="1401978147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x v="5"/>
    <x v="2"/>
    <d v="2016-07-17T04:19:09"/>
    <n v="1468729149"/>
    <d v="2016-05-18T04:19:09"/>
    <n v="1463545149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x v="5"/>
    <x v="0"/>
    <d v="2015-07-07T19:26:20"/>
    <n v="1436297180"/>
    <d v="2015-05-08T19:26:20"/>
    <n v="1431113180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x v="6"/>
    <x v="3"/>
    <d v="2014-05-20T06:59:00"/>
    <n v="1400569140"/>
    <d v="2014-04-18T20:52:36"/>
    <n v="139785435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x v="9"/>
    <x v="3"/>
    <d v="2014-11-08T00:00:00"/>
    <n v="1415404800"/>
    <d v="2014-10-08T23:07:24"/>
    <n v="1412809644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x v="1"/>
    <x v="2"/>
    <d v="2016-02-20T21:05:00"/>
    <n v="1456002300"/>
    <d v="2016-01-30T16:58:40"/>
    <n v="1454173120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x v="6"/>
    <x v="2"/>
    <d v="2016-05-06T13:04:00"/>
    <n v="1462539840"/>
    <d v="2016-04-07T13:09:54"/>
    <n v="1460034594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x v="5"/>
    <x v="3"/>
    <d v="2014-05-16T22:11:30"/>
    <n v="1400278290"/>
    <d v="2014-05-06T22:11:30"/>
    <n v="1399414290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x v="10"/>
    <x v="0"/>
    <d v="2015-08-29T01:56:53"/>
    <n v="1440813413"/>
    <d v="2015-08-14T01:56:53"/>
    <n v="1439517413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x v="9"/>
    <x v="0"/>
    <d v="2015-11-08T18:59:41"/>
    <n v="1447009181"/>
    <d v="2015-10-09T17:59:41"/>
    <n v="1444413581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x v="2"/>
    <x v="2"/>
    <d v="2016-03-02T16:08:13"/>
    <n v="1456934893"/>
    <d v="2016-02-01T16:08:13"/>
    <n v="145434289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x v="5"/>
    <x v="0"/>
    <d v="2015-05-31T15:28:02"/>
    <n v="1433086082"/>
    <d v="2015-05-01T15:28:02"/>
    <n v="1430494082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x v="9"/>
    <x v="0"/>
    <d v="2015-12-11T23:34:19"/>
    <n v="1449876859"/>
    <d v="2015-10-12T22:34:19"/>
    <n v="1444689259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x v="6"/>
    <x v="0"/>
    <d v="2015-05-13T20:45:12"/>
    <n v="1431549912"/>
    <d v="2015-04-13T20:45:12"/>
    <n v="1428957912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x v="0"/>
    <x v="3"/>
    <d v="2014-07-19T09:21:30"/>
    <n v="1405761690"/>
    <d v="2014-06-19T09:21:30"/>
    <n v="1403169690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x v="1"/>
    <x v="0"/>
    <d v="2015-02-14T11:27:00"/>
    <n v="1423913220"/>
    <d v="2015-01-15T16:24:37"/>
    <n v="1421339077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x v="4"/>
    <x v="3"/>
    <d v="2014-11-20T16:04:00"/>
    <n v="1416499440"/>
    <d v="2014-11-07T06:24:24"/>
    <n v="1415341464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x v="7"/>
    <x v="0"/>
    <d v="2015-04-05T08:23:41"/>
    <n v="1428222221"/>
    <d v="2015-03-06T09:23:41"/>
    <n v="1425633821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x v="2"/>
    <x v="0"/>
    <d v="2015-03-28T22:07:06"/>
    <n v="1427580426"/>
    <d v="2015-02-26T23:07:06"/>
    <n v="1424992026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x v="3"/>
    <x v="3"/>
    <d v="2014-08-31T19:51:49"/>
    <n v="1409514709"/>
    <d v="2014-07-22T19:53:18"/>
    <n v="1406058798"/>
    <b v="0"/>
    <n v="14"/>
    <b v="0"/>
    <x v="6"/>
  </r>
  <r>
    <n v="4000"/>
    <s v="The Escorts"/>
    <s v="An Enticing Trip into the World of Assisted Dying"/>
    <n v="8000"/>
    <n v="10"/>
    <x v="2"/>
    <s v="US"/>
    <s v="USD"/>
    <x v="7"/>
    <x v="2"/>
    <d v="2016-05-07T14:29:18"/>
    <n v="1462631358"/>
    <d v="2016-03-08T15:29:18"/>
    <n v="1457450958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x v="2"/>
    <x v="1"/>
    <d v="2017-03-01T19:00:00"/>
    <n v="1488394800"/>
    <d v="2017-02-09T23:08:28"/>
    <n v="1486681708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x v="10"/>
    <x v="3"/>
    <d v="2014-09-27T01:02:41"/>
    <n v="1411779761"/>
    <d v="2014-08-28T01:02:41"/>
    <n v="1409187761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x v="1"/>
    <x v="0"/>
    <d v="2015-02-15T14:05:47"/>
    <n v="1424009147"/>
    <d v="2015-01-16T14:05:47"/>
    <n v="1421417147"/>
    <b v="0"/>
    <n v="2"/>
    <b v="0"/>
    <x v="6"/>
  </r>
  <r>
    <n v="4004"/>
    <s v="South Florida Tours"/>
    <s v="Help Launch The Queen Into South Florida!"/>
    <n v="500"/>
    <n v="1"/>
    <x v="2"/>
    <s v="US"/>
    <s v="USD"/>
    <x v="8"/>
    <x v="3"/>
    <d v="2014-10-08T03:54:17"/>
    <n v="1412740457"/>
    <d v="2014-09-08T03:54:17"/>
    <n v="14101484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x v="10"/>
    <x v="3"/>
    <d v="2014-10-20T19:23:05"/>
    <n v="1413832985"/>
    <d v="2014-08-21T19:23:05"/>
    <n v="1408648985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x v="1"/>
    <x v="2"/>
    <d v="2016-02-16T18:33:07"/>
    <n v="1455647587"/>
    <d v="2016-01-22T18:33:07"/>
    <n v="1453487587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x v="3"/>
    <x v="3"/>
    <d v="2014-08-26T16:28:00"/>
    <n v="1409070480"/>
    <d v="2014-07-28T18:33:01"/>
    <n v="1406572381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x v="0"/>
    <x v="0"/>
    <d v="2015-07-22T23:08:27"/>
    <n v="1437606507"/>
    <d v="2015-06-22T23:08:27"/>
    <n v="1435014507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x v="3"/>
    <x v="3"/>
    <d v="2014-09-09T16:49:20"/>
    <n v="1410281360"/>
    <d v="2014-07-31T16:49:20"/>
    <n v="1406825360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x v="9"/>
    <x v="3"/>
    <d v="2014-10-26T18:29:26"/>
    <n v="1414348166"/>
    <d v="2014-10-09T18:29:26"/>
    <n v="1412879366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x v="11"/>
    <x v="3"/>
    <d v="2015-01-28T13:04:38"/>
    <n v="1422450278"/>
    <d v="2014-12-29T13:04:38"/>
    <n v="1419858278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x v="6"/>
    <x v="0"/>
    <d v="2015-05-02T13:04:09"/>
    <n v="1430571849"/>
    <d v="2015-04-02T13:04:09"/>
    <n v="1427979849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x v="1"/>
    <x v="0"/>
    <d v="2015-02-16T07:13:43"/>
    <n v="1424070823"/>
    <d v="2015-01-17T07:13:43"/>
    <n v="1421478823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x v="2"/>
    <x v="2"/>
    <d v="2016-03-05T05:54:29"/>
    <n v="1457157269"/>
    <d v="2016-02-19T05:54:29"/>
    <n v="1455861269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x v="0"/>
    <x v="0"/>
    <d v="2015-07-19T18:44:23"/>
    <n v="1437331463"/>
    <d v="2015-06-19T18:44:23"/>
    <n v="1434739463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x v="10"/>
    <x v="3"/>
    <d v="2014-09-17T20:56:40"/>
    <n v="1410987400"/>
    <d v="2014-08-18T20:56:40"/>
    <n v="1408395400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x v="10"/>
    <x v="3"/>
    <d v="2014-09-04T16:07:54"/>
    <n v="1409846874"/>
    <d v="2014-08-05T16:07:54"/>
    <n v="1407254874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x v="8"/>
    <x v="2"/>
    <d v="2016-10-07T21:51:48"/>
    <n v="1475877108"/>
    <d v="2016-09-07T21:51:48"/>
    <n v="1473285108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x v="2"/>
    <x v="2"/>
    <d v="2016-04-15T16:28:00"/>
    <n v="1460737680"/>
    <d v="2016-02-17T16:13:16"/>
    <n v="1455725596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x v="2"/>
    <x v="0"/>
    <d v="2015-03-24T03:34:59"/>
    <n v="1427168099"/>
    <d v="2015-02-22T04:34:59"/>
    <n v="1424579699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x v="10"/>
    <x v="3"/>
    <d v="2014-10-26T21:52:38"/>
    <n v="1414360358"/>
    <d v="2014-08-27T21:52:38"/>
    <n v="1409176358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x v="11"/>
    <x v="3"/>
    <d v="2015-02-01T02:54:00"/>
    <n v="1422759240"/>
    <d v="2014-12-17T14:01:07"/>
    <n v="1418824867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x v="2"/>
    <x v="2"/>
    <d v="2016-03-24T22:59:23"/>
    <n v="1458860363"/>
    <d v="2016-02-08T23:59:23"/>
    <n v="1454975963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x v="10"/>
    <x v="0"/>
    <d v="2015-08-31T16:04:57"/>
    <n v="1441037097"/>
    <d v="2015-08-01T16:04:57"/>
    <n v="143844509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x v="5"/>
    <x v="0"/>
    <d v="2015-07-26T05:42:16"/>
    <n v="1437889336"/>
    <d v="2015-05-27T05:42:16"/>
    <n v="1432705336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x v="9"/>
    <x v="0"/>
    <d v="2015-12-04T16:43:59"/>
    <n v="1449247439"/>
    <d v="2015-10-05T15:43:59"/>
    <n v="144405983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x v="2"/>
    <x v="1"/>
    <d v="2017-02-23T01:00:00"/>
    <n v="1487811600"/>
    <d v="2017-02-02T23:18:01"/>
    <n v="1486077481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x v="5"/>
    <x v="3"/>
    <d v="2014-06-05T22:31:40"/>
    <n v="1402007500"/>
    <d v="2014-05-06T22:31:40"/>
    <n v="1399415500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x v="4"/>
    <x v="0"/>
    <d v="2015-12-14T00:36:10"/>
    <n v="1450053370"/>
    <d v="2015-11-14T00:36:10"/>
    <n v="1447461370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x v="1"/>
    <x v="2"/>
    <d v="2016-02-03T18:49:00"/>
    <n v="1454525340"/>
    <d v="2016-01-05T15:43:19"/>
    <n v="1452008599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x v="9"/>
    <x v="3"/>
    <d v="2014-12-18T15:02:44"/>
    <n v="1418914964"/>
    <d v="2014-10-29T14:02:44"/>
    <n v="141459136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x v="9"/>
    <x v="0"/>
    <d v="2015-12-15T20:25:16"/>
    <n v="1450211116"/>
    <d v="2015-10-16T19:25:16"/>
    <n v="1445023516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x v="8"/>
    <x v="2"/>
    <d v="2016-10-02T09:00:00"/>
    <n v="1475398800"/>
    <d v="2016-09-01T06:27:04"/>
    <n v="1472711224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x v="7"/>
    <x v="0"/>
    <d v="2015-04-03T21:44:10"/>
    <n v="1428097450"/>
    <d v="2015-03-04T22:44:10"/>
    <n v="1425509050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x v="8"/>
    <x v="3"/>
    <d v="2014-10-21T21:11:27"/>
    <n v="1413925887"/>
    <d v="2014-09-21T21:11:27"/>
    <n v="1411333887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x v="0"/>
    <x v="3"/>
    <d v="2014-07-01T22:30:00"/>
    <n v="1404253800"/>
    <d v="2014-06-14T22:29:24"/>
    <n v="1402784964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x v="5"/>
    <x v="2"/>
    <d v="2016-05-24T14:25:00"/>
    <n v="1464099900"/>
    <d v="2016-05-07T01:41:55"/>
    <n v="1462585315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x v="10"/>
    <x v="3"/>
    <d v="2014-10-17T19:10:10"/>
    <n v="1413573010"/>
    <d v="2014-08-18T19:10:10"/>
    <n v="1408389010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x v="9"/>
    <x v="0"/>
    <d v="2015-12-01T05:59:00"/>
    <n v="1448949540"/>
    <d v="2015-10-28T16:06:07"/>
    <n v="1446048367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x v="5"/>
    <x v="0"/>
    <d v="2015-07-18T03:00:00"/>
    <n v="1437188400"/>
    <d v="2015-05-20T05:33:24"/>
    <n v="1432100004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x v="3"/>
    <x v="2"/>
    <d v="2016-09-06T11:22:34"/>
    <n v="1473160954"/>
    <d v="2016-07-08T11:22:34"/>
    <n v="146797695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x v="11"/>
    <x v="3"/>
    <d v="2015-01-20T19:16:00"/>
    <n v="1421781360"/>
    <d v="2014-12-22T02:01:04"/>
    <n v="1419213664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x v="4"/>
    <x v="3"/>
    <d v="2014-11-20T22:58:45"/>
    <n v="1416524325"/>
    <d v="2014-11-05T22:58:45"/>
    <n v="1415228325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x v="7"/>
    <x v="0"/>
    <d v="2015-04-10T05:00:00"/>
    <n v="1428642000"/>
    <d v="2015-03-11T05:16:22"/>
    <n v="1426050982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x v="3"/>
    <x v="3"/>
    <d v="2014-08-21T04:49:49"/>
    <n v="1408596589"/>
    <d v="2014-07-22T04:49:49"/>
    <n v="1406004589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x v="8"/>
    <x v="3"/>
    <d v="2014-10-22T15:36:50"/>
    <n v="1413992210"/>
    <d v="2014-09-22T15:36:50"/>
    <n v="1411400210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x v="11"/>
    <x v="3"/>
    <d v="2015-01-11T01:00:00"/>
    <n v="1420938000"/>
    <d v="2014-12-18T00:32:23"/>
    <n v="1418862743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x v="7"/>
    <x v="2"/>
    <d v="2016-04-11T11:13:07"/>
    <n v="1460373187"/>
    <d v="2016-03-07T12:13:07"/>
    <n v="1457352787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x v="0"/>
    <x v="0"/>
    <d v="2015-07-14T23:00:15"/>
    <n v="1436914815"/>
    <d v="2015-06-14T23:00:15"/>
    <n v="1434322815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x v="8"/>
    <x v="3"/>
    <d v="2014-10-23T15:16:31"/>
    <n v="1414077391"/>
    <d v="2014-09-23T15:16:31"/>
    <n v="1411485391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x v="5"/>
    <x v="3"/>
    <d v="2014-05-09T06:53:00"/>
    <n v="1399618380"/>
    <d v="2014-05-02T19:26:37"/>
    <n v="1399058797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x v="10"/>
    <x v="3"/>
    <d v="2014-10-13T21:05:16"/>
    <n v="1413234316"/>
    <d v="2014-08-14T21:05:16"/>
    <n v="1408050316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x v="9"/>
    <x v="3"/>
    <d v="2014-11-15T20:00:00"/>
    <n v="1416081600"/>
    <d v="2014-10-16T16:33:48"/>
    <n v="1413477228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x v="10"/>
    <x v="2"/>
    <d v="2016-10-01T04:00:00"/>
    <n v="1475294400"/>
    <d v="2016-08-31T20:11:25"/>
    <n v="1472674285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x v="5"/>
    <x v="3"/>
    <d v="2014-06-19T15:33:51"/>
    <n v="1403192031"/>
    <d v="2014-05-20T15:33:51"/>
    <n v="1400600031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x v="0"/>
    <x v="2"/>
    <d v="2016-07-03T19:59:00"/>
    <n v="1467575940"/>
    <d v="2016-06-13T22:23:59"/>
    <n v="146585663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x v="4"/>
    <x v="0"/>
    <d v="2015-11-25T23:00:00"/>
    <n v="1448492400"/>
    <d v="2015-11-02T23:14:40"/>
    <n v="144650608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x v="7"/>
    <x v="2"/>
    <d v="2016-04-01T03:59:00"/>
    <n v="1459483140"/>
    <d v="2016-03-17T01:27:24"/>
    <n v="1458178044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x v="10"/>
    <x v="3"/>
    <d v="2014-09-16T03:00:00"/>
    <n v="1410836400"/>
    <d v="2014-08-15T15:22:32"/>
    <n v="140811615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x v="5"/>
    <x v="3"/>
    <d v="2014-06-23T16:00:00"/>
    <n v="1403539200"/>
    <d v="2014-05-20T16:40:56"/>
    <n v="1400604056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x v="2"/>
    <x v="2"/>
    <d v="2016-04-21T02:23:43"/>
    <n v="1461205423"/>
    <d v="2016-02-21T03:23:43"/>
    <n v="1456025023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x v="0"/>
    <x v="2"/>
    <d v="2016-07-02T17:44:28"/>
    <n v="1467481468"/>
    <d v="2016-06-02T17:44:28"/>
    <n v="1464889468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x v="5"/>
    <x v="3"/>
    <d v="2014-06-27T16:21:24"/>
    <n v="1403886084"/>
    <d v="2014-05-28T16:21:24"/>
    <n v="1401294084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x v="7"/>
    <x v="0"/>
    <d v="2015-04-29T14:07:06"/>
    <n v="1430316426"/>
    <d v="2015-03-30T14:07:06"/>
    <n v="1427724426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x v="3"/>
    <x v="3"/>
    <d v="2014-08-12T22:50:11"/>
    <n v="1407883811"/>
    <d v="2014-07-13T22:50:11"/>
    <n v="1405291811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x v="6"/>
    <x v="2"/>
    <d v="2016-05-19T00:56:28"/>
    <n v="1463619388"/>
    <d v="2016-04-19T00:56:28"/>
    <n v="1461027388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x v="10"/>
    <x v="0"/>
    <d v="2015-09-28T02:49:10"/>
    <n v="1443408550"/>
    <d v="2015-08-19T02:49:10"/>
    <n v="143995255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x v="11"/>
    <x v="2"/>
    <d v="2017-01-13T23:05:00"/>
    <n v="1484348700"/>
    <d v="2016-12-14T23:07:35"/>
    <n v="1481756855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x v="1"/>
    <x v="0"/>
    <d v="2015-02-28T12:00:00"/>
    <n v="1425124800"/>
    <d v="2015-01-18T15:52:36"/>
    <n v="1421596356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x v="1"/>
    <x v="0"/>
    <d v="2015-03-01T03:00:00"/>
    <n v="1425178800"/>
    <d v="2015-01-27T16:00:20"/>
    <n v="1422374420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x v="4"/>
    <x v="2"/>
    <d v="2016-12-26T19:18:51"/>
    <n v="1482779931"/>
    <d v="2016-11-26T19:18:51"/>
    <n v="1480187931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x v="0"/>
    <x v="3"/>
    <d v="2014-08-21T18:35:11"/>
    <n v="1408646111"/>
    <d v="2014-06-22T18:35:11"/>
    <n v="1403462111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x v="7"/>
    <x v="0"/>
    <d v="2015-05-09T04:00:00"/>
    <n v="1431144000"/>
    <d v="2015-03-15T08:17:06"/>
    <n v="14264074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x v="9"/>
    <x v="0"/>
    <d v="2015-11-05T14:16:15"/>
    <n v="1446732975"/>
    <d v="2015-10-06T13:16:15"/>
    <n v="1444137375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x v="5"/>
    <x v="3"/>
    <d v="2014-06-30T17:28:00"/>
    <n v="1404149280"/>
    <d v="2014-05-20T01:06:09"/>
    <n v="1400547969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x v="8"/>
    <x v="3"/>
    <d v="2014-10-21T19:51:00"/>
    <n v="1413921060"/>
    <d v="2014-09-23T19:05:49"/>
    <n v="141149914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x v="4"/>
    <x v="2"/>
    <d v="2016-12-21T17:03:14"/>
    <n v="1482339794"/>
    <d v="2016-11-21T17:03:14"/>
    <n v="1479747794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x v="11"/>
    <x v="2"/>
    <d v="2017-01-27T18:54:02"/>
    <n v="1485543242"/>
    <d v="2016-12-28T18:54:02"/>
    <n v="1482951242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x v="5"/>
    <x v="2"/>
    <d v="2016-06-19T22:32:01"/>
    <n v="1466375521"/>
    <d v="2016-05-20T22:32:01"/>
    <n v="1463783521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x v="5"/>
    <x v="2"/>
    <d v="2016-06-14T18:54:00"/>
    <n v="1465930440"/>
    <d v="2016-05-21T16:45:16"/>
    <n v="1463849116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x v="2"/>
    <x v="0"/>
    <d v="2015-03-08T12:57:05"/>
    <n v="1425819425"/>
    <d v="2015-02-06T13:57:05"/>
    <n v="1423231025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x v="9"/>
    <x v="0"/>
    <d v="2015-11-14T23:00:00"/>
    <n v="1447542000"/>
    <d v="2015-10-30T04:32:33"/>
    <n v="1446179553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x v="11"/>
    <x v="0"/>
    <d v="2016-01-14T18:16:56"/>
    <n v="1452795416"/>
    <d v="2015-12-15T18:16:56"/>
    <n v="145020341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x v="8"/>
    <x v="2"/>
    <d v="2016-10-09T10:28:26"/>
    <n v="1476008906"/>
    <d v="2016-09-09T10:28:26"/>
    <n v="1473416906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x v="2"/>
    <x v="0"/>
    <d v="2015-03-24T03:59:00"/>
    <n v="1427169540"/>
    <d v="2015-02-23T14:29:35"/>
    <n v="1424701775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x v="9"/>
    <x v="0"/>
    <d v="2015-11-21T04:00:00"/>
    <n v="1448078400"/>
    <d v="2015-10-27T22:34:59"/>
    <n v="1445985299"/>
    <b v="0"/>
    <n v="5"/>
    <b v="0"/>
    <x v="6"/>
  </r>
  <r>
    <n v="4087"/>
    <s v="Stage Production &quot;The Nail Shop&quot;"/>
    <s v="Comedy Stage Play"/>
    <n v="9600"/>
    <n v="0"/>
    <x v="2"/>
    <s v="US"/>
    <s v="USD"/>
    <x v="0"/>
    <x v="2"/>
    <d v="2016-07-17T17:49:46"/>
    <n v="1468777786"/>
    <d v="2016-06-17T17:49:46"/>
    <n v="1466185786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x v="11"/>
    <x v="3"/>
    <d v="2015-01-16T10:26:00"/>
    <n v="1421403960"/>
    <d v="2014-12-17T14:42:04"/>
    <n v="1418827324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x v="6"/>
    <x v="0"/>
    <d v="2015-05-31T17:35:00"/>
    <n v="1433093700"/>
    <d v="2015-04-28T17:34:48"/>
    <n v="1430242488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x v="3"/>
    <x v="0"/>
    <d v="2015-08-07T15:00:00"/>
    <n v="1438959600"/>
    <d v="2015-07-24T16:08:57"/>
    <n v="1437754137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x v="11"/>
    <x v="3"/>
    <d v="2015-01-16T12:09:11"/>
    <n v="1421410151"/>
    <d v="2014-12-17T12:09:11"/>
    <n v="1418818151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x v="2"/>
    <x v="0"/>
    <d v="2015-04-05T03:40:47"/>
    <n v="1428205247"/>
    <d v="2015-02-04T04:40:47"/>
    <n v="1423024847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x v="0"/>
    <x v="0"/>
    <d v="2015-08-22T19:34:53"/>
    <n v="1440272093"/>
    <d v="2015-06-23T19:34:53"/>
    <n v="1435088093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x v="8"/>
    <x v="3"/>
    <d v="2014-10-22T04:59:00"/>
    <n v="1413953940"/>
    <d v="2014-09-08T02:05:00"/>
    <n v="1410141900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x v="4"/>
    <x v="2"/>
    <d v="2016-12-19T00:45:50"/>
    <n v="1482108350"/>
    <d v="2016-11-19T00:45:50"/>
    <n v="1479516350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x v="1"/>
    <x v="1"/>
    <d v="2017-02-28T08:51:00"/>
    <n v="1488271860"/>
    <d v="2017-01-15T12:43:39"/>
    <n v="148448421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x v="11"/>
    <x v="0"/>
    <d v="2016-01-31T23:55:00"/>
    <n v="1454284500"/>
    <d v="2015-12-06T19:47:17"/>
    <n v="1449431237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x v="5"/>
    <x v="2"/>
    <d v="2016-06-04T17:19:57"/>
    <n v="1465060797"/>
    <d v="2016-05-05T17:19:57"/>
    <n v="1462468797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x v="3"/>
    <x v="2"/>
    <d v="2016-09-02T20:24:33"/>
    <n v="1472847873"/>
    <d v="2016-07-19T20:24:33"/>
    <n v="1468959873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x v="9"/>
    <x v="3"/>
    <d v="2014-10-25T02:59:50"/>
    <n v="1414205990"/>
    <d v="2014-10-15T02:59:50"/>
    <n v="1413341990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x v="11"/>
    <x v="2"/>
    <d v="2017-01-25T21:41:22"/>
    <n v="1485380482"/>
    <d v="2016-12-26T21:41:22"/>
    <n v="1482788482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x v="6"/>
    <x v="2"/>
    <d v="2016-05-15T20:21:13"/>
    <n v="1463343673"/>
    <d v="2016-04-15T20:21:13"/>
    <n v="1460751673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x v="3"/>
    <x v="0"/>
    <d v="2015-08-26T18:32:00"/>
    <n v="1440613920"/>
    <d v="2015-07-03T19:59:26"/>
    <n v="143595356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x v="8"/>
    <x v="2"/>
    <d v="2016-10-27T06:40:34"/>
    <n v="1477550434"/>
    <d v="2016-09-27T06:40:34"/>
    <n v="1474958434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x v="4"/>
    <x v="2"/>
    <d v="2016-12-26T00:15:09"/>
    <n v="1482711309"/>
    <d v="2016-11-23T00:15:09"/>
    <n v="1479860109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x v="2"/>
    <x v="0"/>
    <d v="2015-04-02T01:00:00"/>
    <n v="1427936400"/>
    <d v="2015-02-18T01:11:06"/>
    <n v="1424221866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x v="8"/>
    <x v="3"/>
    <d v="2014-09-24T22:00:01"/>
    <n v="1411596001"/>
    <d v="2014-09-01T22:00:01"/>
    <n v="1409608801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x v="2"/>
    <x v="1"/>
    <d v="2017-03-03T05:00:00"/>
    <n v="1488517200"/>
    <d v="2017-02-01T00:45:37"/>
    <n v="1485909937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x v="9"/>
    <x v="0"/>
    <d v="2015-11-29T13:56:44"/>
    <n v="1448805404"/>
    <d v="2015-10-30T12:56:44"/>
    <n v="1446209804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x v="5"/>
    <x v="2"/>
    <d v="2016-07-21T15:02:31"/>
    <n v="1469113351"/>
    <d v="2016-05-22T15:02:31"/>
    <n v="1463929351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x v="1"/>
    <x v="0"/>
    <d v="2015-02-24T03:15:40"/>
    <n v="1424747740"/>
    <d v="2015-01-25T03:15:40"/>
    <n v="1422155740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x v="1"/>
    <x v="2"/>
    <d v="2016-02-28T00:00:00"/>
    <n v="1456617600"/>
    <d v="2016-01-31T22:43:06"/>
    <n v="1454280186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x v="11"/>
    <x v="0"/>
    <d v="2016-01-08T06:34:00"/>
    <n v="1452234840"/>
    <d v="2015-12-20T13:45:23"/>
    <n v="1450619123"/>
    <b v="0"/>
    <n v="3"/>
    <b v="0"/>
    <x v="6"/>
  </r>
  <r>
    <m/>
    <m/>
    <m/>
    <m/>
    <m/>
    <x v="4"/>
    <m/>
    <m/>
    <x v="12"/>
    <x v="9"/>
    <m/>
    <m/>
    <m/>
    <m/>
    <m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5A9F2-5B8F-43CC-B479-B3AE18D9886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Month Name" colHeaderCaption="Outcomes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x="12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9" hier="-1"/>
  </pageFields>
  <dataFields count="1">
    <dataField name="Count of Parent Category" fld="17" subtotal="count" baseField="0" baseItem="0"/>
  </dataFields>
  <formats count="5">
    <format dxfId="4">
      <pivotArea dataOnly="0" labelOnly="1" fieldPosition="0">
        <references count="1">
          <reference field="5" count="1">
            <x v="4"/>
          </reference>
        </references>
      </pivotArea>
    </format>
    <format dxfId="3">
      <pivotArea dataOnly="0" labelOnly="1" fieldPosition="0">
        <references count="1">
          <reference field="5" count="1">
            <x v="3"/>
          </reference>
        </references>
      </pivotArea>
    </format>
    <format dxfId="2">
      <pivotArea dataOnly="0" labelOnly="1" fieldPosition="0">
        <references count="1">
          <reference field="5" count="1">
            <x v="1"/>
          </reference>
        </references>
      </pivotArea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95" zoomScaleNormal="95" workbookViewId="0">
      <selection activeCell="A3" sqref="A3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6" bestFit="1" customWidth="1"/>
    <col min="5" max="5" width="16.47265625" style="8" customWidth="1"/>
    <col min="6" max="6" width="21.3125" customWidth="1"/>
    <col min="7" max="7" width="17.83984375" customWidth="1"/>
    <col min="8" max="10" width="19.83984375" customWidth="1"/>
    <col min="11" max="11" width="21.83984375" bestFit="1" customWidth="1"/>
    <col min="12" max="12" width="19.3125" customWidth="1"/>
    <col min="13" max="13" width="30.734375" bestFit="1" customWidth="1"/>
    <col min="14" max="14" width="17.83984375" customWidth="1"/>
    <col min="15" max="15" width="15.47265625" customWidth="1"/>
    <col min="16" max="16" width="24.47265625" customWidth="1"/>
    <col min="17" max="17" width="36.47265625" customWidth="1"/>
    <col min="18" max="18" width="41.15625" customWidth="1"/>
    <col min="19" max="19" width="15.3671875" customWidth="1"/>
    <col min="20" max="20" width="11.47265625" bestFit="1" customWidth="1"/>
  </cols>
  <sheetData>
    <row r="1" spans="1:20" x14ac:dyDescent="0.55000000000000004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8310</v>
      </c>
      <c r="J1" s="1" t="s">
        <v>8305</v>
      </c>
      <c r="K1" s="1" t="s">
        <v>8306</v>
      </c>
      <c r="L1" s="1" t="s">
        <v>8258</v>
      </c>
      <c r="M1" s="1" t="s">
        <v>8307</v>
      </c>
      <c r="N1" s="1" t="s">
        <v>8259</v>
      </c>
      <c r="O1" s="1" t="s">
        <v>8260</v>
      </c>
      <c r="P1" s="1" t="s">
        <v>8261</v>
      </c>
      <c r="Q1" s="1" t="s">
        <v>8262</v>
      </c>
      <c r="R1" s="1" t="s">
        <v>8348</v>
      </c>
      <c r="S1" s="18" t="s">
        <v>8325</v>
      </c>
      <c r="T1" s="1" t="s">
        <v>8347</v>
      </c>
    </row>
    <row r="2" spans="1:20" ht="43.2" x14ac:dyDescent="0.55000000000000004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 t="str">
        <f>TEXT(M2, "mmmm")</f>
        <v>June</v>
      </c>
      <c r="J2" s="10">
        <f>YEAR(M2)</f>
        <v>2015</v>
      </c>
      <c r="K2" s="9">
        <f>(((L2/60)/60)/24)+DATE(1970,1,1)</f>
        <v>42208.125</v>
      </c>
      <c r="L2">
        <v>1437620400</v>
      </c>
      <c r="M2" s="9">
        <f>(((N2/60)/60)/24)+DATE(1970,1,1)</f>
        <v>42177.007071759261</v>
      </c>
      <c r="N2">
        <v>1434931811</v>
      </c>
      <c r="O2" t="b">
        <v>0</v>
      </c>
      <c r="P2">
        <v>182</v>
      </c>
      <c r="Q2" t="b">
        <v>1</v>
      </c>
      <c r="R2" t="s">
        <v>8263</v>
      </c>
      <c r="S2" s="17" t="s">
        <v>8345</v>
      </c>
      <c r="T2" t="s">
        <v>8346</v>
      </c>
    </row>
    <row r="3" spans="1:20" ht="28.8" x14ac:dyDescent="0.55000000000000004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0" t="str">
        <f t="shared" ref="I3:I66" si="0">TEXT(M3, "mmmm")</f>
        <v>January</v>
      </c>
      <c r="J3" s="10">
        <f>YEAR(M3)</f>
        <v>2017</v>
      </c>
      <c r="K3" s="9">
        <f>(((L3/60)/60)/24)+DATE(1970,1,1)</f>
        <v>42796.600497685184</v>
      </c>
      <c r="L3">
        <v>1488464683</v>
      </c>
      <c r="M3" s="9">
        <f t="shared" ref="M3:M66" si="1">(((N3/60)/60)/24)+DATE(1970,1,1)</f>
        <v>42766.600497685184</v>
      </c>
      <c r="N3">
        <v>1485872683</v>
      </c>
      <c r="O3" t="b">
        <v>0</v>
      </c>
      <c r="P3">
        <v>79</v>
      </c>
      <c r="Q3" t="b">
        <v>1</v>
      </c>
      <c r="R3" t="s">
        <v>8263</v>
      </c>
      <c r="S3" s="17" t="s">
        <v>8345</v>
      </c>
      <c r="T3" t="s">
        <v>8346</v>
      </c>
    </row>
    <row r="4" spans="1:20" ht="43.2" x14ac:dyDescent="0.55000000000000004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0" t="str">
        <f t="shared" si="0"/>
        <v>February</v>
      </c>
      <c r="J4" s="10">
        <f t="shared" ref="J4:J66" si="2">YEAR(M4)</f>
        <v>2016</v>
      </c>
      <c r="K4" s="9">
        <f t="shared" ref="K4:K66" si="3">(((L4/60)/60)/24)+DATE(1970,1,1)</f>
        <v>42415.702349537038</v>
      </c>
      <c r="L4">
        <v>1455555083</v>
      </c>
      <c r="M4" s="9">
        <f t="shared" si="1"/>
        <v>42405.702349537038</v>
      </c>
      <c r="N4">
        <v>1454691083</v>
      </c>
      <c r="O4" t="b">
        <v>0</v>
      </c>
      <c r="P4">
        <v>35</v>
      </c>
      <c r="Q4" t="b">
        <v>1</v>
      </c>
      <c r="R4" t="s">
        <v>8263</v>
      </c>
      <c r="S4" s="17" t="s">
        <v>8345</v>
      </c>
      <c r="T4" t="s">
        <v>8346</v>
      </c>
    </row>
    <row r="5" spans="1:20" ht="28.8" x14ac:dyDescent="0.55000000000000004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0" t="str">
        <f t="shared" si="0"/>
        <v>July</v>
      </c>
      <c r="J5" s="10">
        <f t="shared" si="2"/>
        <v>2014</v>
      </c>
      <c r="K5" s="9">
        <f t="shared" si="3"/>
        <v>41858.515127314815</v>
      </c>
      <c r="L5">
        <v>1407414107</v>
      </c>
      <c r="M5" s="9">
        <f t="shared" si="1"/>
        <v>41828.515127314815</v>
      </c>
      <c r="N5">
        <v>1404822107</v>
      </c>
      <c r="O5" t="b">
        <v>0</v>
      </c>
      <c r="P5">
        <v>150</v>
      </c>
      <c r="Q5" t="b">
        <v>1</v>
      </c>
      <c r="R5" t="s">
        <v>8263</v>
      </c>
      <c r="S5" s="17" t="s">
        <v>8345</v>
      </c>
      <c r="T5" t="s">
        <v>8346</v>
      </c>
    </row>
    <row r="6" spans="1:20" ht="57.6" x14ac:dyDescent="0.55000000000000004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0" t="str">
        <f t="shared" si="0"/>
        <v>November</v>
      </c>
      <c r="J6" s="10">
        <f t="shared" si="2"/>
        <v>2015</v>
      </c>
      <c r="K6" s="9">
        <f t="shared" si="3"/>
        <v>42357.834247685183</v>
      </c>
      <c r="L6">
        <v>1450555279</v>
      </c>
      <c r="M6" s="9">
        <f t="shared" si="1"/>
        <v>42327.834247685183</v>
      </c>
      <c r="N6">
        <v>1447963279</v>
      </c>
      <c r="O6" t="b">
        <v>0</v>
      </c>
      <c r="P6">
        <v>284</v>
      </c>
      <c r="Q6" t="b">
        <v>1</v>
      </c>
      <c r="R6" t="s">
        <v>8263</v>
      </c>
      <c r="S6" s="17" t="s">
        <v>8345</v>
      </c>
      <c r="T6" t="s">
        <v>8346</v>
      </c>
    </row>
    <row r="7" spans="1:20" ht="43.2" x14ac:dyDescent="0.55000000000000004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0" t="str">
        <f t="shared" si="0"/>
        <v>July</v>
      </c>
      <c r="J7" s="10">
        <f t="shared" si="2"/>
        <v>2016</v>
      </c>
      <c r="K7" s="9">
        <f t="shared" si="3"/>
        <v>42580.232638888891</v>
      </c>
      <c r="L7">
        <v>1469770500</v>
      </c>
      <c r="M7" s="9">
        <f t="shared" si="1"/>
        <v>42563.932951388888</v>
      </c>
      <c r="N7">
        <v>1468362207</v>
      </c>
      <c r="O7" t="b">
        <v>0</v>
      </c>
      <c r="P7">
        <v>47</v>
      </c>
      <c r="Q7" t="b">
        <v>1</v>
      </c>
      <c r="R7" t="s">
        <v>8263</v>
      </c>
      <c r="S7" s="17" t="s">
        <v>8345</v>
      </c>
      <c r="T7" t="s">
        <v>8346</v>
      </c>
    </row>
    <row r="8" spans="1:20" ht="43.2" x14ac:dyDescent="0.55000000000000004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0" t="str">
        <f t="shared" si="0"/>
        <v>June</v>
      </c>
      <c r="J8" s="10">
        <f t="shared" si="2"/>
        <v>2014</v>
      </c>
      <c r="K8" s="9">
        <f t="shared" si="3"/>
        <v>41804.072337962964</v>
      </c>
      <c r="L8">
        <v>1402710250</v>
      </c>
      <c r="M8" s="9">
        <f t="shared" si="1"/>
        <v>41794.072337962964</v>
      </c>
      <c r="N8">
        <v>1401846250</v>
      </c>
      <c r="O8" t="b">
        <v>0</v>
      </c>
      <c r="P8">
        <v>58</v>
      </c>
      <c r="Q8" t="b">
        <v>1</v>
      </c>
      <c r="R8" t="s">
        <v>8263</v>
      </c>
      <c r="S8" s="17" t="s">
        <v>8345</v>
      </c>
      <c r="T8" t="s">
        <v>8346</v>
      </c>
    </row>
    <row r="9" spans="1:20" ht="43.2" x14ac:dyDescent="0.55000000000000004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0" t="str">
        <f t="shared" si="0"/>
        <v>May</v>
      </c>
      <c r="J9" s="10">
        <f t="shared" si="2"/>
        <v>2016</v>
      </c>
      <c r="K9" s="9">
        <f t="shared" si="3"/>
        <v>42556.047071759262</v>
      </c>
      <c r="L9">
        <v>1467680867</v>
      </c>
      <c r="M9" s="9">
        <f t="shared" si="1"/>
        <v>42516.047071759262</v>
      </c>
      <c r="N9">
        <v>1464224867</v>
      </c>
      <c r="O9" t="b">
        <v>0</v>
      </c>
      <c r="P9">
        <v>57</v>
      </c>
      <c r="Q9" t="b">
        <v>1</v>
      </c>
      <c r="R9" t="s">
        <v>8263</v>
      </c>
      <c r="S9" s="17" t="s">
        <v>8345</v>
      </c>
      <c r="T9" t="s">
        <v>8346</v>
      </c>
    </row>
    <row r="10" spans="1:20" x14ac:dyDescent="0.55000000000000004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0" t="str">
        <f t="shared" si="0"/>
        <v>April</v>
      </c>
      <c r="J10" s="10">
        <f t="shared" si="2"/>
        <v>2016</v>
      </c>
      <c r="K10" s="9">
        <f t="shared" si="3"/>
        <v>42475.875</v>
      </c>
      <c r="L10">
        <v>1460754000</v>
      </c>
      <c r="M10" s="9">
        <f t="shared" si="1"/>
        <v>42468.94458333333</v>
      </c>
      <c r="N10">
        <v>1460155212</v>
      </c>
      <c r="O10" t="b">
        <v>0</v>
      </c>
      <c r="P10">
        <v>12</v>
      </c>
      <c r="Q10" t="b">
        <v>1</v>
      </c>
      <c r="R10" t="s">
        <v>8263</v>
      </c>
      <c r="S10" s="17" t="s">
        <v>8345</v>
      </c>
      <c r="T10" t="s">
        <v>8346</v>
      </c>
    </row>
    <row r="11" spans="1:20" ht="43.2" x14ac:dyDescent="0.55000000000000004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0" t="str">
        <f t="shared" si="0"/>
        <v>March</v>
      </c>
      <c r="J11" s="10">
        <f t="shared" si="2"/>
        <v>2016</v>
      </c>
      <c r="K11" s="9">
        <f t="shared" si="3"/>
        <v>42477.103518518517</v>
      </c>
      <c r="L11">
        <v>1460860144</v>
      </c>
      <c r="M11" s="9">
        <f t="shared" si="1"/>
        <v>42447.103518518517</v>
      </c>
      <c r="N11">
        <v>1458268144</v>
      </c>
      <c r="O11" t="b">
        <v>0</v>
      </c>
      <c r="P11">
        <v>20</v>
      </c>
      <c r="Q11" t="b">
        <v>1</v>
      </c>
      <c r="R11" t="s">
        <v>8263</v>
      </c>
      <c r="S11" s="17" t="s">
        <v>8345</v>
      </c>
      <c r="T11" t="s">
        <v>8346</v>
      </c>
    </row>
    <row r="12" spans="1:20" ht="43.2" x14ac:dyDescent="0.55000000000000004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0" t="str">
        <f t="shared" si="0"/>
        <v>May</v>
      </c>
      <c r="J12" s="10">
        <f t="shared" si="2"/>
        <v>2014</v>
      </c>
      <c r="K12" s="9">
        <f t="shared" si="3"/>
        <v>41815.068043981482</v>
      </c>
      <c r="L12">
        <v>1403660279</v>
      </c>
      <c r="M12" s="9">
        <f t="shared" si="1"/>
        <v>41780.068043981482</v>
      </c>
      <c r="N12">
        <v>1400636279</v>
      </c>
      <c r="O12" t="b">
        <v>0</v>
      </c>
      <c r="P12">
        <v>19</v>
      </c>
      <c r="Q12" t="b">
        <v>1</v>
      </c>
      <c r="R12" t="s">
        <v>8263</v>
      </c>
      <c r="S12" s="17" t="s">
        <v>8345</v>
      </c>
      <c r="T12" t="s">
        <v>8346</v>
      </c>
    </row>
    <row r="13" spans="1:20" ht="43.2" x14ac:dyDescent="0.55000000000000004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0" t="str">
        <f t="shared" si="0"/>
        <v>July</v>
      </c>
      <c r="J13" s="10">
        <f t="shared" si="2"/>
        <v>2016</v>
      </c>
      <c r="K13" s="9">
        <f t="shared" si="3"/>
        <v>42604.125</v>
      </c>
      <c r="L13">
        <v>1471834800</v>
      </c>
      <c r="M13" s="9">
        <f t="shared" si="1"/>
        <v>42572.778495370367</v>
      </c>
      <c r="N13">
        <v>1469126462</v>
      </c>
      <c r="O13" t="b">
        <v>0</v>
      </c>
      <c r="P13">
        <v>75</v>
      </c>
      <c r="Q13" t="b">
        <v>1</v>
      </c>
      <c r="R13" t="s">
        <v>8263</v>
      </c>
      <c r="S13" s="17" t="s">
        <v>8345</v>
      </c>
      <c r="T13" t="s">
        <v>8346</v>
      </c>
    </row>
    <row r="14" spans="1:20" ht="43.2" x14ac:dyDescent="0.55000000000000004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0" t="str">
        <f t="shared" si="0"/>
        <v>June</v>
      </c>
      <c r="J14" s="10">
        <f t="shared" si="2"/>
        <v>2014</v>
      </c>
      <c r="K14" s="9">
        <f t="shared" si="3"/>
        <v>41836.125</v>
      </c>
      <c r="L14">
        <v>1405479600</v>
      </c>
      <c r="M14" s="9">
        <f t="shared" si="1"/>
        <v>41791.713252314818</v>
      </c>
      <c r="N14">
        <v>1401642425</v>
      </c>
      <c r="O14" t="b">
        <v>0</v>
      </c>
      <c r="P14">
        <v>827</v>
      </c>
      <c r="Q14" t="b">
        <v>1</v>
      </c>
      <c r="R14" t="s">
        <v>8263</v>
      </c>
      <c r="S14" s="17" t="s">
        <v>8345</v>
      </c>
      <c r="T14" t="s">
        <v>8346</v>
      </c>
    </row>
    <row r="15" spans="1:20" ht="28.8" x14ac:dyDescent="0.55000000000000004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0" t="str">
        <f t="shared" si="0"/>
        <v>May</v>
      </c>
      <c r="J15" s="10">
        <f t="shared" si="2"/>
        <v>2016</v>
      </c>
      <c r="K15" s="9">
        <f t="shared" si="3"/>
        <v>42544.852083333331</v>
      </c>
      <c r="L15">
        <v>1466713620</v>
      </c>
      <c r="M15" s="9">
        <f t="shared" si="1"/>
        <v>42508.677187499998</v>
      </c>
      <c r="N15">
        <v>1463588109</v>
      </c>
      <c r="O15" t="b">
        <v>0</v>
      </c>
      <c r="P15">
        <v>51</v>
      </c>
      <c r="Q15" t="b">
        <v>1</v>
      </c>
      <c r="R15" t="s">
        <v>8263</v>
      </c>
      <c r="S15" s="17" t="s">
        <v>8345</v>
      </c>
      <c r="T15" t="s">
        <v>8346</v>
      </c>
    </row>
    <row r="16" spans="1:20" ht="28.8" x14ac:dyDescent="0.55000000000000004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0" t="str">
        <f t="shared" si="0"/>
        <v>June</v>
      </c>
      <c r="J16" s="10">
        <f t="shared" si="2"/>
        <v>2014</v>
      </c>
      <c r="K16" s="9">
        <f t="shared" si="3"/>
        <v>41833.582638888889</v>
      </c>
      <c r="L16">
        <v>1405259940</v>
      </c>
      <c r="M16" s="9">
        <f t="shared" si="1"/>
        <v>41808.02648148148</v>
      </c>
      <c r="N16">
        <v>1403051888</v>
      </c>
      <c r="O16" t="b">
        <v>0</v>
      </c>
      <c r="P16">
        <v>41</v>
      </c>
      <c r="Q16" t="b">
        <v>1</v>
      </c>
      <c r="R16" t="s">
        <v>8263</v>
      </c>
      <c r="S16" s="17" t="s">
        <v>8345</v>
      </c>
      <c r="T16" t="s">
        <v>8346</v>
      </c>
    </row>
    <row r="17" spans="1:20" ht="43.2" x14ac:dyDescent="0.55000000000000004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0" t="str">
        <f t="shared" si="0"/>
        <v>September</v>
      </c>
      <c r="J17" s="10">
        <f t="shared" si="2"/>
        <v>2015</v>
      </c>
      <c r="K17" s="9">
        <f t="shared" si="3"/>
        <v>42274.843055555553</v>
      </c>
      <c r="L17">
        <v>1443384840</v>
      </c>
      <c r="M17" s="9">
        <f t="shared" si="1"/>
        <v>42256.391875000001</v>
      </c>
      <c r="N17">
        <v>1441790658</v>
      </c>
      <c r="O17" t="b">
        <v>0</v>
      </c>
      <c r="P17">
        <v>98</v>
      </c>
      <c r="Q17" t="b">
        <v>1</v>
      </c>
      <c r="R17" t="s">
        <v>8263</v>
      </c>
      <c r="S17" s="17" t="s">
        <v>8345</v>
      </c>
      <c r="T17" t="s">
        <v>8346</v>
      </c>
    </row>
    <row r="18" spans="1:20" ht="43.2" x14ac:dyDescent="0.55000000000000004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0" t="str">
        <f t="shared" si="0"/>
        <v>May</v>
      </c>
      <c r="J18" s="10">
        <f t="shared" si="2"/>
        <v>2014</v>
      </c>
      <c r="K18" s="9">
        <f t="shared" si="3"/>
        <v>41806.229166666664</v>
      </c>
      <c r="L18">
        <v>1402896600</v>
      </c>
      <c r="M18" s="9">
        <f t="shared" si="1"/>
        <v>41760.796423611115</v>
      </c>
      <c r="N18">
        <v>1398971211</v>
      </c>
      <c r="O18" t="b">
        <v>0</v>
      </c>
      <c r="P18">
        <v>70</v>
      </c>
      <c r="Q18" t="b">
        <v>1</v>
      </c>
      <c r="R18" t="s">
        <v>8263</v>
      </c>
      <c r="S18" s="17" t="s">
        <v>8345</v>
      </c>
      <c r="T18" t="s">
        <v>8346</v>
      </c>
    </row>
    <row r="19" spans="1:20" ht="43.2" x14ac:dyDescent="0.55000000000000004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0" t="str">
        <f t="shared" si="0"/>
        <v>October</v>
      </c>
      <c r="J19" s="10">
        <f t="shared" si="2"/>
        <v>2014</v>
      </c>
      <c r="K19" s="9">
        <f t="shared" si="3"/>
        <v>41947.773402777777</v>
      </c>
      <c r="L19">
        <v>1415126022</v>
      </c>
      <c r="M19" s="9">
        <f t="shared" si="1"/>
        <v>41917.731736111113</v>
      </c>
      <c r="N19">
        <v>1412530422</v>
      </c>
      <c r="O19" t="b">
        <v>0</v>
      </c>
      <c r="P19">
        <v>36</v>
      </c>
      <c r="Q19" t="b">
        <v>1</v>
      </c>
      <c r="R19" t="s">
        <v>8263</v>
      </c>
      <c r="S19" s="17" t="s">
        <v>8345</v>
      </c>
      <c r="T19" t="s">
        <v>8346</v>
      </c>
    </row>
    <row r="20" spans="1:20" ht="43.2" x14ac:dyDescent="0.55000000000000004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0" t="str">
        <f t="shared" si="0"/>
        <v>August</v>
      </c>
      <c r="J20" s="10">
        <f t="shared" si="2"/>
        <v>2014</v>
      </c>
      <c r="K20" s="9">
        <f t="shared" si="3"/>
        <v>41899.542314814818</v>
      </c>
      <c r="L20">
        <v>1410958856</v>
      </c>
      <c r="M20" s="9">
        <f t="shared" si="1"/>
        <v>41869.542314814818</v>
      </c>
      <c r="N20">
        <v>1408366856</v>
      </c>
      <c r="O20" t="b">
        <v>0</v>
      </c>
      <c r="P20">
        <v>342</v>
      </c>
      <c r="Q20" t="b">
        <v>1</v>
      </c>
      <c r="R20" t="s">
        <v>8263</v>
      </c>
      <c r="S20" s="17" t="s">
        <v>8345</v>
      </c>
      <c r="T20" t="s">
        <v>8346</v>
      </c>
    </row>
    <row r="21" spans="1:20" ht="43.2" x14ac:dyDescent="0.55000000000000004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0" t="str">
        <f t="shared" si="0"/>
        <v>June</v>
      </c>
      <c r="J21" s="10">
        <f t="shared" si="2"/>
        <v>2015</v>
      </c>
      <c r="K21" s="9">
        <f t="shared" si="3"/>
        <v>42205.816365740742</v>
      </c>
      <c r="L21">
        <v>1437420934</v>
      </c>
      <c r="M21" s="9">
        <f t="shared" si="1"/>
        <v>42175.816365740742</v>
      </c>
      <c r="N21">
        <v>1434828934</v>
      </c>
      <c r="O21" t="b">
        <v>0</v>
      </c>
      <c r="P21">
        <v>22</v>
      </c>
      <c r="Q21" t="b">
        <v>1</v>
      </c>
      <c r="R21" t="s">
        <v>8263</v>
      </c>
      <c r="S21" s="17" t="s">
        <v>8345</v>
      </c>
      <c r="T21" t="s">
        <v>8346</v>
      </c>
    </row>
    <row r="22" spans="1:20" ht="43.2" x14ac:dyDescent="0.55000000000000004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0" t="str">
        <f t="shared" si="0"/>
        <v>July</v>
      </c>
      <c r="J22" s="10">
        <f t="shared" si="2"/>
        <v>2015</v>
      </c>
      <c r="K22" s="9">
        <f t="shared" si="3"/>
        <v>42260.758240740746</v>
      </c>
      <c r="L22">
        <v>1442167912</v>
      </c>
      <c r="M22" s="9">
        <f t="shared" si="1"/>
        <v>42200.758240740746</v>
      </c>
      <c r="N22">
        <v>1436983912</v>
      </c>
      <c r="O22" t="b">
        <v>0</v>
      </c>
      <c r="P22">
        <v>25</v>
      </c>
      <c r="Q22" t="b">
        <v>1</v>
      </c>
      <c r="R22" t="s">
        <v>8263</v>
      </c>
      <c r="S22" s="17" t="s">
        <v>8345</v>
      </c>
      <c r="T22" t="s">
        <v>8346</v>
      </c>
    </row>
    <row r="23" spans="1:20" ht="43.2" x14ac:dyDescent="0.55000000000000004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0" t="str">
        <f t="shared" si="0"/>
        <v>August</v>
      </c>
      <c r="J23" s="10">
        <f t="shared" si="2"/>
        <v>2014</v>
      </c>
      <c r="K23" s="9">
        <f t="shared" si="3"/>
        <v>41908.627187500002</v>
      </c>
      <c r="L23">
        <v>1411743789</v>
      </c>
      <c r="M23" s="9">
        <f t="shared" si="1"/>
        <v>41878.627187500002</v>
      </c>
      <c r="N23">
        <v>1409151789</v>
      </c>
      <c r="O23" t="b">
        <v>0</v>
      </c>
      <c r="P23">
        <v>101</v>
      </c>
      <c r="Q23" t="b">
        <v>1</v>
      </c>
      <c r="R23" t="s">
        <v>8263</v>
      </c>
      <c r="S23" s="17" t="s">
        <v>8345</v>
      </c>
      <c r="T23" t="s">
        <v>8346</v>
      </c>
    </row>
    <row r="24" spans="1:20" ht="28.8" x14ac:dyDescent="0.55000000000000004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0" t="str">
        <f t="shared" si="0"/>
        <v>December</v>
      </c>
      <c r="J24" s="10">
        <f t="shared" si="2"/>
        <v>2014</v>
      </c>
      <c r="K24" s="9">
        <f t="shared" si="3"/>
        <v>42005.332638888889</v>
      </c>
      <c r="L24">
        <v>1420099140</v>
      </c>
      <c r="M24" s="9">
        <f t="shared" si="1"/>
        <v>41989.91134259259</v>
      </c>
      <c r="N24">
        <v>1418766740</v>
      </c>
      <c r="O24" t="b">
        <v>0</v>
      </c>
      <c r="P24">
        <v>8</v>
      </c>
      <c r="Q24" t="b">
        <v>1</v>
      </c>
      <c r="R24" t="s">
        <v>8263</v>
      </c>
      <c r="S24" s="17" t="s">
        <v>8345</v>
      </c>
      <c r="T24" t="s">
        <v>8346</v>
      </c>
    </row>
    <row r="25" spans="1:20" ht="43.2" x14ac:dyDescent="0.55000000000000004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0" t="str">
        <f t="shared" si="0"/>
        <v>April</v>
      </c>
      <c r="J25" s="10">
        <f t="shared" si="2"/>
        <v>2015</v>
      </c>
      <c r="K25" s="9">
        <f t="shared" si="3"/>
        <v>42124.638888888891</v>
      </c>
      <c r="L25">
        <v>1430407200</v>
      </c>
      <c r="M25" s="9">
        <f t="shared" si="1"/>
        <v>42097.778946759259</v>
      </c>
      <c r="N25">
        <v>1428086501</v>
      </c>
      <c r="O25" t="b">
        <v>0</v>
      </c>
      <c r="P25">
        <v>23</v>
      </c>
      <c r="Q25" t="b">
        <v>1</v>
      </c>
      <c r="R25" t="s">
        <v>8263</v>
      </c>
      <c r="S25" s="17" t="s">
        <v>8345</v>
      </c>
      <c r="T25" t="s">
        <v>8346</v>
      </c>
    </row>
    <row r="26" spans="1:20" ht="28.8" x14ac:dyDescent="0.55000000000000004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0" t="str">
        <f t="shared" si="0"/>
        <v>August</v>
      </c>
      <c r="J26" s="10">
        <f t="shared" si="2"/>
        <v>2015</v>
      </c>
      <c r="K26" s="9">
        <f t="shared" si="3"/>
        <v>42262.818750000006</v>
      </c>
      <c r="L26">
        <v>1442345940</v>
      </c>
      <c r="M26" s="9">
        <f t="shared" si="1"/>
        <v>42229.820173611108</v>
      </c>
      <c r="N26">
        <v>1439494863</v>
      </c>
      <c r="O26" t="b">
        <v>0</v>
      </c>
      <c r="P26">
        <v>574</v>
      </c>
      <c r="Q26" t="b">
        <v>1</v>
      </c>
      <c r="R26" t="s">
        <v>8263</v>
      </c>
      <c r="S26" s="17" t="s">
        <v>8345</v>
      </c>
      <c r="T26" t="s">
        <v>8346</v>
      </c>
    </row>
    <row r="27" spans="1:20" ht="43.2" x14ac:dyDescent="0.55000000000000004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0" t="str">
        <f t="shared" si="0"/>
        <v>November</v>
      </c>
      <c r="J27" s="10">
        <f t="shared" si="2"/>
        <v>2015</v>
      </c>
      <c r="K27" s="9">
        <f t="shared" si="3"/>
        <v>42378.025011574078</v>
      </c>
      <c r="L27">
        <v>1452299761</v>
      </c>
      <c r="M27" s="9">
        <f t="shared" si="1"/>
        <v>42318.025011574078</v>
      </c>
      <c r="N27">
        <v>1447115761</v>
      </c>
      <c r="O27" t="b">
        <v>0</v>
      </c>
      <c r="P27">
        <v>14</v>
      </c>
      <c r="Q27" t="b">
        <v>1</v>
      </c>
      <c r="R27" t="s">
        <v>8263</v>
      </c>
      <c r="S27" s="17" t="s">
        <v>8345</v>
      </c>
      <c r="T27" t="s">
        <v>8346</v>
      </c>
    </row>
    <row r="28" spans="1:20" ht="43.2" x14ac:dyDescent="0.55000000000000004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0" t="str">
        <f t="shared" si="0"/>
        <v>July</v>
      </c>
      <c r="J28" s="10">
        <f t="shared" si="2"/>
        <v>2014</v>
      </c>
      <c r="K28" s="9">
        <f t="shared" si="3"/>
        <v>41868.515555555554</v>
      </c>
      <c r="L28">
        <v>1408278144</v>
      </c>
      <c r="M28" s="9">
        <f t="shared" si="1"/>
        <v>41828.515555555554</v>
      </c>
      <c r="N28">
        <v>1404822144</v>
      </c>
      <c r="O28" t="b">
        <v>0</v>
      </c>
      <c r="P28">
        <v>19</v>
      </c>
      <c r="Q28" t="b">
        <v>1</v>
      </c>
      <c r="R28" t="s">
        <v>8263</v>
      </c>
      <c r="S28" s="17" t="s">
        <v>8345</v>
      </c>
      <c r="T28" t="s">
        <v>8346</v>
      </c>
    </row>
    <row r="29" spans="1:20" ht="43.2" x14ac:dyDescent="0.55000000000000004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0" t="str">
        <f t="shared" si="0"/>
        <v>October</v>
      </c>
      <c r="J29" s="10">
        <f t="shared" si="2"/>
        <v>2014</v>
      </c>
      <c r="K29" s="9">
        <f t="shared" si="3"/>
        <v>41959.206400462965</v>
      </c>
      <c r="L29">
        <v>1416113833</v>
      </c>
      <c r="M29" s="9">
        <f t="shared" si="1"/>
        <v>41929.164733796293</v>
      </c>
      <c r="N29">
        <v>1413518233</v>
      </c>
      <c r="O29" t="b">
        <v>0</v>
      </c>
      <c r="P29">
        <v>150</v>
      </c>
      <c r="Q29" t="b">
        <v>1</v>
      </c>
      <c r="R29" t="s">
        <v>8263</v>
      </c>
      <c r="S29" s="17" t="s">
        <v>8345</v>
      </c>
      <c r="T29" t="s">
        <v>8346</v>
      </c>
    </row>
    <row r="30" spans="1:20" ht="28.8" x14ac:dyDescent="0.55000000000000004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0" t="str">
        <f t="shared" si="0"/>
        <v>November</v>
      </c>
      <c r="J30" s="10">
        <f t="shared" si="2"/>
        <v>2015</v>
      </c>
      <c r="K30" s="9">
        <f t="shared" si="3"/>
        <v>42354.96393518518</v>
      </c>
      <c r="L30">
        <v>1450307284</v>
      </c>
      <c r="M30" s="9">
        <f t="shared" si="1"/>
        <v>42324.96393518518</v>
      </c>
      <c r="N30">
        <v>1447715284</v>
      </c>
      <c r="O30" t="b">
        <v>0</v>
      </c>
      <c r="P30">
        <v>71</v>
      </c>
      <c r="Q30" t="b">
        <v>1</v>
      </c>
      <c r="R30" t="s">
        <v>8263</v>
      </c>
      <c r="S30" s="17" t="s">
        <v>8345</v>
      </c>
      <c r="T30" t="s">
        <v>8346</v>
      </c>
    </row>
    <row r="31" spans="1:20" ht="43.2" x14ac:dyDescent="0.55000000000000004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0" t="str">
        <f t="shared" si="0"/>
        <v>June</v>
      </c>
      <c r="J31" s="10">
        <f t="shared" si="2"/>
        <v>2014</v>
      </c>
      <c r="K31" s="9">
        <f t="shared" si="3"/>
        <v>41842.67324074074</v>
      </c>
      <c r="L31">
        <v>1406045368</v>
      </c>
      <c r="M31" s="9">
        <f t="shared" si="1"/>
        <v>41812.67324074074</v>
      </c>
      <c r="N31">
        <v>1403453368</v>
      </c>
      <c r="O31" t="b">
        <v>0</v>
      </c>
      <c r="P31">
        <v>117</v>
      </c>
      <c r="Q31" t="b">
        <v>1</v>
      </c>
      <c r="R31" t="s">
        <v>8263</v>
      </c>
      <c r="S31" s="17" t="s">
        <v>8345</v>
      </c>
      <c r="T31" t="s">
        <v>8346</v>
      </c>
    </row>
    <row r="32" spans="1:20" ht="43.2" x14ac:dyDescent="0.55000000000000004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0" t="str">
        <f t="shared" si="0"/>
        <v>July</v>
      </c>
      <c r="J32" s="10">
        <f t="shared" si="2"/>
        <v>2014</v>
      </c>
      <c r="K32" s="9">
        <f t="shared" si="3"/>
        <v>41872.292997685188</v>
      </c>
      <c r="L32">
        <v>1408604515</v>
      </c>
      <c r="M32" s="9">
        <f t="shared" si="1"/>
        <v>41842.292997685188</v>
      </c>
      <c r="N32">
        <v>1406012515</v>
      </c>
      <c r="O32" t="b">
        <v>0</v>
      </c>
      <c r="P32">
        <v>53</v>
      </c>
      <c r="Q32" t="b">
        <v>1</v>
      </c>
      <c r="R32" t="s">
        <v>8263</v>
      </c>
      <c r="S32" s="17" t="s">
        <v>8345</v>
      </c>
      <c r="T32" t="s">
        <v>8346</v>
      </c>
    </row>
    <row r="33" spans="1:20" ht="43.2" x14ac:dyDescent="0.55000000000000004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0" t="str">
        <f t="shared" si="0"/>
        <v>January</v>
      </c>
      <c r="J33" s="10">
        <f t="shared" si="2"/>
        <v>2016</v>
      </c>
      <c r="K33" s="9">
        <f t="shared" si="3"/>
        <v>42394.79206018518</v>
      </c>
      <c r="L33">
        <v>1453748434</v>
      </c>
      <c r="M33" s="9">
        <f t="shared" si="1"/>
        <v>42376.79206018518</v>
      </c>
      <c r="N33">
        <v>1452193234</v>
      </c>
      <c r="O33" t="b">
        <v>0</v>
      </c>
      <c r="P33">
        <v>1</v>
      </c>
      <c r="Q33" t="b">
        <v>1</v>
      </c>
      <c r="R33" t="s">
        <v>8263</v>
      </c>
      <c r="S33" s="17" t="s">
        <v>8345</v>
      </c>
      <c r="T33" t="s">
        <v>8346</v>
      </c>
    </row>
    <row r="34" spans="1:20" ht="43.2" x14ac:dyDescent="0.55000000000000004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0" t="str">
        <f t="shared" si="0"/>
        <v>April</v>
      </c>
      <c r="J34" s="10">
        <f t="shared" si="2"/>
        <v>2016</v>
      </c>
      <c r="K34" s="9">
        <f t="shared" si="3"/>
        <v>42503.165972222225</v>
      </c>
      <c r="L34">
        <v>1463111940</v>
      </c>
      <c r="M34" s="9">
        <f t="shared" si="1"/>
        <v>42461.627511574072</v>
      </c>
      <c r="N34">
        <v>1459523017</v>
      </c>
      <c r="O34" t="b">
        <v>0</v>
      </c>
      <c r="P34">
        <v>89</v>
      </c>
      <c r="Q34" t="b">
        <v>1</v>
      </c>
      <c r="R34" t="s">
        <v>8263</v>
      </c>
      <c r="S34" s="17" t="s">
        <v>8345</v>
      </c>
      <c r="T34" t="s">
        <v>8346</v>
      </c>
    </row>
    <row r="35" spans="1:20" ht="43.2" x14ac:dyDescent="0.55000000000000004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0" t="str">
        <f t="shared" si="0"/>
        <v>October</v>
      </c>
      <c r="J35" s="10">
        <f t="shared" si="2"/>
        <v>2015</v>
      </c>
      <c r="K35" s="9">
        <f t="shared" si="3"/>
        <v>42316.702557870376</v>
      </c>
      <c r="L35">
        <v>1447001501</v>
      </c>
      <c r="M35" s="9">
        <f t="shared" si="1"/>
        <v>42286.660891203705</v>
      </c>
      <c r="N35">
        <v>1444405901</v>
      </c>
      <c r="O35" t="b">
        <v>0</v>
      </c>
      <c r="P35">
        <v>64</v>
      </c>
      <c r="Q35" t="b">
        <v>1</v>
      </c>
      <c r="R35" t="s">
        <v>8263</v>
      </c>
      <c r="S35" s="17" t="s">
        <v>8345</v>
      </c>
      <c r="T35" t="s">
        <v>8346</v>
      </c>
    </row>
    <row r="36" spans="1:20" ht="43.2" x14ac:dyDescent="0.55000000000000004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0" t="str">
        <f t="shared" si="0"/>
        <v>July</v>
      </c>
      <c r="J36" s="10">
        <f t="shared" si="2"/>
        <v>2014</v>
      </c>
      <c r="K36" s="9">
        <f t="shared" si="3"/>
        <v>41856.321770833332</v>
      </c>
      <c r="L36">
        <v>1407224601</v>
      </c>
      <c r="M36" s="9">
        <f t="shared" si="1"/>
        <v>41841.321770833332</v>
      </c>
      <c r="N36">
        <v>1405928601</v>
      </c>
      <c r="O36" t="b">
        <v>0</v>
      </c>
      <c r="P36">
        <v>68</v>
      </c>
      <c r="Q36" t="b">
        <v>1</v>
      </c>
      <c r="R36" t="s">
        <v>8263</v>
      </c>
      <c r="S36" s="17" t="s">
        <v>8345</v>
      </c>
      <c r="T36" t="s">
        <v>8346</v>
      </c>
    </row>
    <row r="37" spans="1:20" ht="43.2" x14ac:dyDescent="0.55000000000000004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0" t="str">
        <f t="shared" si="0"/>
        <v>April</v>
      </c>
      <c r="J37" s="10">
        <f t="shared" si="2"/>
        <v>2015</v>
      </c>
      <c r="K37" s="9">
        <f t="shared" si="3"/>
        <v>42122</v>
      </c>
      <c r="L37">
        <v>1430179200</v>
      </c>
      <c r="M37" s="9">
        <f t="shared" si="1"/>
        <v>42098.291828703703</v>
      </c>
      <c r="N37">
        <v>1428130814</v>
      </c>
      <c r="O37" t="b">
        <v>0</v>
      </c>
      <c r="P37">
        <v>28</v>
      </c>
      <c r="Q37" t="b">
        <v>1</v>
      </c>
      <c r="R37" t="s">
        <v>8263</v>
      </c>
      <c r="S37" s="17" t="s">
        <v>8345</v>
      </c>
      <c r="T37" t="s">
        <v>8346</v>
      </c>
    </row>
    <row r="38" spans="1:20" ht="28.8" x14ac:dyDescent="0.55000000000000004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0" t="str">
        <f t="shared" si="0"/>
        <v>March</v>
      </c>
      <c r="J38" s="10">
        <f t="shared" si="2"/>
        <v>2015</v>
      </c>
      <c r="K38" s="9">
        <f t="shared" si="3"/>
        <v>42098.265335648146</v>
      </c>
      <c r="L38">
        <v>1428128525</v>
      </c>
      <c r="M38" s="9">
        <f t="shared" si="1"/>
        <v>42068.307002314818</v>
      </c>
      <c r="N38">
        <v>1425540125</v>
      </c>
      <c r="O38" t="b">
        <v>0</v>
      </c>
      <c r="P38">
        <v>44</v>
      </c>
      <c r="Q38" t="b">
        <v>1</v>
      </c>
      <c r="R38" t="s">
        <v>8263</v>
      </c>
      <c r="S38" s="17" t="s">
        <v>8345</v>
      </c>
      <c r="T38" t="s">
        <v>8346</v>
      </c>
    </row>
    <row r="39" spans="1:20" ht="43.2" x14ac:dyDescent="0.55000000000000004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0" t="str">
        <f t="shared" si="0"/>
        <v>January</v>
      </c>
      <c r="J39" s="10">
        <f t="shared" si="2"/>
        <v>2015</v>
      </c>
      <c r="K39" s="9">
        <f t="shared" si="3"/>
        <v>42062.693043981482</v>
      </c>
      <c r="L39">
        <v>1425055079</v>
      </c>
      <c r="M39" s="9">
        <f t="shared" si="1"/>
        <v>42032.693043981482</v>
      </c>
      <c r="N39">
        <v>1422463079</v>
      </c>
      <c r="O39" t="b">
        <v>0</v>
      </c>
      <c r="P39">
        <v>253</v>
      </c>
      <c r="Q39" t="b">
        <v>1</v>
      </c>
      <c r="R39" t="s">
        <v>8263</v>
      </c>
      <c r="S39" s="17" t="s">
        <v>8345</v>
      </c>
      <c r="T39" t="s">
        <v>8346</v>
      </c>
    </row>
    <row r="40" spans="1:20" ht="43.2" x14ac:dyDescent="0.55000000000000004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0" t="str">
        <f t="shared" si="0"/>
        <v>April</v>
      </c>
      <c r="J40" s="10">
        <f t="shared" si="2"/>
        <v>2013</v>
      </c>
      <c r="K40" s="9">
        <f t="shared" si="3"/>
        <v>41405.057222222218</v>
      </c>
      <c r="L40">
        <v>1368235344</v>
      </c>
      <c r="M40" s="9">
        <f t="shared" si="1"/>
        <v>41375.057222222218</v>
      </c>
      <c r="N40">
        <v>1365643344</v>
      </c>
      <c r="O40" t="b">
        <v>0</v>
      </c>
      <c r="P40">
        <v>66</v>
      </c>
      <c r="Q40" t="b">
        <v>1</v>
      </c>
      <c r="R40" t="s">
        <v>8263</v>
      </c>
      <c r="S40" s="17" t="s">
        <v>8345</v>
      </c>
      <c r="T40" t="s">
        <v>8346</v>
      </c>
    </row>
    <row r="41" spans="1:20" ht="43.2" x14ac:dyDescent="0.55000000000000004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0" t="str">
        <f t="shared" si="0"/>
        <v>April</v>
      </c>
      <c r="J41" s="10">
        <f t="shared" si="2"/>
        <v>2014</v>
      </c>
      <c r="K41" s="9">
        <f t="shared" si="3"/>
        <v>41784.957638888889</v>
      </c>
      <c r="L41">
        <v>1401058740</v>
      </c>
      <c r="M41" s="9">
        <f t="shared" si="1"/>
        <v>41754.047083333331</v>
      </c>
      <c r="N41">
        <v>1398388068</v>
      </c>
      <c r="O41" t="b">
        <v>0</v>
      </c>
      <c r="P41">
        <v>217</v>
      </c>
      <c r="Q41" t="b">
        <v>1</v>
      </c>
      <c r="R41" t="s">
        <v>8263</v>
      </c>
      <c r="S41" s="17" t="s">
        <v>8345</v>
      </c>
      <c r="T41" t="s">
        <v>8346</v>
      </c>
    </row>
    <row r="42" spans="1:20" ht="43.2" x14ac:dyDescent="0.55000000000000004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0" t="str">
        <f t="shared" si="0"/>
        <v>May</v>
      </c>
      <c r="J42" s="10">
        <f t="shared" si="2"/>
        <v>2014</v>
      </c>
      <c r="K42" s="9">
        <f t="shared" si="3"/>
        <v>41809.166666666664</v>
      </c>
      <c r="L42">
        <v>1403150400</v>
      </c>
      <c r="M42" s="9">
        <f t="shared" si="1"/>
        <v>41789.21398148148</v>
      </c>
      <c r="N42">
        <v>1401426488</v>
      </c>
      <c r="O42" t="b">
        <v>0</v>
      </c>
      <c r="P42">
        <v>16</v>
      </c>
      <c r="Q42" t="b">
        <v>1</v>
      </c>
      <c r="R42" t="s">
        <v>8263</v>
      </c>
      <c r="S42" s="17" t="s">
        <v>8345</v>
      </c>
      <c r="T42" t="s">
        <v>8346</v>
      </c>
    </row>
    <row r="43" spans="1:20" ht="43.2" x14ac:dyDescent="0.55000000000000004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0" t="str">
        <f t="shared" si="0"/>
        <v>September</v>
      </c>
      <c r="J43" s="10">
        <f t="shared" si="2"/>
        <v>2014</v>
      </c>
      <c r="K43" s="9">
        <f t="shared" si="3"/>
        <v>41917.568912037037</v>
      </c>
      <c r="L43">
        <v>1412516354</v>
      </c>
      <c r="M43" s="9">
        <f t="shared" si="1"/>
        <v>41887.568912037037</v>
      </c>
      <c r="N43">
        <v>1409924354</v>
      </c>
      <c r="O43" t="b">
        <v>0</v>
      </c>
      <c r="P43">
        <v>19</v>
      </c>
      <c r="Q43" t="b">
        <v>1</v>
      </c>
      <c r="R43" t="s">
        <v>8263</v>
      </c>
      <c r="S43" s="17" t="s">
        <v>8345</v>
      </c>
      <c r="T43" t="s">
        <v>8346</v>
      </c>
    </row>
    <row r="44" spans="1:20" ht="43.2" x14ac:dyDescent="0.55000000000000004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0" t="str">
        <f t="shared" si="0"/>
        <v>November</v>
      </c>
      <c r="J44" s="10">
        <f t="shared" si="2"/>
        <v>2014</v>
      </c>
      <c r="K44" s="9">
        <f t="shared" si="3"/>
        <v>42001.639189814814</v>
      </c>
      <c r="L44">
        <v>1419780026</v>
      </c>
      <c r="M44" s="9">
        <f t="shared" si="1"/>
        <v>41971.639189814814</v>
      </c>
      <c r="N44">
        <v>1417188026</v>
      </c>
      <c r="O44" t="b">
        <v>0</v>
      </c>
      <c r="P44">
        <v>169</v>
      </c>
      <c r="Q44" t="b">
        <v>1</v>
      </c>
      <c r="R44" t="s">
        <v>8263</v>
      </c>
      <c r="S44" s="17" t="s">
        <v>8345</v>
      </c>
      <c r="T44" t="s">
        <v>8346</v>
      </c>
    </row>
    <row r="45" spans="1:20" ht="43.2" x14ac:dyDescent="0.55000000000000004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0" t="str">
        <f t="shared" si="0"/>
        <v>June</v>
      </c>
      <c r="J45" s="10">
        <f t="shared" si="2"/>
        <v>2014</v>
      </c>
      <c r="K45" s="9">
        <f t="shared" si="3"/>
        <v>41833</v>
      </c>
      <c r="L45">
        <v>1405209600</v>
      </c>
      <c r="M45" s="9">
        <f t="shared" si="1"/>
        <v>41802.790347222224</v>
      </c>
      <c r="N45">
        <v>1402599486</v>
      </c>
      <c r="O45" t="b">
        <v>0</v>
      </c>
      <c r="P45">
        <v>263</v>
      </c>
      <c r="Q45" t="b">
        <v>1</v>
      </c>
      <c r="R45" t="s">
        <v>8263</v>
      </c>
      <c r="S45" s="17" t="s">
        <v>8345</v>
      </c>
      <c r="T45" t="s">
        <v>8346</v>
      </c>
    </row>
    <row r="46" spans="1:20" ht="43.2" x14ac:dyDescent="0.55000000000000004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0" t="str">
        <f t="shared" si="0"/>
        <v>August</v>
      </c>
      <c r="J46" s="10">
        <f t="shared" si="2"/>
        <v>2014</v>
      </c>
      <c r="K46" s="9">
        <f t="shared" si="3"/>
        <v>41919.098807870374</v>
      </c>
      <c r="L46">
        <v>1412648537</v>
      </c>
      <c r="M46" s="9">
        <f t="shared" si="1"/>
        <v>41874.098807870374</v>
      </c>
      <c r="N46">
        <v>1408760537</v>
      </c>
      <c r="O46" t="b">
        <v>0</v>
      </c>
      <c r="P46">
        <v>15</v>
      </c>
      <c r="Q46" t="b">
        <v>1</v>
      </c>
      <c r="R46" t="s">
        <v>8263</v>
      </c>
      <c r="S46" s="17" t="s">
        <v>8345</v>
      </c>
      <c r="T46" t="s">
        <v>8346</v>
      </c>
    </row>
    <row r="47" spans="1:20" ht="43.2" x14ac:dyDescent="0.55000000000000004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0" t="str">
        <f t="shared" si="0"/>
        <v>March</v>
      </c>
      <c r="J47" s="10">
        <f t="shared" si="2"/>
        <v>2016</v>
      </c>
      <c r="K47" s="9">
        <f t="shared" si="3"/>
        <v>42487.623923611114</v>
      </c>
      <c r="L47">
        <v>1461769107</v>
      </c>
      <c r="M47" s="9">
        <f t="shared" si="1"/>
        <v>42457.623923611114</v>
      </c>
      <c r="N47">
        <v>1459177107</v>
      </c>
      <c r="O47" t="b">
        <v>0</v>
      </c>
      <c r="P47">
        <v>61</v>
      </c>
      <c r="Q47" t="b">
        <v>1</v>
      </c>
      <c r="R47" t="s">
        <v>8263</v>
      </c>
      <c r="S47" s="17" t="s">
        <v>8345</v>
      </c>
      <c r="T47" t="s">
        <v>8346</v>
      </c>
    </row>
    <row r="48" spans="1:20" ht="43.2" x14ac:dyDescent="0.55000000000000004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0" t="str">
        <f t="shared" si="0"/>
        <v>November</v>
      </c>
      <c r="J48" s="10">
        <f t="shared" si="2"/>
        <v>2015</v>
      </c>
      <c r="K48" s="9">
        <f t="shared" si="3"/>
        <v>42353.964976851858</v>
      </c>
      <c r="L48">
        <v>1450220974</v>
      </c>
      <c r="M48" s="9">
        <f t="shared" si="1"/>
        <v>42323.964976851858</v>
      </c>
      <c r="N48">
        <v>1447628974</v>
      </c>
      <c r="O48" t="b">
        <v>0</v>
      </c>
      <c r="P48">
        <v>45</v>
      </c>
      <c r="Q48" t="b">
        <v>1</v>
      </c>
      <c r="R48" t="s">
        <v>8263</v>
      </c>
      <c r="S48" s="17" t="s">
        <v>8345</v>
      </c>
      <c r="T48" t="s">
        <v>8346</v>
      </c>
    </row>
    <row r="49" spans="1:20" ht="43.2" x14ac:dyDescent="0.55000000000000004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0" t="str">
        <f t="shared" si="0"/>
        <v>October</v>
      </c>
      <c r="J49" s="10">
        <f t="shared" si="2"/>
        <v>2014</v>
      </c>
      <c r="K49" s="9">
        <f t="shared" si="3"/>
        <v>41992.861192129625</v>
      </c>
      <c r="L49">
        <v>1419021607</v>
      </c>
      <c r="M49" s="9">
        <f t="shared" si="1"/>
        <v>41932.819525462961</v>
      </c>
      <c r="N49">
        <v>1413834007</v>
      </c>
      <c r="O49" t="b">
        <v>0</v>
      </c>
      <c r="P49">
        <v>70</v>
      </c>
      <c r="Q49" t="b">
        <v>1</v>
      </c>
      <c r="R49" t="s">
        <v>8263</v>
      </c>
      <c r="S49" s="17" t="s">
        <v>8345</v>
      </c>
      <c r="T49" t="s">
        <v>8346</v>
      </c>
    </row>
    <row r="50" spans="1:20" ht="43.2" x14ac:dyDescent="0.55000000000000004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0" t="str">
        <f t="shared" si="0"/>
        <v>January</v>
      </c>
      <c r="J50" s="10">
        <f t="shared" si="2"/>
        <v>2015</v>
      </c>
      <c r="K50" s="9">
        <f t="shared" si="3"/>
        <v>42064.5</v>
      </c>
      <c r="L50">
        <v>1425211200</v>
      </c>
      <c r="M50" s="9">
        <f t="shared" si="1"/>
        <v>42033.516898148147</v>
      </c>
      <c r="N50">
        <v>1422534260</v>
      </c>
      <c r="O50" t="b">
        <v>0</v>
      </c>
      <c r="P50">
        <v>38</v>
      </c>
      <c r="Q50" t="b">
        <v>1</v>
      </c>
      <c r="R50" t="s">
        <v>8263</v>
      </c>
      <c r="S50" s="17" t="s">
        <v>8345</v>
      </c>
      <c r="T50" t="s">
        <v>8346</v>
      </c>
    </row>
    <row r="51" spans="1:20" x14ac:dyDescent="0.55000000000000004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0" t="str">
        <f t="shared" si="0"/>
        <v>September</v>
      </c>
      <c r="J51" s="10">
        <f t="shared" si="2"/>
        <v>2015</v>
      </c>
      <c r="K51" s="9">
        <f t="shared" si="3"/>
        <v>42301.176446759258</v>
      </c>
      <c r="L51">
        <v>1445660045</v>
      </c>
      <c r="M51" s="9">
        <f t="shared" si="1"/>
        <v>42271.176446759258</v>
      </c>
      <c r="N51">
        <v>1443068045</v>
      </c>
      <c r="O51" t="b">
        <v>0</v>
      </c>
      <c r="P51">
        <v>87</v>
      </c>
      <c r="Q51" t="b">
        <v>1</v>
      </c>
      <c r="R51" t="s">
        <v>8263</v>
      </c>
      <c r="S51" s="17" t="s">
        <v>8345</v>
      </c>
      <c r="T51" t="s">
        <v>8346</v>
      </c>
    </row>
    <row r="52" spans="1:20" ht="43.2" x14ac:dyDescent="0.55000000000000004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0" t="str">
        <f t="shared" si="0"/>
        <v>December</v>
      </c>
      <c r="J52" s="10">
        <f t="shared" si="2"/>
        <v>2014</v>
      </c>
      <c r="K52" s="9">
        <f t="shared" si="3"/>
        <v>42034.708333333328</v>
      </c>
      <c r="L52">
        <v>1422637200</v>
      </c>
      <c r="M52" s="9">
        <f t="shared" si="1"/>
        <v>41995.752986111111</v>
      </c>
      <c r="N52">
        <v>1419271458</v>
      </c>
      <c r="O52" t="b">
        <v>0</v>
      </c>
      <c r="P52">
        <v>22</v>
      </c>
      <c r="Q52" t="b">
        <v>1</v>
      </c>
      <c r="R52" t="s">
        <v>8263</v>
      </c>
      <c r="S52" s="17" t="s">
        <v>8345</v>
      </c>
      <c r="T52" t="s">
        <v>8346</v>
      </c>
    </row>
    <row r="53" spans="1:20" ht="43.2" x14ac:dyDescent="0.55000000000000004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0" t="str">
        <f t="shared" si="0"/>
        <v>July</v>
      </c>
      <c r="J53" s="10">
        <f t="shared" si="2"/>
        <v>2015</v>
      </c>
      <c r="K53" s="9">
        <f t="shared" si="3"/>
        <v>42226.928668981483</v>
      </c>
      <c r="L53">
        <v>1439245037</v>
      </c>
      <c r="M53" s="9">
        <f t="shared" si="1"/>
        <v>42196.928668981483</v>
      </c>
      <c r="N53">
        <v>1436653037</v>
      </c>
      <c r="O53" t="b">
        <v>0</v>
      </c>
      <c r="P53">
        <v>119</v>
      </c>
      <c r="Q53" t="b">
        <v>1</v>
      </c>
      <c r="R53" t="s">
        <v>8263</v>
      </c>
      <c r="S53" s="17" t="s">
        <v>8345</v>
      </c>
      <c r="T53" t="s">
        <v>8346</v>
      </c>
    </row>
    <row r="54" spans="1:20" ht="43.2" x14ac:dyDescent="0.55000000000000004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0" t="str">
        <f t="shared" si="0"/>
        <v>June</v>
      </c>
      <c r="J54" s="10">
        <f t="shared" si="2"/>
        <v>2014</v>
      </c>
      <c r="K54" s="9">
        <f t="shared" si="3"/>
        <v>41837.701921296299</v>
      </c>
      <c r="L54">
        <v>1405615846</v>
      </c>
      <c r="M54" s="9">
        <f t="shared" si="1"/>
        <v>41807.701921296299</v>
      </c>
      <c r="N54">
        <v>1403023846</v>
      </c>
      <c r="O54" t="b">
        <v>0</v>
      </c>
      <c r="P54">
        <v>52</v>
      </c>
      <c r="Q54" t="b">
        <v>1</v>
      </c>
      <c r="R54" t="s">
        <v>8263</v>
      </c>
      <c r="S54" s="17" t="s">
        <v>8345</v>
      </c>
      <c r="T54" t="s">
        <v>8346</v>
      </c>
    </row>
    <row r="55" spans="1:20" ht="28.8" x14ac:dyDescent="0.55000000000000004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0" t="str">
        <f t="shared" si="0"/>
        <v>March</v>
      </c>
      <c r="J55" s="10">
        <f t="shared" si="2"/>
        <v>2014</v>
      </c>
      <c r="K55" s="9">
        <f t="shared" si="3"/>
        <v>41733.916666666664</v>
      </c>
      <c r="L55">
        <v>1396648800</v>
      </c>
      <c r="M55" s="9">
        <f t="shared" si="1"/>
        <v>41719.549131944441</v>
      </c>
      <c r="N55">
        <v>1395407445</v>
      </c>
      <c r="O55" t="b">
        <v>0</v>
      </c>
      <c r="P55">
        <v>117</v>
      </c>
      <c r="Q55" t="b">
        <v>1</v>
      </c>
      <c r="R55" t="s">
        <v>8263</v>
      </c>
      <c r="S55" s="17" t="s">
        <v>8345</v>
      </c>
      <c r="T55" t="s">
        <v>8346</v>
      </c>
    </row>
    <row r="56" spans="1:20" ht="43.2" x14ac:dyDescent="0.55000000000000004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0" t="str">
        <f t="shared" si="0"/>
        <v>November</v>
      </c>
      <c r="J56" s="10">
        <f t="shared" si="2"/>
        <v>2015</v>
      </c>
      <c r="K56" s="9">
        <f t="shared" si="3"/>
        <v>42363.713206018518</v>
      </c>
      <c r="L56">
        <v>1451063221</v>
      </c>
      <c r="M56" s="9">
        <f t="shared" si="1"/>
        <v>42333.713206018518</v>
      </c>
      <c r="N56">
        <v>1448471221</v>
      </c>
      <c r="O56" t="b">
        <v>0</v>
      </c>
      <c r="P56">
        <v>52</v>
      </c>
      <c r="Q56" t="b">
        <v>1</v>
      </c>
      <c r="R56" t="s">
        <v>8263</v>
      </c>
      <c r="S56" s="17" t="s">
        <v>8345</v>
      </c>
      <c r="T56" t="s">
        <v>8346</v>
      </c>
    </row>
    <row r="57" spans="1:20" ht="43.2" x14ac:dyDescent="0.55000000000000004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0" t="str">
        <f t="shared" si="0"/>
        <v>May</v>
      </c>
      <c r="J57" s="10">
        <f t="shared" si="2"/>
        <v>2016</v>
      </c>
      <c r="K57" s="9">
        <f t="shared" si="3"/>
        <v>42517.968935185185</v>
      </c>
      <c r="L57">
        <v>1464390916</v>
      </c>
      <c r="M57" s="9">
        <f t="shared" si="1"/>
        <v>42496.968935185185</v>
      </c>
      <c r="N57">
        <v>1462576516</v>
      </c>
      <c r="O57" t="b">
        <v>0</v>
      </c>
      <c r="P57">
        <v>86</v>
      </c>
      <c r="Q57" t="b">
        <v>1</v>
      </c>
      <c r="R57" t="s">
        <v>8263</v>
      </c>
      <c r="S57" s="17" t="s">
        <v>8345</v>
      </c>
      <c r="T57" t="s">
        <v>8346</v>
      </c>
    </row>
    <row r="58" spans="1:20" ht="28.8" x14ac:dyDescent="0.55000000000000004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0" t="str">
        <f t="shared" si="0"/>
        <v>May</v>
      </c>
      <c r="J58" s="10">
        <f t="shared" si="2"/>
        <v>2015</v>
      </c>
      <c r="K58" s="9">
        <f t="shared" si="3"/>
        <v>42163.666666666672</v>
      </c>
      <c r="L58">
        <v>1433779200</v>
      </c>
      <c r="M58" s="9">
        <f t="shared" si="1"/>
        <v>42149.548888888887</v>
      </c>
      <c r="N58">
        <v>1432559424</v>
      </c>
      <c r="O58" t="b">
        <v>0</v>
      </c>
      <c r="P58">
        <v>174</v>
      </c>
      <c r="Q58" t="b">
        <v>1</v>
      </c>
      <c r="R58" t="s">
        <v>8263</v>
      </c>
      <c r="S58" s="17" t="s">
        <v>8345</v>
      </c>
      <c r="T58" t="s">
        <v>8346</v>
      </c>
    </row>
    <row r="59" spans="1:20" ht="43.2" x14ac:dyDescent="0.55000000000000004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0" t="str">
        <f t="shared" si="0"/>
        <v>March</v>
      </c>
      <c r="J59" s="10">
        <f t="shared" si="2"/>
        <v>2015</v>
      </c>
      <c r="K59" s="9">
        <f t="shared" si="3"/>
        <v>42119.83289351852</v>
      </c>
      <c r="L59">
        <v>1429991962</v>
      </c>
      <c r="M59" s="9">
        <f t="shared" si="1"/>
        <v>42089.83289351852</v>
      </c>
      <c r="N59">
        <v>1427399962</v>
      </c>
      <c r="O59" t="b">
        <v>0</v>
      </c>
      <c r="P59">
        <v>69</v>
      </c>
      <c r="Q59" t="b">
        <v>1</v>
      </c>
      <c r="R59" t="s">
        <v>8263</v>
      </c>
      <c r="S59" s="17" t="s">
        <v>8345</v>
      </c>
      <c r="T59" t="s">
        <v>8346</v>
      </c>
    </row>
    <row r="60" spans="1:20" ht="43.2" x14ac:dyDescent="0.55000000000000004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0" t="str">
        <f t="shared" si="0"/>
        <v>October</v>
      </c>
      <c r="J60" s="10">
        <f t="shared" si="2"/>
        <v>2014</v>
      </c>
      <c r="K60" s="9">
        <f t="shared" si="3"/>
        <v>41962.786712962959</v>
      </c>
      <c r="L60">
        <v>1416423172</v>
      </c>
      <c r="M60" s="9">
        <f t="shared" si="1"/>
        <v>41932.745046296295</v>
      </c>
      <c r="N60">
        <v>1413827572</v>
      </c>
      <c r="O60" t="b">
        <v>0</v>
      </c>
      <c r="P60">
        <v>75</v>
      </c>
      <c r="Q60" t="b">
        <v>1</v>
      </c>
      <c r="R60" t="s">
        <v>8263</v>
      </c>
      <c r="S60" s="17" t="s">
        <v>8345</v>
      </c>
      <c r="T60" t="s">
        <v>8346</v>
      </c>
    </row>
    <row r="61" spans="1:20" ht="43.2" x14ac:dyDescent="0.55000000000000004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0" t="str">
        <f t="shared" si="0"/>
        <v>August</v>
      </c>
      <c r="J61" s="10">
        <f t="shared" si="2"/>
        <v>2015</v>
      </c>
      <c r="K61" s="9">
        <f t="shared" si="3"/>
        <v>42261.875</v>
      </c>
      <c r="L61">
        <v>1442264400</v>
      </c>
      <c r="M61" s="9">
        <f t="shared" si="1"/>
        <v>42230.23583333334</v>
      </c>
      <c r="N61">
        <v>1439530776</v>
      </c>
      <c r="O61" t="b">
        <v>0</v>
      </c>
      <c r="P61">
        <v>33</v>
      </c>
      <c r="Q61" t="b">
        <v>1</v>
      </c>
      <c r="R61" t="s">
        <v>8263</v>
      </c>
      <c r="S61" s="17" t="s">
        <v>8345</v>
      </c>
      <c r="T61" t="s">
        <v>8346</v>
      </c>
    </row>
    <row r="62" spans="1:20" ht="43.2" x14ac:dyDescent="0.55000000000000004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0" t="str">
        <f t="shared" si="0"/>
        <v>March</v>
      </c>
      <c r="J62" s="10">
        <f t="shared" si="2"/>
        <v>2014</v>
      </c>
      <c r="K62" s="9">
        <f t="shared" si="3"/>
        <v>41721</v>
      </c>
      <c r="L62">
        <v>1395532800</v>
      </c>
      <c r="M62" s="9">
        <f t="shared" si="1"/>
        <v>41701.901817129627</v>
      </c>
      <c r="N62">
        <v>1393882717</v>
      </c>
      <c r="O62" t="b">
        <v>0</v>
      </c>
      <c r="P62">
        <v>108</v>
      </c>
      <c r="Q62" t="b">
        <v>1</v>
      </c>
      <c r="R62" t="s">
        <v>8264</v>
      </c>
      <c r="S62" s="17" t="s">
        <v>8345</v>
      </c>
      <c r="T62" t="s">
        <v>8346</v>
      </c>
    </row>
    <row r="63" spans="1:20" ht="43.2" x14ac:dyDescent="0.55000000000000004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0" t="str">
        <f t="shared" si="0"/>
        <v>May</v>
      </c>
      <c r="J63" s="10">
        <f t="shared" si="2"/>
        <v>2013</v>
      </c>
      <c r="K63" s="9">
        <f t="shared" si="3"/>
        <v>41431.814317129632</v>
      </c>
      <c r="L63">
        <v>1370547157</v>
      </c>
      <c r="M63" s="9">
        <f t="shared" si="1"/>
        <v>41409.814317129632</v>
      </c>
      <c r="N63">
        <v>1368646357</v>
      </c>
      <c r="O63" t="b">
        <v>0</v>
      </c>
      <c r="P63">
        <v>23</v>
      </c>
      <c r="Q63" t="b">
        <v>1</v>
      </c>
      <c r="R63" t="s">
        <v>8264</v>
      </c>
      <c r="S63" s="17" t="s">
        <v>8345</v>
      </c>
      <c r="T63" t="s">
        <v>8346</v>
      </c>
    </row>
    <row r="64" spans="1:20" ht="43.2" x14ac:dyDescent="0.55000000000000004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0" t="str">
        <f t="shared" si="0"/>
        <v>February</v>
      </c>
      <c r="J64" s="10">
        <f t="shared" si="2"/>
        <v>2013</v>
      </c>
      <c r="K64" s="9">
        <f t="shared" si="3"/>
        <v>41336.799513888887</v>
      </c>
      <c r="L64">
        <v>1362337878</v>
      </c>
      <c r="M64" s="9">
        <f t="shared" si="1"/>
        <v>41311.799513888887</v>
      </c>
      <c r="N64">
        <v>1360177878</v>
      </c>
      <c r="O64" t="b">
        <v>0</v>
      </c>
      <c r="P64">
        <v>48</v>
      </c>
      <c r="Q64" t="b">
        <v>1</v>
      </c>
      <c r="R64" t="s">
        <v>8264</v>
      </c>
      <c r="S64" s="17" t="s">
        <v>8345</v>
      </c>
      <c r="T64" t="s">
        <v>8346</v>
      </c>
    </row>
    <row r="65" spans="1:20" ht="43.2" x14ac:dyDescent="0.55000000000000004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0" t="str">
        <f t="shared" si="0"/>
        <v>December</v>
      </c>
      <c r="J65" s="10">
        <f t="shared" si="2"/>
        <v>2013</v>
      </c>
      <c r="K65" s="9">
        <f t="shared" si="3"/>
        <v>41636.207638888889</v>
      </c>
      <c r="L65">
        <v>1388206740</v>
      </c>
      <c r="M65" s="9">
        <f t="shared" si="1"/>
        <v>41612.912187499998</v>
      </c>
      <c r="N65">
        <v>1386194013</v>
      </c>
      <c r="O65" t="b">
        <v>0</v>
      </c>
      <c r="P65">
        <v>64</v>
      </c>
      <c r="Q65" t="b">
        <v>1</v>
      </c>
      <c r="R65" t="s">
        <v>8264</v>
      </c>
      <c r="S65" s="17" t="s">
        <v>8345</v>
      </c>
      <c r="T65" t="s">
        <v>8346</v>
      </c>
    </row>
    <row r="66" spans="1:20" ht="43.2" x14ac:dyDescent="0.55000000000000004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0" t="str">
        <f t="shared" si="0"/>
        <v>June</v>
      </c>
      <c r="J66" s="10">
        <f t="shared" si="2"/>
        <v>2013</v>
      </c>
      <c r="K66" s="9">
        <f t="shared" si="3"/>
        <v>41463.01829861111</v>
      </c>
      <c r="L66">
        <v>1373243181</v>
      </c>
      <c r="M66" s="9">
        <f t="shared" si="1"/>
        <v>41433.01829861111</v>
      </c>
      <c r="N66">
        <v>1370651181</v>
      </c>
      <c r="O66" t="b">
        <v>0</v>
      </c>
      <c r="P66">
        <v>24</v>
      </c>
      <c r="Q66" t="b">
        <v>1</v>
      </c>
      <c r="R66" t="s">
        <v>8264</v>
      </c>
      <c r="S66" s="17" t="s">
        <v>8345</v>
      </c>
      <c r="T66" t="s">
        <v>8346</v>
      </c>
    </row>
    <row r="67" spans="1:20" ht="28.8" x14ac:dyDescent="0.55000000000000004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0" t="str">
        <f t="shared" ref="I67:I130" si="4">TEXT(M67, "mmmm")</f>
        <v>July</v>
      </c>
      <c r="J67" s="10">
        <f t="shared" ref="J67:J130" si="5">YEAR(M67)</f>
        <v>2014</v>
      </c>
      <c r="K67" s="9">
        <f t="shared" ref="K67:K130" si="6">(((L67/60)/60)/24)+DATE(1970,1,1)</f>
        <v>41862.249305555553</v>
      </c>
      <c r="L67">
        <v>1407736740</v>
      </c>
      <c r="M67" s="9">
        <f t="shared" ref="M67:M130" si="7">(((N67/60)/60)/24)+DATE(1970,1,1)</f>
        <v>41835.821226851855</v>
      </c>
      <c r="N67">
        <v>1405453354</v>
      </c>
      <c r="O67" t="b">
        <v>0</v>
      </c>
      <c r="P67">
        <v>57</v>
      </c>
      <c r="Q67" t="b">
        <v>1</v>
      </c>
      <c r="R67" t="s">
        <v>8264</v>
      </c>
      <c r="S67" s="17" t="s">
        <v>8345</v>
      </c>
      <c r="T67" t="s">
        <v>8346</v>
      </c>
    </row>
    <row r="68" spans="1:20" ht="28.8" x14ac:dyDescent="0.55000000000000004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0" t="str">
        <f t="shared" si="4"/>
        <v>June</v>
      </c>
      <c r="J68" s="10">
        <f t="shared" si="5"/>
        <v>2016</v>
      </c>
      <c r="K68" s="9">
        <f t="shared" si="6"/>
        <v>42569.849768518514</v>
      </c>
      <c r="L68">
        <v>1468873420</v>
      </c>
      <c r="M68" s="9">
        <f t="shared" si="7"/>
        <v>42539.849768518514</v>
      </c>
      <c r="N68">
        <v>1466281420</v>
      </c>
      <c r="O68" t="b">
        <v>0</v>
      </c>
      <c r="P68">
        <v>26</v>
      </c>
      <c r="Q68" t="b">
        <v>1</v>
      </c>
      <c r="R68" t="s">
        <v>8264</v>
      </c>
      <c r="S68" s="17" t="s">
        <v>8345</v>
      </c>
      <c r="T68" t="s">
        <v>8346</v>
      </c>
    </row>
    <row r="69" spans="1:20" ht="43.2" x14ac:dyDescent="0.55000000000000004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0" t="str">
        <f t="shared" si="4"/>
        <v>June</v>
      </c>
      <c r="J69" s="10">
        <f t="shared" si="5"/>
        <v>2012</v>
      </c>
      <c r="K69" s="9">
        <f t="shared" si="6"/>
        <v>41105.583379629628</v>
      </c>
      <c r="L69">
        <v>1342360804</v>
      </c>
      <c r="M69" s="9">
        <f t="shared" si="7"/>
        <v>41075.583379629628</v>
      </c>
      <c r="N69">
        <v>1339768804</v>
      </c>
      <c r="O69" t="b">
        <v>0</v>
      </c>
      <c r="P69">
        <v>20</v>
      </c>
      <c r="Q69" t="b">
        <v>1</v>
      </c>
      <c r="R69" t="s">
        <v>8264</v>
      </c>
      <c r="S69" s="17" t="s">
        <v>8345</v>
      </c>
      <c r="T69" t="s">
        <v>8346</v>
      </c>
    </row>
    <row r="70" spans="1:20" ht="57.6" x14ac:dyDescent="0.55000000000000004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0" t="str">
        <f t="shared" si="4"/>
        <v>January</v>
      </c>
      <c r="J70" s="10">
        <f t="shared" si="5"/>
        <v>2014</v>
      </c>
      <c r="K70" s="9">
        <f t="shared" si="6"/>
        <v>41693.569340277776</v>
      </c>
      <c r="L70">
        <v>1393162791</v>
      </c>
      <c r="M70" s="9">
        <f t="shared" si="7"/>
        <v>41663.569340277776</v>
      </c>
      <c r="N70">
        <v>1390570791</v>
      </c>
      <c r="O70" t="b">
        <v>0</v>
      </c>
      <c r="P70">
        <v>36</v>
      </c>
      <c r="Q70" t="b">
        <v>1</v>
      </c>
      <c r="R70" t="s">
        <v>8264</v>
      </c>
      <c r="S70" s="17" t="s">
        <v>8345</v>
      </c>
      <c r="T70" t="s">
        <v>8346</v>
      </c>
    </row>
    <row r="71" spans="1:20" ht="43.2" x14ac:dyDescent="0.55000000000000004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0" t="str">
        <f t="shared" si="4"/>
        <v>August</v>
      </c>
      <c r="J71" s="10">
        <f t="shared" si="5"/>
        <v>2011</v>
      </c>
      <c r="K71" s="9">
        <f t="shared" si="6"/>
        <v>40818.290972222225</v>
      </c>
      <c r="L71">
        <v>1317538740</v>
      </c>
      <c r="M71" s="9">
        <f t="shared" si="7"/>
        <v>40786.187789351854</v>
      </c>
      <c r="N71">
        <v>1314765025</v>
      </c>
      <c r="O71" t="b">
        <v>0</v>
      </c>
      <c r="P71">
        <v>178</v>
      </c>
      <c r="Q71" t="b">
        <v>1</v>
      </c>
      <c r="R71" t="s">
        <v>8264</v>
      </c>
      <c r="S71" s="17" t="s">
        <v>8345</v>
      </c>
      <c r="T71" t="s">
        <v>8346</v>
      </c>
    </row>
    <row r="72" spans="1:20" ht="43.2" x14ac:dyDescent="0.55000000000000004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0" t="str">
        <f t="shared" si="4"/>
        <v>July</v>
      </c>
      <c r="J72" s="10">
        <f t="shared" si="5"/>
        <v>2011</v>
      </c>
      <c r="K72" s="9">
        <f t="shared" si="6"/>
        <v>40790.896354166667</v>
      </c>
      <c r="L72">
        <v>1315171845</v>
      </c>
      <c r="M72" s="9">
        <f t="shared" si="7"/>
        <v>40730.896354166667</v>
      </c>
      <c r="N72">
        <v>1309987845</v>
      </c>
      <c r="O72" t="b">
        <v>0</v>
      </c>
      <c r="P72">
        <v>17</v>
      </c>
      <c r="Q72" t="b">
        <v>1</v>
      </c>
      <c r="R72" t="s">
        <v>8264</v>
      </c>
      <c r="S72" s="17" t="s">
        <v>8345</v>
      </c>
      <c r="T72" t="s">
        <v>8346</v>
      </c>
    </row>
    <row r="73" spans="1:20" ht="43.2" x14ac:dyDescent="0.55000000000000004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0" t="str">
        <f t="shared" si="4"/>
        <v>March</v>
      </c>
      <c r="J73" s="10">
        <f t="shared" si="5"/>
        <v>2012</v>
      </c>
      <c r="K73" s="9">
        <f t="shared" si="6"/>
        <v>41057.271493055552</v>
      </c>
      <c r="L73">
        <v>1338186657</v>
      </c>
      <c r="M73" s="9">
        <f t="shared" si="7"/>
        <v>40997.271493055552</v>
      </c>
      <c r="N73">
        <v>1333002657</v>
      </c>
      <c r="O73" t="b">
        <v>0</v>
      </c>
      <c r="P73">
        <v>32</v>
      </c>
      <c r="Q73" t="b">
        <v>1</v>
      </c>
      <c r="R73" t="s">
        <v>8264</v>
      </c>
      <c r="S73" s="17" t="s">
        <v>8345</v>
      </c>
      <c r="T73" t="s">
        <v>8346</v>
      </c>
    </row>
    <row r="74" spans="1:20" ht="43.2" x14ac:dyDescent="0.55000000000000004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0" t="str">
        <f t="shared" si="4"/>
        <v>October</v>
      </c>
      <c r="J74" s="10">
        <f t="shared" si="5"/>
        <v>2012</v>
      </c>
      <c r="K74" s="9">
        <f t="shared" si="6"/>
        <v>41228</v>
      </c>
      <c r="L74">
        <v>1352937600</v>
      </c>
      <c r="M74" s="9">
        <f t="shared" si="7"/>
        <v>41208.010196759256</v>
      </c>
      <c r="N74">
        <v>1351210481</v>
      </c>
      <c r="O74" t="b">
        <v>0</v>
      </c>
      <c r="P74">
        <v>41</v>
      </c>
      <c r="Q74" t="b">
        <v>1</v>
      </c>
      <c r="R74" t="s">
        <v>8264</v>
      </c>
      <c r="S74" s="17" t="s">
        <v>8345</v>
      </c>
      <c r="T74" t="s">
        <v>8346</v>
      </c>
    </row>
    <row r="75" spans="1:20" ht="43.2" x14ac:dyDescent="0.55000000000000004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0" t="str">
        <f t="shared" si="4"/>
        <v>February</v>
      </c>
      <c r="J75" s="10">
        <f t="shared" si="5"/>
        <v>2011</v>
      </c>
      <c r="K75" s="9">
        <f t="shared" si="6"/>
        <v>40666.165972222225</v>
      </c>
      <c r="L75">
        <v>1304395140</v>
      </c>
      <c r="M75" s="9">
        <f t="shared" si="7"/>
        <v>40587.75675925926</v>
      </c>
      <c r="N75">
        <v>1297620584</v>
      </c>
      <c r="O75" t="b">
        <v>0</v>
      </c>
      <c r="P75">
        <v>18</v>
      </c>
      <c r="Q75" t="b">
        <v>1</v>
      </c>
      <c r="R75" t="s">
        <v>8264</v>
      </c>
      <c r="S75" s="17" t="s">
        <v>8345</v>
      </c>
      <c r="T75" t="s">
        <v>8346</v>
      </c>
    </row>
    <row r="76" spans="1:20" ht="43.2" x14ac:dyDescent="0.55000000000000004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0" t="str">
        <f t="shared" si="4"/>
        <v>December</v>
      </c>
      <c r="J76" s="10">
        <f t="shared" si="5"/>
        <v>2015</v>
      </c>
      <c r="K76" s="9">
        <f t="shared" si="6"/>
        <v>42390.487210648149</v>
      </c>
      <c r="L76">
        <v>1453376495</v>
      </c>
      <c r="M76" s="9">
        <f t="shared" si="7"/>
        <v>42360.487210648149</v>
      </c>
      <c r="N76">
        <v>1450784495</v>
      </c>
      <c r="O76" t="b">
        <v>0</v>
      </c>
      <c r="P76">
        <v>29</v>
      </c>
      <c r="Q76" t="b">
        <v>1</v>
      </c>
      <c r="R76" t="s">
        <v>8264</v>
      </c>
      <c r="S76" s="17" t="s">
        <v>8345</v>
      </c>
      <c r="T76" t="s">
        <v>8346</v>
      </c>
    </row>
    <row r="77" spans="1:20" ht="43.2" x14ac:dyDescent="0.55000000000000004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0" t="str">
        <f t="shared" si="4"/>
        <v>March</v>
      </c>
      <c r="J77" s="10">
        <f t="shared" si="5"/>
        <v>2013</v>
      </c>
      <c r="K77" s="9">
        <f t="shared" si="6"/>
        <v>41387.209166666667</v>
      </c>
      <c r="L77">
        <v>1366693272</v>
      </c>
      <c r="M77" s="9">
        <f t="shared" si="7"/>
        <v>41357.209166666667</v>
      </c>
      <c r="N77">
        <v>1364101272</v>
      </c>
      <c r="O77" t="b">
        <v>0</v>
      </c>
      <c r="P77">
        <v>47</v>
      </c>
      <c r="Q77" t="b">
        <v>1</v>
      </c>
      <c r="R77" t="s">
        <v>8264</v>
      </c>
      <c r="S77" s="17" t="s">
        <v>8345</v>
      </c>
      <c r="T77" t="s">
        <v>8346</v>
      </c>
    </row>
    <row r="78" spans="1:20" ht="43.2" x14ac:dyDescent="0.55000000000000004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0" t="str">
        <f t="shared" si="4"/>
        <v>October</v>
      </c>
      <c r="J78" s="10">
        <f t="shared" si="5"/>
        <v>2011</v>
      </c>
      <c r="K78" s="9">
        <f t="shared" si="6"/>
        <v>40904.733310185184</v>
      </c>
      <c r="L78">
        <v>1325007358</v>
      </c>
      <c r="M78" s="9">
        <f t="shared" si="7"/>
        <v>40844.691643518519</v>
      </c>
      <c r="N78">
        <v>1319819758</v>
      </c>
      <c r="O78" t="b">
        <v>0</v>
      </c>
      <c r="P78">
        <v>15</v>
      </c>
      <c r="Q78" t="b">
        <v>1</v>
      </c>
      <c r="R78" t="s">
        <v>8264</v>
      </c>
      <c r="S78" s="17" t="s">
        <v>8345</v>
      </c>
      <c r="T78" t="s">
        <v>8346</v>
      </c>
    </row>
    <row r="79" spans="1:20" ht="43.2" x14ac:dyDescent="0.55000000000000004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0" t="str">
        <f t="shared" si="4"/>
        <v>March</v>
      </c>
      <c r="J79" s="10">
        <f t="shared" si="5"/>
        <v>2012</v>
      </c>
      <c r="K79" s="9">
        <f t="shared" si="6"/>
        <v>41050.124305555553</v>
      </c>
      <c r="L79">
        <v>1337569140</v>
      </c>
      <c r="M79" s="9">
        <f t="shared" si="7"/>
        <v>40997.144872685189</v>
      </c>
      <c r="N79">
        <v>1332991717</v>
      </c>
      <c r="O79" t="b">
        <v>0</v>
      </c>
      <c r="P79">
        <v>26</v>
      </c>
      <c r="Q79" t="b">
        <v>1</v>
      </c>
      <c r="R79" t="s">
        <v>8264</v>
      </c>
      <c r="S79" s="17" t="s">
        <v>8345</v>
      </c>
      <c r="T79" t="s">
        <v>8346</v>
      </c>
    </row>
    <row r="80" spans="1:20" ht="86.4" x14ac:dyDescent="0.55000000000000004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0" t="str">
        <f t="shared" si="4"/>
        <v>August</v>
      </c>
      <c r="J80" s="10">
        <f t="shared" si="5"/>
        <v>2016</v>
      </c>
      <c r="K80" s="9">
        <f t="shared" si="6"/>
        <v>42614.730567129634</v>
      </c>
      <c r="L80">
        <v>1472751121</v>
      </c>
      <c r="M80" s="9">
        <f t="shared" si="7"/>
        <v>42604.730567129634</v>
      </c>
      <c r="N80">
        <v>1471887121</v>
      </c>
      <c r="O80" t="b">
        <v>0</v>
      </c>
      <c r="P80">
        <v>35</v>
      </c>
      <c r="Q80" t="b">
        <v>1</v>
      </c>
      <c r="R80" t="s">
        <v>8264</v>
      </c>
      <c r="S80" s="17" t="s">
        <v>8345</v>
      </c>
      <c r="T80" t="s">
        <v>8346</v>
      </c>
    </row>
    <row r="81" spans="1:20" ht="43.2" x14ac:dyDescent="0.55000000000000004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0" t="str">
        <f t="shared" si="4"/>
        <v>March</v>
      </c>
      <c r="J81" s="10">
        <f t="shared" si="5"/>
        <v>2014</v>
      </c>
      <c r="K81" s="9">
        <f t="shared" si="6"/>
        <v>41754.776539351849</v>
      </c>
      <c r="L81">
        <v>1398451093</v>
      </c>
      <c r="M81" s="9">
        <f t="shared" si="7"/>
        <v>41724.776539351849</v>
      </c>
      <c r="N81">
        <v>1395859093</v>
      </c>
      <c r="O81" t="b">
        <v>0</v>
      </c>
      <c r="P81">
        <v>41</v>
      </c>
      <c r="Q81" t="b">
        <v>1</v>
      </c>
      <c r="R81" t="s">
        <v>8264</v>
      </c>
      <c r="S81" s="17" t="s">
        <v>8345</v>
      </c>
      <c r="T81" t="s">
        <v>8346</v>
      </c>
    </row>
    <row r="82" spans="1:20" ht="43.2" x14ac:dyDescent="0.55000000000000004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0" t="str">
        <f t="shared" si="4"/>
        <v>November</v>
      </c>
      <c r="J82" s="10">
        <f t="shared" si="5"/>
        <v>2013</v>
      </c>
      <c r="K82" s="9">
        <f t="shared" si="6"/>
        <v>41618.083981481483</v>
      </c>
      <c r="L82">
        <v>1386640856</v>
      </c>
      <c r="M82" s="9">
        <f t="shared" si="7"/>
        <v>41583.083981481483</v>
      </c>
      <c r="N82">
        <v>1383616856</v>
      </c>
      <c r="O82" t="b">
        <v>0</v>
      </c>
      <c r="P82">
        <v>47</v>
      </c>
      <c r="Q82" t="b">
        <v>1</v>
      </c>
      <c r="R82" t="s">
        <v>8264</v>
      </c>
      <c r="S82" s="17" t="s">
        <v>8345</v>
      </c>
      <c r="T82" t="s">
        <v>8346</v>
      </c>
    </row>
    <row r="83" spans="1:20" ht="43.2" x14ac:dyDescent="0.55000000000000004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0" t="str">
        <f t="shared" si="4"/>
        <v>July</v>
      </c>
      <c r="J83" s="10">
        <f t="shared" si="5"/>
        <v>2012</v>
      </c>
      <c r="K83" s="9">
        <f t="shared" si="6"/>
        <v>41104.126388888886</v>
      </c>
      <c r="L83">
        <v>1342234920</v>
      </c>
      <c r="M83" s="9">
        <f t="shared" si="7"/>
        <v>41100.158877314818</v>
      </c>
      <c r="N83">
        <v>1341892127</v>
      </c>
      <c r="O83" t="b">
        <v>0</v>
      </c>
      <c r="P83">
        <v>28</v>
      </c>
      <c r="Q83" t="b">
        <v>1</v>
      </c>
      <c r="R83" t="s">
        <v>8264</v>
      </c>
      <c r="S83" s="17" t="s">
        <v>8345</v>
      </c>
      <c r="T83" t="s">
        <v>8346</v>
      </c>
    </row>
    <row r="84" spans="1:20" ht="43.2" x14ac:dyDescent="0.55000000000000004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0" t="str">
        <f t="shared" si="4"/>
        <v>September</v>
      </c>
      <c r="J84" s="10">
        <f t="shared" si="5"/>
        <v>2011</v>
      </c>
      <c r="K84" s="9">
        <f t="shared" si="6"/>
        <v>40825.820150462961</v>
      </c>
      <c r="L84">
        <v>1318189261</v>
      </c>
      <c r="M84" s="9">
        <f t="shared" si="7"/>
        <v>40795.820150462961</v>
      </c>
      <c r="N84">
        <v>1315597261</v>
      </c>
      <c r="O84" t="b">
        <v>0</v>
      </c>
      <c r="P84">
        <v>100</v>
      </c>
      <c r="Q84" t="b">
        <v>1</v>
      </c>
      <c r="R84" t="s">
        <v>8264</v>
      </c>
      <c r="S84" s="17" t="s">
        <v>8345</v>
      </c>
      <c r="T84" t="s">
        <v>8346</v>
      </c>
    </row>
    <row r="85" spans="1:20" ht="43.2" x14ac:dyDescent="0.55000000000000004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0" t="str">
        <f t="shared" si="4"/>
        <v>February</v>
      </c>
      <c r="J85" s="10">
        <f t="shared" si="5"/>
        <v>2015</v>
      </c>
      <c r="K85" s="9">
        <f t="shared" si="6"/>
        <v>42057.479166666672</v>
      </c>
      <c r="L85">
        <v>1424604600</v>
      </c>
      <c r="M85" s="9">
        <f t="shared" si="7"/>
        <v>42042.615613425922</v>
      </c>
      <c r="N85">
        <v>1423320389</v>
      </c>
      <c r="O85" t="b">
        <v>0</v>
      </c>
      <c r="P85">
        <v>13</v>
      </c>
      <c r="Q85" t="b">
        <v>1</v>
      </c>
      <c r="R85" t="s">
        <v>8264</v>
      </c>
      <c r="S85" s="17" t="s">
        <v>8345</v>
      </c>
      <c r="T85" t="s">
        <v>8346</v>
      </c>
    </row>
    <row r="86" spans="1:20" ht="43.2" x14ac:dyDescent="0.55000000000000004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0" t="str">
        <f t="shared" si="4"/>
        <v>April</v>
      </c>
      <c r="J86" s="10">
        <f t="shared" si="5"/>
        <v>2011</v>
      </c>
      <c r="K86" s="9">
        <f t="shared" si="6"/>
        <v>40678.757939814815</v>
      </c>
      <c r="L86">
        <v>1305483086</v>
      </c>
      <c r="M86" s="9">
        <f t="shared" si="7"/>
        <v>40648.757939814815</v>
      </c>
      <c r="N86">
        <v>1302891086</v>
      </c>
      <c r="O86" t="b">
        <v>0</v>
      </c>
      <c r="P86">
        <v>7</v>
      </c>
      <c r="Q86" t="b">
        <v>1</v>
      </c>
      <c r="R86" t="s">
        <v>8264</v>
      </c>
      <c r="S86" s="17" t="s">
        <v>8345</v>
      </c>
      <c r="T86" t="s">
        <v>8346</v>
      </c>
    </row>
    <row r="87" spans="1:20" ht="43.2" x14ac:dyDescent="0.55000000000000004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0" t="str">
        <f t="shared" si="4"/>
        <v>August</v>
      </c>
      <c r="J87" s="10">
        <f t="shared" si="5"/>
        <v>2011</v>
      </c>
      <c r="K87" s="9">
        <f t="shared" si="6"/>
        <v>40809.125428240739</v>
      </c>
      <c r="L87">
        <v>1316746837</v>
      </c>
      <c r="M87" s="9">
        <f t="shared" si="7"/>
        <v>40779.125428240739</v>
      </c>
      <c r="N87">
        <v>1314154837</v>
      </c>
      <c r="O87" t="b">
        <v>0</v>
      </c>
      <c r="P87">
        <v>21</v>
      </c>
      <c r="Q87" t="b">
        <v>1</v>
      </c>
      <c r="R87" t="s">
        <v>8264</v>
      </c>
      <c r="S87" s="17" t="s">
        <v>8345</v>
      </c>
      <c r="T87" t="s">
        <v>8346</v>
      </c>
    </row>
    <row r="88" spans="1:20" ht="43.2" x14ac:dyDescent="0.55000000000000004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0" t="str">
        <f t="shared" si="4"/>
        <v>October</v>
      </c>
      <c r="J88" s="10">
        <f t="shared" si="5"/>
        <v>2015</v>
      </c>
      <c r="K88" s="9">
        <f t="shared" si="6"/>
        <v>42365.59774305555</v>
      </c>
      <c r="L88">
        <v>1451226045</v>
      </c>
      <c r="M88" s="9">
        <f t="shared" si="7"/>
        <v>42291.556076388893</v>
      </c>
      <c r="N88">
        <v>1444828845</v>
      </c>
      <c r="O88" t="b">
        <v>0</v>
      </c>
      <c r="P88">
        <v>17</v>
      </c>
      <c r="Q88" t="b">
        <v>1</v>
      </c>
      <c r="R88" t="s">
        <v>8264</v>
      </c>
      <c r="S88" s="17" t="s">
        <v>8345</v>
      </c>
      <c r="T88" t="s">
        <v>8346</v>
      </c>
    </row>
    <row r="89" spans="1:20" ht="43.2" x14ac:dyDescent="0.55000000000000004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0" t="str">
        <f t="shared" si="4"/>
        <v>May</v>
      </c>
      <c r="J89" s="10">
        <f t="shared" si="5"/>
        <v>2010</v>
      </c>
      <c r="K89" s="9">
        <f t="shared" si="6"/>
        <v>40332.070138888892</v>
      </c>
      <c r="L89">
        <v>1275529260</v>
      </c>
      <c r="M89" s="9">
        <f t="shared" si="7"/>
        <v>40322.53938657407</v>
      </c>
      <c r="N89">
        <v>1274705803</v>
      </c>
      <c r="O89" t="b">
        <v>0</v>
      </c>
      <c r="P89">
        <v>25</v>
      </c>
      <c r="Q89" t="b">
        <v>1</v>
      </c>
      <c r="R89" t="s">
        <v>8264</v>
      </c>
      <c r="S89" s="17" t="s">
        <v>8345</v>
      </c>
      <c r="T89" t="s">
        <v>8346</v>
      </c>
    </row>
    <row r="90" spans="1:20" ht="43.2" x14ac:dyDescent="0.55000000000000004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0" t="str">
        <f t="shared" si="4"/>
        <v>May</v>
      </c>
      <c r="J90" s="10">
        <f t="shared" si="5"/>
        <v>2014</v>
      </c>
      <c r="K90" s="9">
        <f t="shared" si="6"/>
        <v>41812.65892361111</v>
      </c>
      <c r="L90">
        <v>1403452131</v>
      </c>
      <c r="M90" s="9">
        <f t="shared" si="7"/>
        <v>41786.65892361111</v>
      </c>
      <c r="N90">
        <v>1401205731</v>
      </c>
      <c r="O90" t="b">
        <v>0</v>
      </c>
      <c r="P90">
        <v>60</v>
      </c>
      <c r="Q90" t="b">
        <v>1</v>
      </c>
      <c r="R90" t="s">
        <v>8264</v>
      </c>
      <c r="S90" s="17" t="s">
        <v>8345</v>
      </c>
      <c r="T90" t="s">
        <v>8346</v>
      </c>
    </row>
    <row r="91" spans="1:20" ht="43.2" x14ac:dyDescent="0.55000000000000004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0" t="str">
        <f t="shared" si="4"/>
        <v>May</v>
      </c>
      <c r="J91" s="10">
        <f t="shared" si="5"/>
        <v>2013</v>
      </c>
      <c r="K91" s="9">
        <f t="shared" si="6"/>
        <v>41427.752222222225</v>
      </c>
      <c r="L91">
        <v>1370196192</v>
      </c>
      <c r="M91" s="9">
        <f t="shared" si="7"/>
        <v>41402.752222222225</v>
      </c>
      <c r="N91">
        <v>1368036192</v>
      </c>
      <c r="O91" t="b">
        <v>0</v>
      </c>
      <c r="P91">
        <v>56</v>
      </c>
      <c r="Q91" t="b">
        <v>1</v>
      </c>
      <c r="R91" t="s">
        <v>8264</v>
      </c>
      <c r="S91" s="17" t="s">
        <v>8345</v>
      </c>
      <c r="T91" t="s">
        <v>8346</v>
      </c>
    </row>
    <row r="92" spans="1:20" ht="28.8" x14ac:dyDescent="0.55000000000000004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0" t="str">
        <f t="shared" si="4"/>
        <v>June</v>
      </c>
      <c r="J92" s="10">
        <f t="shared" si="5"/>
        <v>2011</v>
      </c>
      <c r="K92" s="9">
        <f t="shared" si="6"/>
        <v>40736.297442129631</v>
      </c>
      <c r="L92">
        <v>1310454499</v>
      </c>
      <c r="M92" s="9">
        <f t="shared" si="7"/>
        <v>40706.297442129631</v>
      </c>
      <c r="N92">
        <v>1307862499</v>
      </c>
      <c r="O92" t="b">
        <v>0</v>
      </c>
      <c r="P92">
        <v>16</v>
      </c>
      <c r="Q92" t="b">
        <v>1</v>
      </c>
      <c r="R92" t="s">
        <v>8264</v>
      </c>
      <c r="S92" s="17" t="s">
        <v>8345</v>
      </c>
      <c r="T92" t="s">
        <v>8346</v>
      </c>
    </row>
    <row r="93" spans="1:20" ht="43.2" x14ac:dyDescent="0.55000000000000004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0" t="str">
        <f t="shared" si="4"/>
        <v>March</v>
      </c>
      <c r="J93" s="10">
        <f t="shared" si="5"/>
        <v>2011</v>
      </c>
      <c r="K93" s="9">
        <f t="shared" si="6"/>
        <v>40680.402361111112</v>
      </c>
      <c r="L93">
        <v>1305625164</v>
      </c>
      <c r="M93" s="9">
        <f t="shared" si="7"/>
        <v>40619.402361111112</v>
      </c>
      <c r="N93">
        <v>1300354764</v>
      </c>
      <c r="O93" t="b">
        <v>0</v>
      </c>
      <c r="P93">
        <v>46</v>
      </c>
      <c r="Q93" t="b">
        <v>1</v>
      </c>
      <c r="R93" t="s">
        <v>8264</v>
      </c>
      <c r="S93" s="17" t="s">
        <v>8345</v>
      </c>
      <c r="T93" t="s">
        <v>8346</v>
      </c>
    </row>
    <row r="94" spans="1:20" ht="43.2" x14ac:dyDescent="0.55000000000000004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0" t="str">
        <f t="shared" si="4"/>
        <v>December</v>
      </c>
      <c r="J94" s="10">
        <f t="shared" si="5"/>
        <v>2016</v>
      </c>
      <c r="K94" s="9">
        <f t="shared" si="6"/>
        <v>42767.333333333328</v>
      </c>
      <c r="L94">
        <v>1485936000</v>
      </c>
      <c r="M94" s="9">
        <f t="shared" si="7"/>
        <v>42721.198877314819</v>
      </c>
      <c r="N94">
        <v>1481949983</v>
      </c>
      <c r="O94" t="b">
        <v>0</v>
      </c>
      <c r="P94">
        <v>43</v>
      </c>
      <c r="Q94" t="b">
        <v>1</v>
      </c>
      <c r="R94" t="s">
        <v>8264</v>
      </c>
      <c r="S94" s="17" t="s">
        <v>8345</v>
      </c>
      <c r="T94" t="s">
        <v>8346</v>
      </c>
    </row>
    <row r="95" spans="1:20" ht="43.2" x14ac:dyDescent="0.55000000000000004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0" t="str">
        <f t="shared" si="4"/>
        <v>June</v>
      </c>
      <c r="J95" s="10">
        <f t="shared" si="5"/>
        <v>2012</v>
      </c>
      <c r="K95" s="9">
        <f t="shared" si="6"/>
        <v>41093.875</v>
      </c>
      <c r="L95">
        <v>1341349200</v>
      </c>
      <c r="M95" s="9">
        <f t="shared" si="7"/>
        <v>41065.858067129629</v>
      </c>
      <c r="N95">
        <v>1338928537</v>
      </c>
      <c r="O95" t="b">
        <v>0</v>
      </c>
      <c r="P95">
        <v>15</v>
      </c>
      <c r="Q95" t="b">
        <v>1</v>
      </c>
      <c r="R95" t="s">
        <v>8264</v>
      </c>
      <c r="S95" s="17" t="s">
        <v>8345</v>
      </c>
      <c r="T95" t="s">
        <v>8346</v>
      </c>
    </row>
    <row r="96" spans="1:20" ht="43.2" x14ac:dyDescent="0.55000000000000004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0" t="str">
        <f t="shared" si="4"/>
        <v>March</v>
      </c>
      <c r="J96" s="10">
        <f t="shared" si="5"/>
        <v>2014</v>
      </c>
      <c r="K96" s="9">
        <f t="shared" si="6"/>
        <v>41736.717847222222</v>
      </c>
      <c r="L96">
        <v>1396890822</v>
      </c>
      <c r="M96" s="9">
        <f t="shared" si="7"/>
        <v>41716.717847222222</v>
      </c>
      <c r="N96">
        <v>1395162822</v>
      </c>
      <c r="O96" t="b">
        <v>0</v>
      </c>
      <c r="P96">
        <v>12</v>
      </c>
      <c r="Q96" t="b">
        <v>1</v>
      </c>
      <c r="R96" t="s">
        <v>8264</v>
      </c>
      <c r="S96" s="17" t="s">
        <v>8345</v>
      </c>
      <c r="T96" t="s">
        <v>8346</v>
      </c>
    </row>
    <row r="97" spans="1:20" ht="43.2" x14ac:dyDescent="0.55000000000000004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0" t="str">
        <f t="shared" si="4"/>
        <v>January</v>
      </c>
      <c r="J97" s="10">
        <f t="shared" si="5"/>
        <v>2012</v>
      </c>
      <c r="K97" s="9">
        <f t="shared" si="6"/>
        <v>40965.005104166667</v>
      </c>
      <c r="L97">
        <v>1330214841</v>
      </c>
      <c r="M97" s="9">
        <f t="shared" si="7"/>
        <v>40935.005104166667</v>
      </c>
      <c r="N97">
        <v>1327622841</v>
      </c>
      <c r="O97" t="b">
        <v>0</v>
      </c>
      <c r="P97">
        <v>21</v>
      </c>
      <c r="Q97" t="b">
        <v>1</v>
      </c>
      <c r="R97" t="s">
        <v>8264</v>
      </c>
      <c r="S97" s="17" t="s">
        <v>8345</v>
      </c>
      <c r="T97" t="s">
        <v>8346</v>
      </c>
    </row>
    <row r="98" spans="1:20" ht="43.2" x14ac:dyDescent="0.55000000000000004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0" t="str">
        <f t="shared" si="4"/>
        <v>May</v>
      </c>
      <c r="J98" s="10">
        <f t="shared" si="5"/>
        <v>2010</v>
      </c>
      <c r="K98" s="9">
        <f t="shared" si="6"/>
        <v>40391.125</v>
      </c>
      <c r="L98">
        <v>1280631600</v>
      </c>
      <c r="M98" s="9">
        <f t="shared" si="7"/>
        <v>40324.662511574075</v>
      </c>
      <c r="N98">
        <v>1274889241</v>
      </c>
      <c r="O98" t="b">
        <v>0</v>
      </c>
      <c r="P98">
        <v>34</v>
      </c>
      <c r="Q98" t="b">
        <v>1</v>
      </c>
      <c r="R98" t="s">
        <v>8264</v>
      </c>
      <c r="S98" s="17" t="s">
        <v>8345</v>
      </c>
      <c r="T98" t="s">
        <v>8346</v>
      </c>
    </row>
    <row r="99" spans="1:20" ht="43.2" x14ac:dyDescent="0.55000000000000004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0" t="str">
        <f t="shared" si="4"/>
        <v>June</v>
      </c>
      <c r="J99" s="10">
        <f t="shared" si="5"/>
        <v>2011</v>
      </c>
      <c r="K99" s="9">
        <f t="shared" si="6"/>
        <v>40736.135208333333</v>
      </c>
      <c r="L99">
        <v>1310440482</v>
      </c>
      <c r="M99" s="9">
        <f t="shared" si="7"/>
        <v>40706.135208333333</v>
      </c>
      <c r="N99">
        <v>1307848482</v>
      </c>
      <c r="O99" t="b">
        <v>0</v>
      </c>
      <c r="P99">
        <v>8</v>
      </c>
      <c r="Q99" t="b">
        <v>1</v>
      </c>
      <c r="R99" t="s">
        <v>8264</v>
      </c>
      <c r="S99" s="17" t="s">
        <v>8345</v>
      </c>
      <c r="T99" t="s">
        <v>8346</v>
      </c>
    </row>
    <row r="100" spans="1:20" ht="43.2" x14ac:dyDescent="0.55000000000000004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0" t="str">
        <f t="shared" si="4"/>
        <v>November</v>
      </c>
      <c r="J100" s="10">
        <f t="shared" si="5"/>
        <v>2012</v>
      </c>
      <c r="K100" s="9">
        <f t="shared" si="6"/>
        <v>41250.979166666664</v>
      </c>
      <c r="L100">
        <v>1354923000</v>
      </c>
      <c r="M100" s="9">
        <f t="shared" si="7"/>
        <v>41214.79483796296</v>
      </c>
      <c r="N100">
        <v>1351796674</v>
      </c>
      <c r="O100" t="b">
        <v>0</v>
      </c>
      <c r="P100">
        <v>60</v>
      </c>
      <c r="Q100" t="b">
        <v>1</v>
      </c>
      <c r="R100" t="s">
        <v>8264</v>
      </c>
      <c r="S100" s="17" t="s">
        <v>8345</v>
      </c>
      <c r="T100" t="s">
        <v>8346</v>
      </c>
    </row>
    <row r="101" spans="1:20" ht="28.8" x14ac:dyDescent="0.55000000000000004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0" t="str">
        <f t="shared" si="4"/>
        <v>December</v>
      </c>
      <c r="J101" s="10">
        <f t="shared" si="5"/>
        <v>2013</v>
      </c>
      <c r="K101" s="9">
        <f t="shared" si="6"/>
        <v>41661.902766203704</v>
      </c>
      <c r="L101">
        <v>1390426799</v>
      </c>
      <c r="M101" s="9">
        <f t="shared" si="7"/>
        <v>41631.902766203704</v>
      </c>
      <c r="N101">
        <v>1387834799</v>
      </c>
      <c r="O101" t="b">
        <v>0</v>
      </c>
      <c r="P101">
        <v>39</v>
      </c>
      <c r="Q101" t="b">
        <v>1</v>
      </c>
      <c r="R101" t="s">
        <v>8264</v>
      </c>
      <c r="S101" s="17" t="s">
        <v>8345</v>
      </c>
      <c r="T101" t="s">
        <v>8346</v>
      </c>
    </row>
    <row r="102" spans="1:20" ht="43.2" x14ac:dyDescent="0.55000000000000004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0" t="str">
        <f t="shared" si="4"/>
        <v>October</v>
      </c>
      <c r="J102" s="10">
        <f t="shared" si="5"/>
        <v>2012</v>
      </c>
      <c r="K102" s="9">
        <f t="shared" si="6"/>
        <v>41217.794976851852</v>
      </c>
      <c r="L102">
        <v>1352055886</v>
      </c>
      <c r="M102" s="9">
        <f t="shared" si="7"/>
        <v>41197.753310185188</v>
      </c>
      <c r="N102">
        <v>1350324286</v>
      </c>
      <c r="O102" t="b">
        <v>0</v>
      </c>
      <c r="P102">
        <v>26</v>
      </c>
      <c r="Q102" t="b">
        <v>1</v>
      </c>
      <c r="R102" t="s">
        <v>8264</v>
      </c>
      <c r="S102" s="17" t="s">
        <v>8345</v>
      </c>
      <c r="T102" t="s">
        <v>8346</v>
      </c>
    </row>
    <row r="103" spans="1:20" ht="43.2" x14ac:dyDescent="0.55000000000000004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0" t="str">
        <f t="shared" si="4"/>
        <v>December</v>
      </c>
      <c r="J103" s="10">
        <f t="shared" si="5"/>
        <v>2012</v>
      </c>
      <c r="K103" s="9">
        <f t="shared" si="6"/>
        <v>41298.776736111111</v>
      </c>
      <c r="L103">
        <v>1359052710</v>
      </c>
      <c r="M103" s="9">
        <f t="shared" si="7"/>
        <v>41274.776736111111</v>
      </c>
      <c r="N103">
        <v>1356979110</v>
      </c>
      <c r="O103" t="b">
        <v>0</v>
      </c>
      <c r="P103">
        <v>35</v>
      </c>
      <c r="Q103" t="b">
        <v>1</v>
      </c>
      <c r="R103" t="s">
        <v>8264</v>
      </c>
      <c r="S103" s="17" t="s">
        <v>8345</v>
      </c>
      <c r="T103" t="s">
        <v>8346</v>
      </c>
    </row>
    <row r="104" spans="1:20" ht="43.2" x14ac:dyDescent="0.55000000000000004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0" t="str">
        <f t="shared" si="4"/>
        <v>November</v>
      </c>
      <c r="J104" s="10">
        <f t="shared" si="5"/>
        <v>2010</v>
      </c>
      <c r="K104" s="9">
        <f t="shared" si="6"/>
        <v>40535.131168981483</v>
      </c>
      <c r="L104">
        <v>1293073733</v>
      </c>
      <c r="M104" s="9">
        <f t="shared" si="7"/>
        <v>40505.131168981483</v>
      </c>
      <c r="N104">
        <v>1290481733</v>
      </c>
      <c r="O104" t="b">
        <v>0</v>
      </c>
      <c r="P104">
        <v>65</v>
      </c>
      <c r="Q104" t="b">
        <v>1</v>
      </c>
      <c r="R104" t="s">
        <v>8264</v>
      </c>
      <c r="S104" s="17" t="s">
        <v>8345</v>
      </c>
      <c r="T104" t="s">
        <v>8346</v>
      </c>
    </row>
    <row r="105" spans="1:20" ht="28.8" x14ac:dyDescent="0.55000000000000004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0" t="str">
        <f t="shared" si="4"/>
        <v>February</v>
      </c>
      <c r="J105" s="10">
        <f t="shared" si="5"/>
        <v>2014</v>
      </c>
      <c r="K105" s="9">
        <f t="shared" si="6"/>
        <v>41705.805902777778</v>
      </c>
      <c r="L105">
        <v>1394220030</v>
      </c>
      <c r="M105" s="9">
        <f t="shared" si="7"/>
        <v>41682.805902777778</v>
      </c>
      <c r="N105">
        <v>1392232830</v>
      </c>
      <c r="O105" t="b">
        <v>0</v>
      </c>
      <c r="P105">
        <v>49</v>
      </c>
      <c r="Q105" t="b">
        <v>1</v>
      </c>
      <c r="R105" t="s">
        <v>8264</v>
      </c>
      <c r="S105" s="17" t="s">
        <v>8345</v>
      </c>
      <c r="T105" t="s">
        <v>8346</v>
      </c>
    </row>
    <row r="106" spans="1:20" ht="28.8" x14ac:dyDescent="0.55000000000000004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0" t="str">
        <f t="shared" si="4"/>
        <v>March</v>
      </c>
      <c r="J106" s="10">
        <f t="shared" si="5"/>
        <v>2011</v>
      </c>
      <c r="K106" s="9">
        <f t="shared" si="6"/>
        <v>40636.041666666664</v>
      </c>
      <c r="L106">
        <v>1301792400</v>
      </c>
      <c r="M106" s="9">
        <f t="shared" si="7"/>
        <v>40612.695208333331</v>
      </c>
      <c r="N106">
        <v>1299775266</v>
      </c>
      <c r="O106" t="b">
        <v>0</v>
      </c>
      <c r="P106">
        <v>10</v>
      </c>
      <c r="Q106" t="b">
        <v>1</v>
      </c>
      <c r="R106" t="s">
        <v>8264</v>
      </c>
      <c r="S106" s="17" t="s">
        <v>8345</v>
      </c>
      <c r="T106" t="s">
        <v>8346</v>
      </c>
    </row>
    <row r="107" spans="1:20" ht="43.2" x14ac:dyDescent="0.55000000000000004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0" t="str">
        <f t="shared" si="4"/>
        <v>April</v>
      </c>
      <c r="J107" s="10">
        <f t="shared" si="5"/>
        <v>2016</v>
      </c>
      <c r="K107" s="9">
        <f t="shared" si="6"/>
        <v>42504</v>
      </c>
      <c r="L107">
        <v>1463184000</v>
      </c>
      <c r="M107" s="9">
        <f t="shared" si="7"/>
        <v>42485.724768518514</v>
      </c>
      <c r="N107">
        <v>1461605020</v>
      </c>
      <c r="O107" t="b">
        <v>0</v>
      </c>
      <c r="P107">
        <v>60</v>
      </c>
      <c r="Q107" t="b">
        <v>1</v>
      </c>
      <c r="R107" t="s">
        <v>8264</v>
      </c>
      <c r="S107" s="17" t="s">
        <v>8345</v>
      </c>
      <c r="T107" t="s">
        <v>8346</v>
      </c>
    </row>
    <row r="108" spans="1:20" x14ac:dyDescent="0.55000000000000004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0" t="str">
        <f t="shared" si="4"/>
        <v>March</v>
      </c>
      <c r="J108" s="10">
        <f t="shared" si="5"/>
        <v>2012</v>
      </c>
      <c r="K108" s="9">
        <f t="shared" si="6"/>
        <v>41001.776631944449</v>
      </c>
      <c r="L108">
        <v>1333391901</v>
      </c>
      <c r="M108" s="9">
        <f t="shared" si="7"/>
        <v>40987.776631944449</v>
      </c>
      <c r="N108">
        <v>1332182301</v>
      </c>
      <c r="O108" t="b">
        <v>0</v>
      </c>
      <c r="P108">
        <v>27</v>
      </c>
      <c r="Q108" t="b">
        <v>1</v>
      </c>
      <c r="R108" t="s">
        <v>8264</v>
      </c>
      <c r="S108" s="17" t="s">
        <v>8345</v>
      </c>
      <c r="T108" t="s">
        <v>8346</v>
      </c>
    </row>
    <row r="109" spans="1:20" ht="43.2" x14ac:dyDescent="0.55000000000000004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0" t="str">
        <f t="shared" si="4"/>
        <v>April</v>
      </c>
      <c r="J109" s="10">
        <f t="shared" si="5"/>
        <v>2011</v>
      </c>
      <c r="K109" s="9">
        <f t="shared" si="6"/>
        <v>40657.982488425929</v>
      </c>
      <c r="L109">
        <v>1303688087</v>
      </c>
      <c r="M109" s="9">
        <f t="shared" si="7"/>
        <v>40635.982488425929</v>
      </c>
      <c r="N109">
        <v>1301787287</v>
      </c>
      <c r="O109" t="b">
        <v>0</v>
      </c>
      <c r="P109">
        <v>69</v>
      </c>
      <c r="Q109" t="b">
        <v>1</v>
      </c>
      <c r="R109" t="s">
        <v>8264</v>
      </c>
      <c r="S109" s="17" t="s">
        <v>8345</v>
      </c>
      <c r="T109" t="s">
        <v>8346</v>
      </c>
    </row>
    <row r="110" spans="1:20" ht="43.2" x14ac:dyDescent="0.55000000000000004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0" t="str">
        <f t="shared" si="4"/>
        <v>April</v>
      </c>
      <c r="J110" s="10">
        <f t="shared" si="5"/>
        <v>2013</v>
      </c>
      <c r="K110" s="9">
        <f t="shared" si="6"/>
        <v>41425.613078703704</v>
      </c>
      <c r="L110">
        <v>1370011370</v>
      </c>
      <c r="M110" s="9">
        <f t="shared" si="7"/>
        <v>41365.613078703704</v>
      </c>
      <c r="N110">
        <v>1364827370</v>
      </c>
      <c r="O110" t="b">
        <v>0</v>
      </c>
      <c r="P110">
        <v>47</v>
      </c>
      <c r="Q110" t="b">
        <v>1</v>
      </c>
      <c r="R110" t="s">
        <v>8264</v>
      </c>
      <c r="S110" s="17" t="s">
        <v>8345</v>
      </c>
      <c r="T110" t="s">
        <v>8346</v>
      </c>
    </row>
    <row r="111" spans="1:20" ht="43.2" x14ac:dyDescent="0.55000000000000004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0" t="str">
        <f t="shared" si="4"/>
        <v>January</v>
      </c>
      <c r="J111" s="10">
        <f t="shared" si="5"/>
        <v>2011</v>
      </c>
      <c r="K111" s="9">
        <f t="shared" si="6"/>
        <v>40600.025810185187</v>
      </c>
      <c r="L111">
        <v>1298680630</v>
      </c>
      <c r="M111" s="9">
        <f t="shared" si="7"/>
        <v>40570.025810185187</v>
      </c>
      <c r="N111">
        <v>1296088630</v>
      </c>
      <c r="O111" t="b">
        <v>0</v>
      </c>
      <c r="P111">
        <v>47</v>
      </c>
      <c r="Q111" t="b">
        <v>1</v>
      </c>
      <c r="R111" t="s">
        <v>8264</v>
      </c>
      <c r="S111" s="17" t="s">
        <v>8345</v>
      </c>
      <c r="T111" t="s">
        <v>8346</v>
      </c>
    </row>
    <row r="112" spans="1:20" ht="43.2" x14ac:dyDescent="0.55000000000000004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0" t="str">
        <f t="shared" si="4"/>
        <v>October</v>
      </c>
      <c r="J112" s="10">
        <f t="shared" si="5"/>
        <v>2013</v>
      </c>
      <c r="K112" s="9">
        <f t="shared" si="6"/>
        <v>41592.249305555553</v>
      </c>
      <c r="L112">
        <v>1384408740</v>
      </c>
      <c r="M112" s="9">
        <f t="shared" si="7"/>
        <v>41557.949687500004</v>
      </c>
      <c r="N112">
        <v>1381445253</v>
      </c>
      <c r="O112" t="b">
        <v>0</v>
      </c>
      <c r="P112">
        <v>26</v>
      </c>
      <c r="Q112" t="b">
        <v>1</v>
      </c>
      <c r="R112" t="s">
        <v>8264</v>
      </c>
      <c r="S112" s="17" t="s">
        <v>8345</v>
      </c>
      <c r="T112" t="s">
        <v>8346</v>
      </c>
    </row>
    <row r="113" spans="1:20" ht="43.2" x14ac:dyDescent="0.55000000000000004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0" t="str">
        <f t="shared" si="4"/>
        <v>May</v>
      </c>
      <c r="J113" s="10">
        <f t="shared" si="5"/>
        <v>2015</v>
      </c>
      <c r="K113" s="9">
        <f t="shared" si="6"/>
        <v>42155.333182870367</v>
      </c>
      <c r="L113">
        <v>1433059187</v>
      </c>
      <c r="M113" s="9">
        <f t="shared" si="7"/>
        <v>42125.333182870367</v>
      </c>
      <c r="N113">
        <v>1430467187</v>
      </c>
      <c r="O113" t="b">
        <v>0</v>
      </c>
      <c r="P113">
        <v>53</v>
      </c>
      <c r="Q113" t="b">
        <v>1</v>
      </c>
      <c r="R113" t="s">
        <v>8264</v>
      </c>
      <c r="S113" s="17" t="s">
        <v>8345</v>
      </c>
      <c r="T113" t="s">
        <v>8346</v>
      </c>
    </row>
    <row r="114" spans="1:20" ht="43.2" x14ac:dyDescent="0.55000000000000004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0" t="str">
        <f t="shared" si="4"/>
        <v>March</v>
      </c>
      <c r="J114" s="10">
        <f t="shared" si="5"/>
        <v>2014</v>
      </c>
      <c r="K114" s="9">
        <f t="shared" si="6"/>
        <v>41742.083333333336</v>
      </c>
      <c r="L114">
        <v>1397354400</v>
      </c>
      <c r="M114" s="9">
        <f t="shared" si="7"/>
        <v>41718.043032407404</v>
      </c>
      <c r="N114">
        <v>1395277318</v>
      </c>
      <c r="O114" t="b">
        <v>0</v>
      </c>
      <c r="P114">
        <v>81</v>
      </c>
      <c r="Q114" t="b">
        <v>1</v>
      </c>
      <c r="R114" t="s">
        <v>8264</v>
      </c>
      <c r="S114" s="17" t="s">
        <v>8345</v>
      </c>
      <c r="T114" t="s">
        <v>8346</v>
      </c>
    </row>
    <row r="115" spans="1:20" ht="28.8" x14ac:dyDescent="0.55000000000000004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0" t="str">
        <f t="shared" si="4"/>
        <v>July</v>
      </c>
      <c r="J115" s="10">
        <f t="shared" si="5"/>
        <v>2011</v>
      </c>
      <c r="K115" s="9">
        <f t="shared" si="6"/>
        <v>40761.625</v>
      </c>
      <c r="L115">
        <v>1312642800</v>
      </c>
      <c r="M115" s="9">
        <f t="shared" si="7"/>
        <v>40753.758425925924</v>
      </c>
      <c r="N115">
        <v>1311963128</v>
      </c>
      <c r="O115" t="b">
        <v>0</v>
      </c>
      <c r="P115">
        <v>78</v>
      </c>
      <c r="Q115" t="b">
        <v>1</v>
      </c>
      <c r="R115" t="s">
        <v>8264</v>
      </c>
      <c r="S115" s="17" t="s">
        <v>8345</v>
      </c>
      <c r="T115" t="s">
        <v>8346</v>
      </c>
    </row>
    <row r="116" spans="1:20" ht="43.2" x14ac:dyDescent="0.55000000000000004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0" t="str">
        <f t="shared" si="4"/>
        <v>November</v>
      </c>
      <c r="J116" s="10">
        <f t="shared" si="5"/>
        <v>2011</v>
      </c>
      <c r="K116" s="9">
        <f t="shared" si="6"/>
        <v>40921.27416666667</v>
      </c>
      <c r="L116">
        <v>1326436488</v>
      </c>
      <c r="M116" s="9">
        <f t="shared" si="7"/>
        <v>40861.27416666667</v>
      </c>
      <c r="N116">
        <v>1321252488</v>
      </c>
      <c r="O116" t="b">
        <v>0</v>
      </c>
      <c r="P116">
        <v>35</v>
      </c>
      <c r="Q116" t="b">
        <v>1</v>
      </c>
      <c r="R116" t="s">
        <v>8264</v>
      </c>
      <c r="S116" s="17" t="s">
        <v>8345</v>
      </c>
      <c r="T116" t="s">
        <v>8346</v>
      </c>
    </row>
    <row r="117" spans="1:20" x14ac:dyDescent="0.55000000000000004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0" t="str">
        <f t="shared" si="4"/>
        <v>January</v>
      </c>
      <c r="J117" s="10">
        <f t="shared" si="5"/>
        <v>2012</v>
      </c>
      <c r="K117" s="9">
        <f t="shared" si="6"/>
        <v>40943.738935185182</v>
      </c>
      <c r="L117">
        <v>1328377444</v>
      </c>
      <c r="M117" s="9">
        <f t="shared" si="7"/>
        <v>40918.738935185182</v>
      </c>
      <c r="N117">
        <v>1326217444</v>
      </c>
      <c r="O117" t="b">
        <v>0</v>
      </c>
      <c r="P117">
        <v>22</v>
      </c>
      <c r="Q117" t="b">
        <v>1</v>
      </c>
      <c r="R117" t="s">
        <v>8264</v>
      </c>
      <c r="S117" s="17" t="s">
        <v>8345</v>
      </c>
      <c r="T117" t="s">
        <v>8346</v>
      </c>
    </row>
    <row r="118" spans="1:20" ht="43.2" x14ac:dyDescent="0.55000000000000004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0" t="str">
        <f t="shared" si="4"/>
        <v>February</v>
      </c>
      <c r="J118" s="10">
        <f t="shared" si="5"/>
        <v>2011</v>
      </c>
      <c r="K118" s="9">
        <f t="shared" si="6"/>
        <v>40641.455497685187</v>
      </c>
      <c r="L118">
        <v>1302260155</v>
      </c>
      <c r="M118" s="9">
        <f t="shared" si="7"/>
        <v>40595.497164351851</v>
      </c>
      <c r="N118">
        <v>1298289355</v>
      </c>
      <c r="O118" t="b">
        <v>0</v>
      </c>
      <c r="P118">
        <v>57</v>
      </c>
      <c r="Q118" t="b">
        <v>1</v>
      </c>
      <c r="R118" t="s">
        <v>8264</v>
      </c>
      <c r="S118" s="17" t="s">
        <v>8345</v>
      </c>
      <c r="T118" t="s">
        <v>8346</v>
      </c>
    </row>
    <row r="119" spans="1:20" ht="43.2" x14ac:dyDescent="0.55000000000000004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0" t="str">
        <f t="shared" si="4"/>
        <v>March</v>
      </c>
      <c r="J119" s="10">
        <f t="shared" si="5"/>
        <v>2010</v>
      </c>
      <c r="K119" s="9">
        <f t="shared" si="6"/>
        <v>40338.791666666664</v>
      </c>
      <c r="L119">
        <v>1276110000</v>
      </c>
      <c r="M119" s="9">
        <f t="shared" si="7"/>
        <v>40248.834999999999</v>
      </c>
      <c r="N119">
        <v>1268337744</v>
      </c>
      <c r="O119" t="b">
        <v>0</v>
      </c>
      <c r="P119">
        <v>27</v>
      </c>
      <c r="Q119" t="b">
        <v>1</v>
      </c>
      <c r="R119" t="s">
        <v>8264</v>
      </c>
      <c r="S119" s="17" t="s">
        <v>8345</v>
      </c>
      <c r="T119" t="s">
        <v>8346</v>
      </c>
    </row>
    <row r="120" spans="1:20" ht="28.8" x14ac:dyDescent="0.55000000000000004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0" t="str">
        <f t="shared" si="4"/>
        <v>June</v>
      </c>
      <c r="J120" s="10">
        <f t="shared" si="5"/>
        <v>2011</v>
      </c>
      <c r="K120" s="9">
        <f t="shared" si="6"/>
        <v>40753.053657407407</v>
      </c>
      <c r="L120">
        <v>1311902236</v>
      </c>
      <c r="M120" s="9">
        <f t="shared" si="7"/>
        <v>40723.053657407407</v>
      </c>
      <c r="N120">
        <v>1309310236</v>
      </c>
      <c r="O120" t="b">
        <v>0</v>
      </c>
      <c r="P120">
        <v>39</v>
      </c>
      <c r="Q120" t="b">
        <v>1</v>
      </c>
      <c r="R120" t="s">
        <v>8264</v>
      </c>
      <c r="S120" s="17" t="s">
        <v>8345</v>
      </c>
      <c r="T120" t="s">
        <v>8346</v>
      </c>
    </row>
    <row r="121" spans="1:20" ht="43.2" x14ac:dyDescent="0.55000000000000004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0" t="str">
        <f t="shared" si="4"/>
        <v>July</v>
      </c>
      <c r="J121" s="10">
        <f t="shared" si="5"/>
        <v>2011</v>
      </c>
      <c r="K121" s="9">
        <f t="shared" si="6"/>
        <v>40768.958333333336</v>
      </c>
      <c r="L121">
        <v>1313276400</v>
      </c>
      <c r="M121" s="9">
        <f t="shared" si="7"/>
        <v>40739.069282407407</v>
      </c>
      <c r="N121">
        <v>1310693986</v>
      </c>
      <c r="O121" t="b">
        <v>0</v>
      </c>
      <c r="P121">
        <v>37</v>
      </c>
      <c r="Q121" t="b">
        <v>1</v>
      </c>
      <c r="R121" t="s">
        <v>8264</v>
      </c>
      <c r="S121" s="17" t="s">
        <v>8345</v>
      </c>
      <c r="T121" t="s">
        <v>8346</v>
      </c>
    </row>
    <row r="122" spans="1:20" ht="43.2" x14ac:dyDescent="0.55000000000000004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0" t="str">
        <f t="shared" si="4"/>
        <v>September</v>
      </c>
      <c r="J122" s="10">
        <f t="shared" si="5"/>
        <v>2016</v>
      </c>
      <c r="K122" s="9">
        <f t="shared" si="6"/>
        <v>42646.049849537041</v>
      </c>
      <c r="L122">
        <v>1475457107</v>
      </c>
      <c r="M122" s="9">
        <f t="shared" si="7"/>
        <v>42616.049849537041</v>
      </c>
      <c r="N122">
        <v>1472865107</v>
      </c>
      <c r="O122" t="b">
        <v>0</v>
      </c>
      <c r="P122">
        <v>1</v>
      </c>
      <c r="Q122" t="b">
        <v>0</v>
      </c>
      <c r="R122" t="s">
        <v>8265</v>
      </c>
      <c r="S122" s="17" t="s">
        <v>8345</v>
      </c>
      <c r="T122" t="s">
        <v>8346</v>
      </c>
    </row>
    <row r="123" spans="1:20" ht="43.2" x14ac:dyDescent="0.55000000000000004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0" t="str">
        <f t="shared" si="4"/>
        <v>April</v>
      </c>
      <c r="J123" s="10">
        <f t="shared" si="5"/>
        <v>2015</v>
      </c>
      <c r="K123" s="9">
        <f t="shared" si="6"/>
        <v>42112.427777777775</v>
      </c>
      <c r="L123">
        <v>1429352160</v>
      </c>
      <c r="M123" s="9">
        <f t="shared" si="7"/>
        <v>42096.704976851848</v>
      </c>
      <c r="N123">
        <v>1427993710</v>
      </c>
      <c r="O123" t="b">
        <v>0</v>
      </c>
      <c r="P123">
        <v>1</v>
      </c>
      <c r="Q123" t="b">
        <v>0</v>
      </c>
      <c r="R123" t="s">
        <v>8265</v>
      </c>
      <c r="S123" s="17" t="s">
        <v>8345</v>
      </c>
      <c r="T123" t="s">
        <v>8346</v>
      </c>
    </row>
    <row r="124" spans="1:20" ht="28.8" x14ac:dyDescent="0.55000000000000004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0" t="str">
        <f t="shared" si="4"/>
        <v>August</v>
      </c>
      <c r="J124" s="10">
        <f t="shared" si="5"/>
        <v>2016</v>
      </c>
      <c r="K124" s="9">
        <f t="shared" si="6"/>
        <v>42653.431793981479</v>
      </c>
      <c r="L124">
        <v>1476094907</v>
      </c>
      <c r="M124" s="9">
        <f t="shared" si="7"/>
        <v>42593.431793981479</v>
      </c>
      <c r="N124">
        <v>1470910907</v>
      </c>
      <c r="O124" t="b">
        <v>0</v>
      </c>
      <c r="P124">
        <v>0</v>
      </c>
      <c r="Q124" t="b">
        <v>0</v>
      </c>
      <c r="R124" t="s">
        <v>8265</v>
      </c>
      <c r="S124" s="17" t="s">
        <v>8345</v>
      </c>
      <c r="T124" t="s">
        <v>8346</v>
      </c>
    </row>
    <row r="125" spans="1:20" ht="43.2" x14ac:dyDescent="0.55000000000000004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0" t="str">
        <f t="shared" si="4"/>
        <v>September</v>
      </c>
      <c r="J125" s="10">
        <f t="shared" si="5"/>
        <v>2014</v>
      </c>
      <c r="K125" s="9">
        <f t="shared" si="6"/>
        <v>41940.916666666664</v>
      </c>
      <c r="L125">
        <v>1414533600</v>
      </c>
      <c r="M125" s="9">
        <f t="shared" si="7"/>
        <v>41904.781990740739</v>
      </c>
      <c r="N125">
        <v>1411411564</v>
      </c>
      <c r="O125" t="b">
        <v>0</v>
      </c>
      <c r="P125">
        <v>6</v>
      </c>
      <c r="Q125" t="b">
        <v>0</v>
      </c>
      <c r="R125" t="s">
        <v>8265</v>
      </c>
      <c r="S125" s="17" t="s">
        <v>8345</v>
      </c>
      <c r="T125" t="s">
        <v>8346</v>
      </c>
    </row>
    <row r="126" spans="1:20" ht="43.2" x14ac:dyDescent="0.55000000000000004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0" t="str">
        <f t="shared" si="4"/>
        <v>April</v>
      </c>
      <c r="J126" s="10">
        <f t="shared" si="5"/>
        <v>2015</v>
      </c>
      <c r="K126" s="9">
        <f t="shared" si="6"/>
        <v>42139.928726851853</v>
      </c>
      <c r="L126">
        <v>1431728242</v>
      </c>
      <c r="M126" s="9">
        <f t="shared" si="7"/>
        <v>42114.928726851853</v>
      </c>
      <c r="N126">
        <v>1429568242</v>
      </c>
      <c r="O126" t="b">
        <v>0</v>
      </c>
      <c r="P126">
        <v>0</v>
      </c>
      <c r="Q126" t="b">
        <v>0</v>
      </c>
      <c r="R126" t="s">
        <v>8265</v>
      </c>
      <c r="S126" s="17" t="s">
        <v>8345</v>
      </c>
      <c r="T126" t="s">
        <v>8346</v>
      </c>
    </row>
    <row r="127" spans="1:20" ht="43.2" x14ac:dyDescent="0.55000000000000004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0" t="str">
        <f t="shared" si="4"/>
        <v>December</v>
      </c>
      <c r="J127" s="10">
        <f t="shared" si="5"/>
        <v>2016</v>
      </c>
      <c r="K127" s="9">
        <f t="shared" si="6"/>
        <v>42769.993981481486</v>
      </c>
      <c r="L127">
        <v>1486165880</v>
      </c>
      <c r="M127" s="9">
        <f t="shared" si="7"/>
        <v>42709.993981481486</v>
      </c>
      <c r="N127">
        <v>1480981880</v>
      </c>
      <c r="O127" t="b">
        <v>0</v>
      </c>
      <c r="P127">
        <v>6</v>
      </c>
      <c r="Q127" t="b">
        <v>0</v>
      </c>
      <c r="R127" t="s">
        <v>8265</v>
      </c>
      <c r="S127" s="17" t="s">
        <v>8345</v>
      </c>
      <c r="T127" t="s">
        <v>8346</v>
      </c>
    </row>
    <row r="128" spans="1:20" ht="43.2" x14ac:dyDescent="0.55000000000000004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0" t="str">
        <f t="shared" si="4"/>
        <v>May</v>
      </c>
      <c r="J128" s="10">
        <f t="shared" si="5"/>
        <v>2015</v>
      </c>
      <c r="K128" s="9">
        <f t="shared" si="6"/>
        <v>42166.083333333328</v>
      </c>
      <c r="L128">
        <v>1433988000</v>
      </c>
      <c r="M128" s="9">
        <f t="shared" si="7"/>
        <v>42135.589548611111</v>
      </c>
      <c r="N128">
        <v>1431353337</v>
      </c>
      <c r="O128" t="b">
        <v>0</v>
      </c>
      <c r="P128">
        <v>13</v>
      </c>
      <c r="Q128" t="b">
        <v>0</v>
      </c>
      <c r="R128" t="s">
        <v>8265</v>
      </c>
      <c r="S128" s="17" t="s">
        <v>8345</v>
      </c>
      <c r="T128" t="s">
        <v>8346</v>
      </c>
    </row>
    <row r="129" spans="1:20" ht="43.2" x14ac:dyDescent="0.55000000000000004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0" t="str">
        <f t="shared" si="4"/>
        <v>March</v>
      </c>
      <c r="J129" s="10">
        <f t="shared" si="5"/>
        <v>2015</v>
      </c>
      <c r="K129" s="9">
        <f t="shared" si="6"/>
        <v>42097.582650462966</v>
      </c>
      <c r="L129">
        <v>1428069541</v>
      </c>
      <c r="M129" s="9">
        <f t="shared" si="7"/>
        <v>42067.62431712963</v>
      </c>
      <c r="N129">
        <v>1425481141</v>
      </c>
      <c r="O129" t="b">
        <v>0</v>
      </c>
      <c r="P129">
        <v>4</v>
      </c>
      <c r="Q129" t="b">
        <v>0</v>
      </c>
      <c r="R129" t="s">
        <v>8265</v>
      </c>
      <c r="S129" s="17" t="s">
        <v>8345</v>
      </c>
      <c r="T129" t="s">
        <v>8346</v>
      </c>
    </row>
    <row r="130" spans="1:20" ht="28.8" x14ac:dyDescent="0.55000000000000004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0" t="str">
        <f t="shared" si="4"/>
        <v>September</v>
      </c>
      <c r="J130" s="10">
        <f t="shared" si="5"/>
        <v>2016</v>
      </c>
      <c r="K130" s="9">
        <f t="shared" si="6"/>
        <v>42663.22792824074</v>
      </c>
      <c r="L130">
        <v>1476941293</v>
      </c>
      <c r="M130" s="9">
        <f t="shared" si="7"/>
        <v>42628.22792824074</v>
      </c>
      <c r="N130">
        <v>1473917293</v>
      </c>
      <c r="O130" t="b">
        <v>0</v>
      </c>
      <c r="P130">
        <v>6</v>
      </c>
      <c r="Q130" t="b">
        <v>0</v>
      </c>
      <c r="R130" t="s">
        <v>8265</v>
      </c>
      <c r="S130" s="17" t="s">
        <v>8345</v>
      </c>
      <c r="T130" t="s">
        <v>8346</v>
      </c>
    </row>
    <row r="131" spans="1:20" ht="43.2" x14ac:dyDescent="0.55000000000000004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0" t="str">
        <f t="shared" ref="I131:I194" si="8">TEXT(M131, "mmmm")</f>
        <v>August</v>
      </c>
      <c r="J131" s="10">
        <f t="shared" ref="J131:J194" si="9">YEAR(M131)</f>
        <v>2014</v>
      </c>
      <c r="K131" s="9">
        <f t="shared" ref="K131:K194" si="10">(((L131/60)/60)/24)+DATE(1970,1,1)</f>
        <v>41942.937303240738</v>
      </c>
      <c r="L131">
        <v>1414708183</v>
      </c>
      <c r="M131" s="9">
        <f t="shared" ref="M131:M194" si="11">(((N131/60)/60)/24)+DATE(1970,1,1)</f>
        <v>41882.937303240738</v>
      </c>
      <c r="N131">
        <v>1409524183</v>
      </c>
      <c r="O131" t="b">
        <v>0</v>
      </c>
      <c r="P131">
        <v>0</v>
      </c>
      <c r="Q131" t="b">
        <v>0</v>
      </c>
      <c r="R131" t="s">
        <v>8265</v>
      </c>
      <c r="S131" s="17" t="s">
        <v>8345</v>
      </c>
      <c r="T131" t="s">
        <v>8346</v>
      </c>
    </row>
    <row r="132" spans="1:20" ht="43.2" x14ac:dyDescent="0.55000000000000004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0" t="str">
        <f t="shared" si="8"/>
        <v>May</v>
      </c>
      <c r="J132" s="10">
        <f t="shared" si="9"/>
        <v>2014</v>
      </c>
      <c r="K132" s="9">
        <f t="shared" si="10"/>
        <v>41806.844444444447</v>
      </c>
      <c r="L132">
        <v>1402949760</v>
      </c>
      <c r="M132" s="9">
        <f t="shared" si="11"/>
        <v>41778.915416666663</v>
      </c>
      <c r="N132">
        <v>1400536692</v>
      </c>
      <c r="O132" t="b">
        <v>0</v>
      </c>
      <c r="P132">
        <v>0</v>
      </c>
      <c r="Q132" t="b">
        <v>0</v>
      </c>
      <c r="R132" t="s">
        <v>8265</v>
      </c>
      <c r="S132" s="17" t="s">
        <v>8345</v>
      </c>
      <c r="T132" t="s">
        <v>8346</v>
      </c>
    </row>
    <row r="133" spans="1:20" x14ac:dyDescent="0.55000000000000004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0" t="str">
        <f t="shared" si="8"/>
        <v>June</v>
      </c>
      <c r="J133" s="10">
        <f t="shared" si="9"/>
        <v>2016</v>
      </c>
      <c r="K133" s="9">
        <f t="shared" si="10"/>
        <v>42557</v>
      </c>
      <c r="L133">
        <v>1467763200</v>
      </c>
      <c r="M133" s="9">
        <f t="shared" si="11"/>
        <v>42541.837511574078</v>
      </c>
      <c r="N133">
        <v>1466453161</v>
      </c>
      <c r="O133" t="b">
        <v>0</v>
      </c>
      <c r="P133">
        <v>0</v>
      </c>
      <c r="Q133" t="b">
        <v>0</v>
      </c>
      <c r="R133" t="s">
        <v>8265</v>
      </c>
      <c r="S133" s="17" t="s">
        <v>8345</v>
      </c>
      <c r="T133" t="s">
        <v>8346</v>
      </c>
    </row>
    <row r="134" spans="1:20" ht="43.2" x14ac:dyDescent="0.55000000000000004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0" t="str">
        <f t="shared" si="8"/>
        <v>September</v>
      </c>
      <c r="J134" s="10">
        <f t="shared" si="9"/>
        <v>2014</v>
      </c>
      <c r="K134" s="9">
        <f t="shared" si="10"/>
        <v>41950.854247685187</v>
      </c>
      <c r="L134">
        <v>1415392207</v>
      </c>
      <c r="M134" s="9">
        <f t="shared" si="11"/>
        <v>41905.812581018516</v>
      </c>
      <c r="N134">
        <v>1411500607</v>
      </c>
      <c r="O134" t="b">
        <v>0</v>
      </c>
      <c r="P134">
        <v>81</v>
      </c>
      <c r="Q134" t="b">
        <v>0</v>
      </c>
      <c r="R134" t="s">
        <v>8265</v>
      </c>
      <c r="S134" s="17" t="s">
        <v>8345</v>
      </c>
      <c r="T134" t="s">
        <v>8346</v>
      </c>
    </row>
    <row r="135" spans="1:20" ht="28.8" x14ac:dyDescent="0.55000000000000004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0" t="str">
        <f t="shared" si="8"/>
        <v>May</v>
      </c>
      <c r="J135" s="10">
        <f t="shared" si="9"/>
        <v>2016</v>
      </c>
      <c r="K135" s="9">
        <f t="shared" si="10"/>
        <v>42521.729861111111</v>
      </c>
      <c r="L135">
        <v>1464715860</v>
      </c>
      <c r="M135" s="9">
        <f t="shared" si="11"/>
        <v>42491.80768518518</v>
      </c>
      <c r="N135">
        <v>1462130584</v>
      </c>
      <c r="O135" t="b">
        <v>0</v>
      </c>
      <c r="P135">
        <v>0</v>
      </c>
      <c r="Q135" t="b">
        <v>0</v>
      </c>
      <c r="R135" t="s">
        <v>8265</v>
      </c>
      <c r="S135" s="17" t="s">
        <v>8345</v>
      </c>
      <c r="T135" t="s">
        <v>8346</v>
      </c>
    </row>
    <row r="136" spans="1:20" ht="28.8" x14ac:dyDescent="0.55000000000000004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0" t="str">
        <f t="shared" si="8"/>
        <v>August</v>
      </c>
      <c r="J136" s="10">
        <f t="shared" si="9"/>
        <v>2015</v>
      </c>
      <c r="K136" s="9">
        <f t="shared" si="10"/>
        <v>42251.708333333328</v>
      </c>
      <c r="L136">
        <v>1441386000</v>
      </c>
      <c r="M136" s="9">
        <f t="shared" si="11"/>
        <v>42221.909930555557</v>
      </c>
      <c r="N136">
        <v>1438811418</v>
      </c>
      <c r="O136" t="b">
        <v>0</v>
      </c>
      <c r="P136">
        <v>0</v>
      </c>
      <c r="Q136" t="b">
        <v>0</v>
      </c>
      <c r="R136" t="s">
        <v>8265</v>
      </c>
      <c r="S136" s="17" t="s">
        <v>8345</v>
      </c>
      <c r="T136" t="s">
        <v>8346</v>
      </c>
    </row>
    <row r="137" spans="1:20" ht="43.2" x14ac:dyDescent="0.55000000000000004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0" t="str">
        <f t="shared" si="8"/>
        <v>May</v>
      </c>
      <c r="J137" s="10">
        <f t="shared" si="9"/>
        <v>2014</v>
      </c>
      <c r="K137" s="9">
        <f t="shared" si="10"/>
        <v>41821.791666666664</v>
      </c>
      <c r="L137">
        <v>1404241200</v>
      </c>
      <c r="M137" s="9">
        <f t="shared" si="11"/>
        <v>41788.381909722222</v>
      </c>
      <c r="N137">
        <v>1401354597</v>
      </c>
      <c r="O137" t="b">
        <v>0</v>
      </c>
      <c r="P137">
        <v>5</v>
      </c>
      <c r="Q137" t="b">
        <v>0</v>
      </c>
      <c r="R137" t="s">
        <v>8265</v>
      </c>
      <c r="S137" s="17" t="s">
        <v>8345</v>
      </c>
      <c r="T137" t="s">
        <v>8346</v>
      </c>
    </row>
    <row r="138" spans="1:20" ht="43.2" x14ac:dyDescent="0.55000000000000004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0" t="str">
        <f t="shared" si="8"/>
        <v>April</v>
      </c>
      <c r="J138" s="10">
        <f t="shared" si="9"/>
        <v>2015</v>
      </c>
      <c r="K138" s="9">
        <f t="shared" si="10"/>
        <v>42140.427777777775</v>
      </c>
      <c r="L138">
        <v>1431771360</v>
      </c>
      <c r="M138" s="9">
        <f t="shared" si="11"/>
        <v>42096.410115740742</v>
      </c>
      <c r="N138">
        <v>1427968234</v>
      </c>
      <c r="O138" t="b">
        <v>0</v>
      </c>
      <c r="P138">
        <v>0</v>
      </c>
      <c r="Q138" t="b">
        <v>0</v>
      </c>
      <c r="R138" t="s">
        <v>8265</v>
      </c>
      <c r="S138" s="17" t="s">
        <v>8345</v>
      </c>
      <c r="T138" t="s">
        <v>8346</v>
      </c>
    </row>
    <row r="139" spans="1:20" ht="43.2" x14ac:dyDescent="0.55000000000000004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0" t="str">
        <f t="shared" si="8"/>
        <v>August</v>
      </c>
      <c r="J139" s="10">
        <f t="shared" si="9"/>
        <v>2015</v>
      </c>
      <c r="K139" s="9">
        <f t="shared" si="10"/>
        <v>42289.573993055557</v>
      </c>
      <c r="L139">
        <v>1444657593</v>
      </c>
      <c r="M139" s="9">
        <f t="shared" si="11"/>
        <v>42239.573993055557</v>
      </c>
      <c r="N139">
        <v>1440337593</v>
      </c>
      <c r="O139" t="b">
        <v>0</v>
      </c>
      <c r="P139">
        <v>0</v>
      </c>
      <c r="Q139" t="b">
        <v>0</v>
      </c>
      <c r="R139" t="s">
        <v>8265</v>
      </c>
      <c r="S139" s="17" t="s">
        <v>8345</v>
      </c>
      <c r="T139" t="s">
        <v>8346</v>
      </c>
    </row>
    <row r="140" spans="1:20" ht="43.2" x14ac:dyDescent="0.55000000000000004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0" t="str">
        <f t="shared" si="8"/>
        <v>July</v>
      </c>
      <c r="J140" s="10">
        <f t="shared" si="9"/>
        <v>2015</v>
      </c>
      <c r="K140" s="9">
        <f t="shared" si="10"/>
        <v>42217.207638888889</v>
      </c>
      <c r="L140">
        <v>1438405140</v>
      </c>
      <c r="M140" s="9">
        <f t="shared" si="11"/>
        <v>42186.257418981477</v>
      </c>
      <c r="N140">
        <v>1435731041</v>
      </c>
      <c r="O140" t="b">
        <v>0</v>
      </c>
      <c r="P140">
        <v>58</v>
      </c>
      <c r="Q140" t="b">
        <v>0</v>
      </c>
      <c r="R140" t="s">
        <v>8265</v>
      </c>
      <c r="S140" s="17" t="s">
        <v>8345</v>
      </c>
      <c r="T140" t="s">
        <v>8346</v>
      </c>
    </row>
    <row r="141" spans="1:20" ht="43.2" x14ac:dyDescent="0.55000000000000004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0" t="str">
        <f t="shared" si="8"/>
        <v>July</v>
      </c>
      <c r="J141" s="10">
        <f t="shared" si="9"/>
        <v>2015</v>
      </c>
      <c r="K141" s="9">
        <f t="shared" si="10"/>
        <v>42197.920972222222</v>
      </c>
      <c r="L141">
        <v>1436738772</v>
      </c>
      <c r="M141" s="9">
        <f t="shared" si="11"/>
        <v>42187.920972222222</v>
      </c>
      <c r="N141">
        <v>1435874772</v>
      </c>
      <c r="O141" t="b">
        <v>0</v>
      </c>
      <c r="P141">
        <v>1</v>
      </c>
      <c r="Q141" t="b">
        <v>0</v>
      </c>
      <c r="R141" t="s">
        <v>8265</v>
      </c>
      <c r="S141" s="17" t="s">
        <v>8345</v>
      </c>
      <c r="T141" t="s">
        <v>8346</v>
      </c>
    </row>
    <row r="142" spans="1:20" ht="43.2" x14ac:dyDescent="0.55000000000000004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0" t="str">
        <f t="shared" si="8"/>
        <v>February</v>
      </c>
      <c r="J142" s="10">
        <f t="shared" si="9"/>
        <v>2015</v>
      </c>
      <c r="K142" s="9">
        <f t="shared" si="10"/>
        <v>42083.15662037037</v>
      </c>
      <c r="L142">
        <v>1426823132</v>
      </c>
      <c r="M142" s="9">
        <f t="shared" si="11"/>
        <v>42053.198287037041</v>
      </c>
      <c r="N142">
        <v>1424234732</v>
      </c>
      <c r="O142" t="b">
        <v>0</v>
      </c>
      <c r="P142">
        <v>0</v>
      </c>
      <c r="Q142" t="b">
        <v>0</v>
      </c>
      <c r="R142" t="s">
        <v>8265</v>
      </c>
      <c r="S142" s="17" t="s">
        <v>8345</v>
      </c>
      <c r="T142" t="s">
        <v>8346</v>
      </c>
    </row>
    <row r="143" spans="1:20" ht="43.2" x14ac:dyDescent="0.55000000000000004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0" t="str">
        <f t="shared" si="8"/>
        <v>April</v>
      </c>
      <c r="J143" s="10">
        <f t="shared" si="9"/>
        <v>2015</v>
      </c>
      <c r="K143" s="9">
        <f t="shared" si="10"/>
        <v>42155.153043981481</v>
      </c>
      <c r="L143">
        <v>1433043623</v>
      </c>
      <c r="M143" s="9">
        <f t="shared" si="11"/>
        <v>42110.153043981481</v>
      </c>
      <c r="N143">
        <v>1429155623</v>
      </c>
      <c r="O143" t="b">
        <v>0</v>
      </c>
      <c r="P143">
        <v>28</v>
      </c>
      <c r="Q143" t="b">
        <v>0</v>
      </c>
      <c r="R143" t="s">
        <v>8265</v>
      </c>
      <c r="S143" s="17" t="s">
        <v>8345</v>
      </c>
      <c r="T143" t="s">
        <v>8346</v>
      </c>
    </row>
    <row r="144" spans="1:20" ht="43.2" x14ac:dyDescent="0.55000000000000004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0" t="str">
        <f t="shared" si="8"/>
        <v>October</v>
      </c>
      <c r="J144" s="10">
        <f t="shared" si="9"/>
        <v>2014</v>
      </c>
      <c r="K144" s="9">
        <f t="shared" si="10"/>
        <v>41959.934930555552</v>
      </c>
      <c r="L144">
        <v>1416176778</v>
      </c>
      <c r="M144" s="9">
        <f t="shared" si="11"/>
        <v>41938.893263888887</v>
      </c>
      <c r="N144">
        <v>1414358778</v>
      </c>
      <c r="O144" t="b">
        <v>0</v>
      </c>
      <c r="P144">
        <v>1</v>
      </c>
      <c r="Q144" t="b">
        <v>0</v>
      </c>
      <c r="R144" t="s">
        <v>8265</v>
      </c>
      <c r="S144" s="17" t="s">
        <v>8345</v>
      </c>
      <c r="T144" t="s">
        <v>8346</v>
      </c>
    </row>
    <row r="145" spans="1:20" ht="43.2" x14ac:dyDescent="0.55000000000000004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0" t="str">
        <f t="shared" si="8"/>
        <v>July</v>
      </c>
      <c r="J145" s="10">
        <f t="shared" si="9"/>
        <v>2016</v>
      </c>
      <c r="K145" s="9">
        <f t="shared" si="10"/>
        <v>42616.246527777781</v>
      </c>
      <c r="L145">
        <v>1472882100</v>
      </c>
      <c r="M145" s="9">
        <f t="shared" si="11"/>
        <v>42559.064143518524</v>
      </c>
      <c r="N145">
        <v>1467941542</v>
      </c>
      <c r="O145" t="b">
        <v>0</v>
      </c>
      <c r="P145">
        <v>0</v>
      </c>
      <c r="Q145" t="b">
        <v>0</v>
      </c>
      <c r="R145" t="s">
        <v>8265</v>
      </c>
      <c r="S145" s="17" t="s">
        <v>8345</v>
      </c>
      <c r="T145" t="s">
        <v>8346</v>
      </c>
    </row>
    <row r="146" spans="1:20" ht="43.2" x14ac:dyDescent="0.55000000000000004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0" t="str">
        <f t="shared" si="8"/>
        <v>February</v>
      </c>
      <c r="J146" s="10">
        <f t="shared" si="9"/>
        <v>2015</v>
      </c>
      <c r="K146" s="9">
        <f t="shared" si="10"/>
        <v>42107.72074074074</v>
      </c>
      <c r="L146">
        <v>1428945472</v>
      </c>
      <c r="M146" s="9">
        <f t="shared" si="11"/>
        <v>42047.762407407412</v>
      </c>
      <c r="N146">
        <v>1423765072</v>
      </c>
      <c r="O146" t="b">
        <v>0</v>
      </c>
      <c r="P146">
        <v>37</v>
      </c>
      <c r="Q146" t="b">
        <v>0</v>
      </c>
      <c r="R146" t="s">
        <v>8265</v>
      </c>
      <c r="S146" s="17" t="s">
        <v>8345</v>
      </c>
      <c r="T146" t="s">
        <v>8346</v>
      </c>
    </row>
    <row r="147" spans="1:20" ht="43.2" x14ac:dyDescent="0.55000000000000004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0" t="str">
        <f t="shared" si="8"/>
        <v>July</v>
      </c>
      <c r="J147" s="10">
        <f t="shared" si="9"/>
        <v>2015</v>
      </c>
      <c r="K147" s="9">
        <f t="shared" si="10"/>
        <v>42227.542268518519</v>
      </c>
      <c r="L147">
        <v>1439298052</v>
      </c>
      <c r="M147" s="9">
        <f t="shared" si="11"/>
        <v>42200.542268518519</v>
      </c>
      <c r="N147">
        <v>1436965252</v>
      </c>
      <c r="O147" t="b">
        <v>0</v>
      </c>
      <c r="P147">
        <v>9</v>
      </c>
      <c r="Q147" t="b">
        <v>0</v>
      </c>
      <c r="R147" t="s">
        <v>8265</v>
      </c>
      <c r="S147" s="17" t="s">
        <v>8345</v>
      </c>
      <c r="T147" t="s">
        <v>8346</v>
      </c>
    </row>
    <row r="148" spans="1:20" ht="43.2" x14ac:dyDescent="0.55000000000000004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0" t="str">
        <f t="shared" si="8"/>
        <v>November</v>
      </c>
      <c r="J148" s="10">
        <f t="shared" si="9"/>
        <v>2016</v>
      </c>
      <c r="K148" s="9">
        <f t="shared" si="10"/>
        <v>42753.016180555554</v>
      </c>
      <c r="L148">
        <v>1484698998</v>
      </c>
      <c r="M148" s="9">
        <f t="shared" si="11"/>
        <v>42693.016180555554</v>
      </c>
      <c r="N148">
        <v>1479514998</v>
      </c>
      <c r="O148" t="b">
        <v>0</v>
      </c>
      <c r="P148">
        <v>3</v>
      </c>
      <c r="Q148" t="b">
        <v>0</v>
      </c>
      <c r="R148" t="s">
        <v>8265</v>
      </c>
      <c r="S148" s="17" t="s">
        <v>8345</v>
      </c>
      <c r="T148" t="s">
        <v>8346</v>
      </c>
    </row>
    <row r="149" spans="1:20" ht="28.8" x14ac:dyDescent="0.55000000000000004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0" t="str">
        <f t="shared" si="8"/>
        <v>November</v>
      </c>
      <c r="J149" s="10">
        <f t="shared" si="9"/>
        <v>2014</v>
      </c>
      <c r="K149" s="9">
        <f t="shared" si="10"/>
        <v>42012.762499999997</v>
      </c>
      <c r="L149">
        <v>1420741080</v>
      </c>
      <c r="M149" s="9">
        <f t="shared" si="11"/>
        <v>41969.767824074079</v>
      </c>
      <c r="N149">
        <v>1417026340</v>
      </c>
      <c r="O149" t="b">
        <v>0</v>
      </c>
      <c r="P149">
        <v>0</v>
      </c>
      <c r="Q149" t="b">
        <v>0</v>
      </c>
      <c r="R149" t="s">
        <v>8265</v>
      </c>
      <c r="S149" s="17" t="s">
        <v>8345</v>
      </c>
      <c r="T149" t="s">
        <v>8346</v>
      </c>
    </row>
    <row r="150" spans="1:20" ht="43.2" x14ac:dyDescent="0.55000000000000004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0" t="str">
        <f t="shared" si="8"/>
        <v>January</v>
      </c>
      <c r="J150" s="10">
        <f t="shared" si="9"/>
        <v>2016</v>
      </c>
      <c r="K150" s="9">
        <f t="shared" si="10"/>
        <v>42427.281666666662</v>
      </c>
      <c r="L150">
        <v>1456555536</v>
      </c>
      <c r="M150" s="9">
        <f t="shared" si="11"/>
        <v>42397.281666666662</v>
      </c>
      <c r="N150">
        <v>1453963536</v>
      </c>
      <c r="O150" t="b">
        <v>0</v>
      </c>
      <c r="P150">
        <v>2</v>
      </c>
      <c r="Q150" t="b">
        <v>0</v>
      </c>
      <c r="R150" t="s">
        <v>8265</v>
      </c>
      <c r="S150" s="17" t="s">
        <v>8345</v>
      </c>
      <c r="T150" t="s">
        <v>8346</v>
      </c>
    </row>
    <row r="151" spans="1:20" ht="43.2" x14ac:dyDescent="0.55000000000000004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0" t="str">
        <f t="shared" si="8"/>
        <v>November</v>
      </c>
      <c r="J151" s="10">
        <f t="shared" si="9"/>
        <v>2014</v>
      </c>
      <c r="K151" s="9">
        <f t="shared" si="10"/>
        <v>41998.333333333328</v>
      </c>
      <c r="L151">
        <v>1419494400</v>
      </c>
      <c r="M151" s="9">
        <f t="shared" si="11"/>
        <v>41968.172106481477</v>
      </c>
      <c r="N151">
        <v>1416888470</v>
      </c>
      <c r="O151" t="b">
        <v>0</v>
      </c>
      <c r="P151">
        <v>6</v>
      </c>
      <c r="Q151" t="b">
        <v>0</v>
      </c>
      <c r="R151" t="s">
        <v>8265</v>
      </c>
      <c r="S151" s="17" t="s">
        <v>8345</v>
      </c>
      <c r="T151" t="s">
        <v>8346</v>
      </c>
    </row>
    <row r="152" spans="1:20" ht="43.2" x14ac:dyDescent="0.55000000000000004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0" t="str">
        <f t="shared" si="8"/>
        <v>March</v>
      </c>
      <c r="J152" s="10">
        <f t="shared" si="9"/>
        <v>2015</v>
      </c>
      <c r="K152" s="9">
        <f t="shared" si="10"/>
        <v>42150.161828703705</v>
      </c>
      <c r="L152">
        <v>1432612382</v>
      </c>
      <c r="M152" s="9">
        <f t="shared" si="11"/>
        <v>42090.161828703705</v>
      </c>
      <c r="N152">
        <v>1427428382</v>
      </c>
      <c r="O152" t="b">
        <v>0</v>
      </c>
      <c r="P152">
        <v>67</v>
      </c>
      <c r="Q152" t="b">
        <v>0</v>
      </c>
      <c r="R152" t="s">
        <v>8265</v>
      </c>
      <c r="S152" s="17" t="s">
        <v>8345</v>
      </c>
      <c r="T152" t="s">
        <v>8346</v>
      </c>
    </row>
    <row r="153" spans="1:20" ht="43.2" x14ac:dyDescent="0.55000000000000004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0" t="str">
        <f t="shared" si="8"/>
        <v>April</v>
      </c>
      <c r="J153" s="10">
        <f t="shared" si="9"/>
        <v>2015</v>
      </c>
      <c r="K153" s="9">
        <f t="shared" si="10"/>
        <v>42173.550821759258</v>
      </c>
      <c r="L153">
        <v>1434633191</v>
      </c>
      <c r="M153" s="9">
        <f t="shared" si="11"/>
        <v>42113.550821759258</v>
      </c>
      <c r="N153">
        <v>1429449191</v>
      </c>
      <c r="O153" t="b">
        <v>0</v>
      </c>
      <c r="P153">
        <v>5</v>
      </c>
      <c r="Q153" t="b">
        <v>0</v>
      </c>
      <c r="R153" t="s">
        <v>8265</v>
      </c>
      <c r="S153" s="17" t="s">
        <v>8345</v>
      </c>
      <c r="T153" t="s">
        <v>8346</v>
      </c>
    </row>
    <row r="154" spans="1:20" ht="28.8" x14ac:dyDescent="0.55000000000000004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0" t="str">
        <f t="shared" si="8"/>
        <v>August</v>
      </c>
      <c r="J154" s="10">
        <f t="shared" si="9"/>
        <v>2014</v>
      </c>
      <c r="K154" s="9">
        <f t="shared" si="10"/>
        <v>41905.077546296299</v>
      </c>
      <c r="L154">
        <v>1411437100</v>
      </c>
      <c r="M154" s="9">
        <f t="shared" si="11"/>
        <v>41875.077546296299</v>
      </c>
      <c r="N154">
        <v>1408845100</v>
      </c>
      <c r="O154" t="b">
        <v>0</v>
      </c>
      <c r="P154">
        <v>2</v>
      </c>
      <c r="Q154" t="b">
        <v>0</v>
      </c>
      <c r="R154" t="s">
        <v>8265</v>
      </c>
      <c r="S154" s="17" t="s">
        <v>8345</v>
      </c>
      <c r="T154" t="s">
        <v>8346</v>
      </c>
    </row>
    <row r="155" spans="1:20" ht="43.2" x14ac:dyDescent="0.55000000000000004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0" t="str">
        <f t="shared" si="8"/>
        <v>October</v>
      </c>
      <c r="J155" s="10">
        <f t="shared" si="9"/>
        <v>2014</v>
      </c>
      <c r="K155" s="9">
        <f t="shared" si="10"/>
        <v>41975.627824074079</v>
      </c>
      <c r="L155">
        <v>1417532644</v>
      </c>
      <c r="M155" s="9">
        <f t="shared" si="11"/>
        <v>41933.586157407408</v>
      </c>
      <c r="N155">
        <v>1413900244</v>
      </c>
      <c r="O155" t="b">
        <v>0</v>
      </c>
      <c r="P155">
        <v>10</v>
      </c>
      <c r="Q155" t="b">
        <v>0</v>
      </c>
      <c r="R155" t="s">
        <v>8265</v>
      </c>
      <c r="S155" s="17" t="s">
        <v>8345</v>
      </c>
      <c r="T155" t="s">
        <v>8346</v>
      </c>
    </row>
    <row r="156" spans="1:20" ht="28.8" x14ac:dyDescent="0.55000000000000004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0" t="str">
        <f t="shared" si="8"/>
        <v>April</v>
      </c>
      <c r="J156" s="10">
        <f t="shared" si="9"/>
        <v>2015</v>
      </c>
      <c r="K156" s="9">
        <f t="shared" si="10"/>
        <v>42158.547395833331</v>
      </c>
      <c r="L156">
        <v>1433336895</v>
      </c>
      <c r="M156" s="9">
        <f t="shared" si="11"/>
        <v>42115.547395833331</v>
      </c>
      <c r="N156">
        <v>1429621695</v>
      </c>
      <c r="O156" t="b">
        <v>0</v>
      </c>
      <c r="P156">
        <v>3</v>
      </c>
      <c r="Q156" t="b">
        <v>0</v>
      </c>
      <c r="R156" t="s">
        <v>8265</v>
      </c>
      <c r="S156" s="17" t="s">
        <v>8345</v>
      </c>
      <c r="T156" t="s">
        <v>8346</v>
      </c>
    </row>
    <row r="157" spans="1:20" ht="57.6" x14ac:dyDescent="0.55000000000000004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0" t="str">
        <f t="shared" si="8"/>
        <v>June</v>
      </c>
      <c r="J157" s="10">
        <f t="shared" si="9"/>
        <v>2015</v>
      </c>
      <c r="K157" s="9">
        <f t="shared" si="10"/>
        <v>42208.559432870374</v>
      </c>
      <c r="L157">
        <v>1437657935</v>
      </c>
      <c r="M157" s="9">
        <f t="shared" si="11"/>
        <v>42168.559432870374</v>
      </c>
      <c r="N157">
        <v>1434201935</v>
      </c>
      <c r="O157" t="b">
        <v>0</v>
      </c>
      <c r="P157">
        <v>4</v>
      </c>
      <c r="Q157" t="b">
        <v>0</v>
      </c>
      <c r="R157" t="s">
        <v>8265</v>
      </c>
      <c r="S157" s="17" t="s">
        <v>8345</v>
      </c>
      <c r="T157" t="s">
        <v>8346</v>
      </c>
    </row>
    <row r="158" spans="1:20" ht="43.2" x14ac:dyDescent="0.55000000000000004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0" t="str">
        <f t="shared" si="8"/>
        <v>June</v>
      </c>
      <c r="J158" s="10">
        <f t="shared" si="9"/>
        <v>2014</v>
      </c>
      <c r="K158" s="9">
        <f t="shared" si="10"/>
        <v>41854.124953703707</v>
      </c>
      <c r="L158">
        <v>1407034796</v>
      </c>
      <c r="M158" s="9">
        <f t="shared" si="11"/>
        <v>41794.124953703707</v>
      </c>
      <c r="N158">
        <v>1401850796</v>
      </c>
      <c r="O158" t="b">
        <v>0</v>
      </c>
      <c r="P158">
        <v>15</v>
      </c>
      <c r="Q158" t="b">
        <v>0</v>
      </c>
      <c r="R158" t="s">
        <v>8265</v>
      </c>
      <c r="S158" s="17" t="s">
        <v>8345</v>
      </c>
      <c r="T158" t="s">
        <v>8346</v>
      </c>
    </row>
    <row r="159" spans="1:20" ht="43.2" x14ac:dyDescent="0.55000000000000004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0" t="str">
        <f t="shared" si="8"/>
        <v>January</v>
      </c>
      <c r="J159" s="10">
        <f t="shared" si="9"/>
        <v>2016</v>
      </c>
      <c r="K159" s="9">
        <f t="shared" si="10"/>
        <v>42426.911712962959</v>
      </c>
      <c r="L159">
        <v>1456523572</v>
      </c>
      <c r="M159" s="9">
        <f t="shared" si="11"/>
        <v>42396.911712962959</v>
      </c>
      <c r="N159">
        <v>1453931572</v>
      </c>
      <c r="O159" t="b">
        <v>0</v>
      </c>
      <c r="P159">
        <v>2</v>
      </c>
      <c r="Q159" t="b">
        <v>0</v>
      </c>
      <c r="R159" t="s">
        <v>8265</v>
      </c>
      <c r="S159" s="17" t="s">
        <v>8345</v>
      </c>
      <c r="T159" t="s">
        <v>8346</v>
      </c>
    </row>
    <row r="160" spans="1:20" ht="43.2" x14ac:dyDescent="0.55000000000000004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0" t="str">
        <f t="shared" si="8"/>
        <v>September</v>
      </c>
      <c r="J160" s="10">
        <f t="shared" si="9"/>
        <v>2014</v>
      </c>
      <c r="K160" s="9">
        <f t="shared" si="10"/>
        <v>41934.07671296296</v>
      </c>
      <c r="L160">
        <v>1413942628</v>
      </c>
      <c r="M160" s="9">
        <f t="shared" si="11"/>
        <v>41904.07671296296</v>
      </c>
      <c r="N160">
        <v>1411350628</v>
      </c>
      <c r="O160" t="b">
        <v>0</v>
      </c>
      <c r="P160">
        <v>0</v>
      </c>
      <c r="Q160" t="b">
        <v>0</v>
      </c>
      <c r="R160" t="s">
        <v>8265</v>
      </c>
      <c r="S160" s="17" t="s">
        <v>8345</v>
      </c>
      <c r="T160" t="s">
        <v>8346</v>
      </c>
    </row>
    <row r="161" spans="1:20" ht="43.2" x14ac:dyDescent="0.55000000000000004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0" t="str">
        <f t="shared" si="8"/>
        <v>May</v>
      </c>
      <c r="J161" s="10">
        <f t="shared" si="9"/>
        <v>2016</v>
      </c>
      <c r="K161" s="9">
        <f t="shared" si="10"/>
        <v>42554.434548611112</v>
      </c>
      <c r="L161">
        <v>1467541545</v>
      </c>
      <c r="M161" s="9">
        <f t="shared" si="11"/>
        <v>42514.434548611112</v>
      </c>
      <c r="N161">
        <v>1464085545</v>
      </c>
      <c r="O161" t="b">
        <v>0</v>
      </c>
      <c r="P161">
        <v>1</v>
      </c>
      <c r="Q161" t="b">
        <v>0</v>
      </c>
      <c r="R161" t="s">
        <v>8265</v>
      </c>
      <c r="S161" s="17" t="s">
        <v>8345</v>
      </c>
      <c r="T161" t="s">
        <v>8346</v>
      </c>
    </row>
    <row r="162" spans="1:20" ht="43.2" x14ac:dyDescent="0.55000000000000004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0" t="str">
        <f t="shared" si="8"/>
        <v>June</v>
      </c>
      <c r="J162" s="10">
        <f t="shared" si="9"/>
        <v>2015</v>
      </c>
      <c r="K162" s="9">
        <f t="shared" si="10"/>
        <v>42231.913090277783</v>
      </c>
      <c r="L162">
        <v>1439675691</v>
      </c>
      <c r="M162" s="9">
        <f t="shared" si="11"/>
        <v>42171.913090277783</v>
      </c>
      <c r="N162">
        <v>1434491691</v>
      </c>
      <c r="O162" t="b">
        <v>0</v>
      </c>
      <c r="P162">
        <v>0</v>
      </c>
      <c r="Q162" t="b">
        <v>0</v>
      </c>
      <c r="R162" t="s">
        <v>8266</v>
      </c>
      <c r="S162" s="17" t="s">
        <v>8345</v>
      </c>
      <c r="T162" t="s">
        <v>8346</v>
      </c>
    </row>
    <row r="163" spans="1:20" ht="43.2" x14ac:dyDescent="0.55000000000000004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0" t="str">
        <f t="shared" si="8"/>
        <v>June</v>
      </c>
      <c r="J163" s="10">
        <f t="shared" si="9"/>
        <v>2014</v>
      </c>
      <c r="K163" s="9">
        <f t="shared" si="10"/>
        <v>41822.687442129631</v>
      </c>
      <c r="L163">
        <v>1404318595</v>
      </c>
      <c r="M163" s="9">
        <f t="shared" si="11"/>
        <v>41792.687442129631</v>
      </c>
      <c r="N163">
        <v>1401726595</v>
      </c>
      <c r="O163" t="b">
        <v>0</v>
      </c>
      <c r="P163">
        <v>1</v>
      </c>
      <c r="Q163" t="b">
        <v>0</v>
      </c>
      <c r="R163" t="s">
        <v>8266</v>
      </c>
      <c r="S163" s="17" t="s">
        <v>8345</v>
      </c>
      <c r="T163" t="s">
        <v>8346</v>
      </c>
    </row>
    <row r="164" spans="1:20" ht="43.2" x14ac:dyDescent="0.55000000000000004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0" t="str">
        <f t="shared" si="8"/>
        <v>July</v>
      </c>
      <c r="J164" s="10">
        <f t="shared" si="9"/>
        <v>2014</v>
      </c>
      <c r="K164" s="9">
        <f t="shared" si="10"/>
        <v>41867.987500000003</v>
      </c>
      <c r="L164">
        <v>1408232520</v>
      </c>
      <c r="M164" s="9">
        <f t="shared" si="11"/>
        <v>41835.126805555556</v>
      </c>
      <c r="N164">
        <v>1405393356</v>
      </c>
      <c r="O164" t="b">
        <v>0</v>
      </c>
      <c r="P164">
        <v>10</v>
      </c>
      <c r="Q164" t="b">
        <v>0</v>
      </c>
      <c r="R164" t="s">
        <v>8266</v>
      </c>
      <c r="S164" s="17" t="s">
        <v>8345</v>
      </c>
      <c r="T164" t="s">
        <v>8346</v>
      </c>
    </row>
    <row r="165" spans="1:20" ht="57.6" x14ac:dyDescent="0.55000000000000004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0" t="str">
        <f t="shared" si="8"/>
        <v>August</v>
      </c>
      <c r="J165" s="10">
        <f t="shared" si="9"/>
        <v>2015</v>
      </c>
      <c r="K165" s="9">
        <f t="shared" si="10"/>
        <v>42278</v>
      </c>
      <c r="L165">
        <v>1443657600</v>
      </c>
      <c r="M165" s="9">
        <f t="shared" si="11"/>
        <v>42243.961273148147</v>
      </c>
      <c r="N165">
        <v>1440716654</v>
      </c>
      <c r="O165" t="b">
        <v>0</v>
      </c>
      <c r="P165">
        <v>0</v>
      </c>
      <c r="Q165" t="b">
        <v>0</v>
      </c>
      <c r="R165" t="s">
        <v>8266</v>
      </c>
      <c r="S165" s="17" t="s">
        <v>8345</v>
      </c>
      <c r="T165" t="s">
        <v>8346</v>
      </c>
    </row>
    <row r="166" spans="1:20" ht="43.2" x14ac:dyDescent="0.55000000000000004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0" t="str">
        <f t="shared" si="8"/>
        <v>July</v>
      </c>
      <c r="J166" s="10">
        <f t="shared" si="9"/>
        <v>2014</v>
      </c>
      <c r="K166" s="9">
        <f t="shared" si="10"/>
        <v>41901.762743055559</v>
      </c>
      <c r="L166">
        <v>1411150701</v>
      </c>
      <c r="M166" s="9">
        <f t="shared" si="11"/>
        <v>41841.762743055559</v>
      </c>
      <c r="N166">
        <v>1405966701</v>
      </c>
      <c r="O166" t="b">
        <v>0</v>
      </c>
      <c r="P166">
        <v>7</v>
      </c>
      <c r="Q166" t="b">
        <v>0</v>
      </c>
      <c r="R166" t="s">
        <v>8266</v>
      </c>
      <c r="S166" s="17" t="s">
        <v>8345</v>
      </c>
      <c r="T166" t="s">
        <v>8346</v>
      </c>
    </row>
    <row r="167" spans="1:20" ht="28.8" x14ac:dyDescent="0.55000000000000004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0" t="str">
        <f t="shared" si="8"/>
        <v>December</v>
      </c>
      <c r="J167" s="10">
        <f t="shared" si="9"/>
        <v>2015</v>
      </c>
      <c r="K167" s="9">
        <f t="shared" si="10"/>
        <v>42381.658842592587</v>
      </c>
      <c r="L167">
        <v>1452613724</v>
      </c>
      <c r="M167" s="9">
        <f t="shared" si="11"/>
        <v>42351.658842592587</v>
      </c>
      <c r="N167">
        <v>1450021724</v>
      </c>
      <c r="O167" t="b">
        <v>0</v>
      </c>
      <c r="P167">
        <v>0</v>
      </c>
      <c r="Q167" t="b">
        <v>0</v>
      </c>
      <c r="R167" t="s">
        <v>8266</v>
      </c>
      <c r="S167" s="17" t="s">
        <v>8345</v>
      </c>
      <c r="T167" t="s">
        <v>8346</v>
      </c>
    </row>
    <row r="168" spans="1:20" ht="43.2" x14ac:dyDescent="0.55000000000000004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0" t="str">
        <f t="shared" si="8"/>
        <v>December</v>
      </c>
      <c r="J168" s="10">
        <f t="shared" si="9"/>
        <v>2016</v>
      </c>
      <c r="K168" s="9">
        <f t="shared" si="10"/>
        <v>42751.075949074075</v>
      </c>
      <c r="L168">
        <v>1484531362</v>
      </c>
      <c r="M168" s="9">
        <f t="shared" si="11"/>
        <v>42721.075949074075</v>
      </c>
      <c r="N168">
        <v>1481939362</v>
      </c>
      <c r="O168" t="b">
        <v>0</v>
      </c>
      <c r="P168">
        <v>1</v>
      </c>
      <c r="Q168" t="b">
        <v>0</v>
      </c>
      <c r="R168" t="s">
        <v>8266</v>
      </c>
      <c r="S168" s="17" t="s">
        <v>8345</v>
      </c>
      <c r="T168" t="s">
        <v>8346</v>
      </c>
    </row>
    <row r="169" spans="1:20" ht="43.2" x14ac:dyDescent="0.55000000000000004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0" t="str">
        <f t="shared" si="8"/>
        <v>June</v>
      </c>
      <c r="J169" s="10">
        <f t="shared" si="9"/>
        <v>2015</v>
      </c>
      <c r="K169" s="9">
        <f t="shared" si="10"/>
        <v>42220.927488425921</v>
      </c>
      <c r="L169">
        <v>1438726535</v>
      </c>
      <c r="M169" s="9">
        <f t="shared" si="11"/>
        <v>42160.927488425921</v>
      </c>
      <c r="N169">
        <v>1433542535</v>
      </c>
      <c r="O169" t="b">
        <v>0</v>
      </c>
      <c r="P169">
        <v>2</v>
      </c>
      <c r="Q169" t="b">
        <v>0</v>
      </c>
      <c r="R169" t="s">
        <v>8266</v>
      </c>
      <c r="S169" s="17" t="s">
        <v>8345</v>
      </c>
      <c r="T169" t="s">
        <v>8346</v>
      </c>
    </row>
    <row r="170" spans="1:20" ht="43.2" x14ac:dyDescent="0.55000000000000004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0" t="str">
        <f t="shared" si="8"/>
        <v>February</v>
      </c>
      <c r="J170" s="10">
        <f t="shared" si="9"/>
        <v>2015</v>
      </c>
      <c r="K170" s="9">
        <f t="shared" si="10"/>
        <v>42082.793634259258</v>
      </c>
      <c r="L170">
        <v>1426791770</v>
      </c>
      <c r="M170" s="9">
        <f t="shared" si="11"/>
        <v>42052.83530092593</v>
      </c>
      <c r="N170">
        <v>1424203370</v>
      </c>
      <c r="O170" t="b">
        <v>0</v>
      </c>
      <c r="P170">
        <v>3</v>
      </c>
      <c r="Q170" t="b">
        <v>0</v>
      </c>
      <c r="R170" t="s">
        <v>8266</v>
      </c>
      <c r="S170" s="17" t="s">
        <v>8345</v>
      </c>
      <c r="T170" t="s">
        <v>8346</v>
      </c>
    </row>
    <row r="171" spans="1:20" ht="43.2" x14ac:dyDescent="0.55000000000000004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0" t="str">
        <f t="shared" si="8"/>
        <v>September</v>
      </c>
      <c r="J171" s="10">
        <f t="shared" si="9"/>
        <v>2014</v>
      </c>
      <c r="K171" s="9">
        <f t="shared" si="10"/>
        <v>41930.505312499998</v>
      </c>
      <c r="L171">
        <v>1413634059</v>
      </c>
      <c r="M171" s="9">
        <f t="shared" si="11"/>
        <v>41900.505312499998</v>
      </c>
      <c r="N171">
        <v>1411042059</v>
      </c>
      <c r="O171" t="b">
        <v>0</v>
      </c>
      <c r="P171">
        <v>10</v>
      </c>
      <c r="Q171" t="b">
        <v>0</v>
      </c>
      <c r="R171" t="s">
        <v>8266</v>
      </c>
      <c r="S171" s="17" t="s">
        <v>8345</v>
      </c>
      <c r="T171" t="s">
        <v>8346</v>
      </c>
    </row>
    <row r="172" spans="1:20" ht="43.2" x14ac:dyDescent="0.55000000000000004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0" t="str">
        <f t="shared" si="8"/>
        <v>July</v>
      </c>
      <c r="J172" s="10">
        <f t="shared" si="9"/>
        <v>2015</v>
      </c>
      <c r="K172" s="9">
        <f t="shared" si="10"/>
        <v>42246.227777777778</v>
      </c>
      <c r="L172">
        <v>1440912480</v>
      </c>
      <c r="M172" s="9">
        <f t="shared" si="11"/>
        <v>42216.977812500001</v>
      </c>
      <c r="N172">
        <v>1438385283</v>
      </c>
      <c r="O172" t="b">
        <v>0</v>
      </c>
      <c r="P172">
        <v>10</v>
      </c>
      <c r="Q172" t="b">
        <v>0</v>
      </c>
      <c r="R172" t="s">
        <v>8266</v>
      </c>
      <c r="S172" s="17" t="s">
        <v>8345</v>
      </c>
      <c r="T172" t="s">
        <v>8346</v>
      </c>
    </row>
    <row r="173" spans="1:20" ht="43.2" x14ac:dyDescent="0.55000000000000004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0" t="str">
        <f t="shared" si="8"/>
        <v>June</v>
      </c>
      <c r="J173" s="10">
        <f t="shared" si="9"/>
        <v>2016</v>
      </c>
      <c r="K173" s="9">
        <f t="shared" si="10"/>
        <v>42594.180717592593</v>
      </c>
      <c r="L173">
        <v>1470975614</v>
      </c>
      <c r="M173" s="9">
        <f t="shared" si="11"/>
        <v>42534.180717592593</v>
      </c>
      <c r="N173">
        <v>1465791614</v>
      </c>
      <c r="O173" t="b">
        <v>0</v>
      </c>
      <c r="P173">
        <v>1</v>
      </c>
      <c r="Q173" t="b">
        <v>0</v>
      </c>
      <c r="R173" t="s">
        <v>8266</v>
      </c>
      <c r="S173" s="17" t="s">
        <v>8345</v>
      </c>
      <c r="T173" t="s">
        <v>8346</v>
      </c>
    </row>
    <row r="174" spans="1:20" ht="43.2" x14ac:dyDescent="0.55000000000000004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0" t="str">
        <f t="shared" si="8"/>
        <v>February</v>
      </c>
      <c r="J174" s="10">
        <f t="shared" si="9"/>
        <v>2015</v>
      </c>
      <c r="K174" s="9">
        <f t="shared" si="10"/>
        <v>42082.353275462956</v>
      </c>
      <c r="L174">
        <v>1426753723</v>
      </c>
      <c r="M174" s="9">
        <f t="shared" si="11"/>
        <v>42047.394942129627</v>
      </c>
      <c r="N174">
        <v>1423733323</v>
      </c>
      <c r="O174" t="b">
        <v>0</v>
      </c>
      <c r="P174">
        <v>0</v>
      </c>
      <c r="Q174" t="b">
        <v>0</v>
      </c>
      <c r="R174" t="s">
        <v>8266</v>
      </c>
      <c r="S174" s="17" t="s">
        <v>8345</v>
      </c>
      <c r="T174" t="s">
        <v>8346</v>
      </c>
    </row>
    <row r="175" spans="1:20" ht="43.2" x14ac:dyDescent="0.55000000000000004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0" t="str">
        <f t="shared" si="8"/>
        <v>January</v>
      </c>
      <c r="J175" s="10">
        <f t="shared" si="9"/>
        <v>2015</v>
      </c>
      <c r="K175" s="9">
        <f t="shared" si="10"/>
        <v>42063.573009259257</v>
      </c>
      <c r="L175">
        <v>1425131108</v>
      </c>
      <c r="M175" s="9">
        <f t="shared" si="11"/>
        <v>42033.573009259257</v>
      </c>
      <c r="N175">
        <v>1422539108</v>
      </c>
      <c r="O175" t="b">
        <v>0</v>
      </c>
      <c r="P175">
        <v>0</v>
      </c>
      <c r="Q175" t="b">
        <v>0</v>
      </c>
      <c r="R175" t="s">
        <v>8266</v>
      </c>
      <c r="S175" s="17" t="s">
        <v>8345</v>
      </c>
      <c r="T175" t="s">
        <v>8346</v>
      </c>
    </row>
    <row r="176" spans="1:20" ht="43.2" x14ac:dyDescent="0.55000000000000004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0" t="str">
        <f t="shared" si="8"/>
        <v>March</v>
      </c>
      <c r="J176" s="10">
        <f t="shared" si="9"/>
        <v>2015</v>
      </c>
      <c r="K176" s="9">
        <f t="shared" si="10"/>
        <v>42132.758981481486</v>
      </c>
      <c r="L176">
        <v>1431108776</v>
      </c>
      <c r="M176" s="9">
        <f t="shared" si="11"/>
        <v>42072.758981481486</v>
      </c>
      <c r="N176">
        <v>1425924776</v>
      </c>
      <c r="O176" t="b">
        <v>0</v>
      </c>
      <c r="P176">
        <v>0</v>
      </c>
      <c r="Q176" t="b">
        <v>0</v>
      </c>
      <c r="R176" t="s">
        <v>8266</v>
      </c>
      <c r="S176" s="17" t="s">
        <v>8345</v>
      </c>
      <c r="T176" t="s">
        <v>8346</v>
      </c>
    </row>
    <row r="177" spans="1:20" ht="43.2" x14ac:dyDescent="0.55000000000000004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0" t="str">
        <f t="shared" si="8"/>
        <v>August</v>
      </c>
      <c r="J177" s="10">
        <f t="shared" si="9"/>
        <v>2014</v>
      </c>
      <c r="K177" s="9">
        <f t="shared" si="10"/>
        <v>41880.777905092589</v>
      </c>
      <c r="L177">
        <v>1409337611</v>
      </c>
      <c r="M177" s="9">
        <f t="shared" si="11"/>
        <v>41855.777905092589</v>
      </c>
      <c r="N177">
        <v>1407177611</v>
      </c>
      <c r="O177" t="b">
        <v>0</v>
      </c>
      <c r="P177">
        <v>26</v>
      </c>
      <c r="Q177" t="b">
        <v>0</v>
      </c>
      <c r="R177" t="s">
        <v>8266</v>
      </c>
      <c r="S177" s="17" t="s">
        <v>8345</v>
      </c>
      <c r="T177" t="s">
        <v>8346</v>
      </c>
    </row>
    <row r="178" spans="1:20" ht="43.2" x14ac:dyDescent="0.55000000000000004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0" t="str">
        <f t="shared" si="8"/>
        <v>July</v>
      </c>
      <c r="J178" s="10">
        <f t="shared" si="9"/>
        <v>2015</v>
      </c>
      <c r="K178" s="9">
        <f t="shared" si="10"/>
        <v>42221.824062500003</v>
      </c>
      <c r="L178">
        <v>1438803999</v>
      </c>
      <c r="M178" s="9">
        <f t="shared" si="11"/>
        <v>42191.824062500003</v>
      </c>
      <c r="N178">
        <v>1436211999</v>
      </c>
      <c r="O178" t="b">
        <v>0</v>
      </c>
      <c r="P178">
        <v>0</v>
      </c>
      <c r="Q178" t="b">
        <v>0</v>
      </c>
      <c r="R178" t="s">
        <v>8266</v>
      </c>
      <c r="S178" s="17" t="s">
        <v>8345</v>
      </c>
      <c r="T178" t="s">
        <v>8346</v>
      </c>
    </row>
    <row r="179" spans="1:20" ht="28.8" x14ac:dyDescent="0.55000000000000004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0" t="str">
        <f t="shared" si="8"/>
        <v>March</v>
      </c>
      <c r="J179" s="10">
        <f t="shared" si="9"/>
        <v>2015</v>
      </c>
      <c r="K179" s="9">
        <f t="shared" si="10"/>
        <v>42087.00608796296</v>
      </c>
      <c r="L179">
        <v>1427155726</v>
      </c>
      <c r="M179" s="9">
        <f t="shared" si="11"/>
        <v>42070.047754629632</v>
      </c>
      <c r="N179">
        <v>1425690526</v>
      </c>
      <c r="O179" t="b">
        <v>0</v>
      </c>
      <c r="P179">
        <v>7</v>
      </c>
      <c r="Q179" t="b">
        <v>0</v>
      </c>
      <c r="R179" t="s">
        <v>8266</v>
      </c>
      <c r="S179" s="17" t="s">
        <v>8345</v>
      </c>
      <c r="T179" t="s">
        <v>8346</v>
      </c>
    </row>
    <row r="180" spans="1:20" ht="28.8" x14ac:dyDescent="0.55000000000000004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0" t="str">
        <f t="shared" si="8"/>
        <v>October</v>
      </c>
      <c r="J180" s="10">
        <f t="shared" si="9"/>
        <v>2015</v>
      </c>
      <c r="K180" s="9">
        <f t="shared" si="10"/>
        <v>42334.997048611112</v>
      </c>
      <c r="L180">
        <v>1448582145</v>
      </c>
      <c r="M180" s="9">
        <f t="shared" si="11"/>
        <v>42304.955381944441</v>
      </c>
      <c r="N180">
        <v>1445986545</v>
      </c>
      <c r="O180" t="b">
        <v>0</v>
      </c>
      <c r="P180">
        <v>0</v>
      </c>
      <c r="Q180" t="b">
        <v>0</v>
      </c>
      <c r="R180" t="s">
        <v>8266</v>
      </c>
      <c r="S180" s="17" t="s">
        <v>8345</v>
      </c>
      <c r="T180" t="s">
        <v>8346</v>
      </c>
    </row>
    <row r="181" spans="1:20" ht="28.8" x14ac:dyDescent="0.55000000000000004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0" t="str">
        <f t="shared" si="8"/>
        <v>February</v>
      </c>
      <c r="J181" s="10">
        <f t="shared" si="9"/>
        <v>2016</v>
      </c>
      <c r="K181" s="9">
        <f t="shared" si="10"/>
        <v>42433.080497685187</v>
      </c>
      <c r="L181">
        <v>1457056555</v>
      </c>
      <c r="M181" s="9">
        <f t="shared" si="11"/>
        <v>42403.080497685187</v>
      </c>
      <c r="N181">
        <v>1454464555</v>
      </c>
      <c r="O181" t="b">
        <v>0</v>
      </c>
      <c r="P181">
        <v>2</v>
      </c>
      <c r="Q181" t="b">
        <v>0</v>
      </c>
      <c r="R181" t="s">
        <v>8266</v>
      </c>
      <c r="S181" s="17" t="s">
        <v>8345</v>
      </c>
      <c r="T181" t="s">
        <v>8346</v>
      </c>
    </row>
    <row r="182" spans="1:20" ht="43.2" x14ac:dyDescent="0.55000000000000004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0" t="str">
        <f t="shared" si="8"/>
        <v>March</v>
      </c>
      <c r="J182" s="10">
        <f t="shared" si="9"/>
        <v>2015</v>
      </c>
      <c r="K182" s="9">
        <f t="shared" si="10"/>
        <v>42107.791666666672</v>
      </c>
      <c r="L182">
        <v>1428951600</v>
      </c>
      <c r="M182" s="9">
        <f t="shared" si="11"/>
        <v>42067.991238425922</v>
      </c>
      <c r="N182">
        <v>1425512843</v>
      </c>
      <c r="O182" t="b">
        <v>0</v>
      </c>
      <c r="P182">
        <v>13</v>
      </c>
      <c r="Q182" t="b">
        <v>0</v>
      </c>
      <c r="R182" t="s">
        <v>8266</v>
      </c>
      <c r="S182" s="17" t="s">
        <v>8345</v>
      </c>
      <c r="T182" t="s">
        <v>8346</v>
      </c>
    </row>
    <row r="183" spans="1:20" ht="43.2" x14ac:dyDescent="0.55000000000000004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0" t="str">
        <f t="shared" si="8"/>
        <v>May</v>
      </c>
      <c r="J183" s="10">
        <f t="shared" si="9"/>
        <v>2015</v>
      </c>
      <c r="K183" s="9">
        <f t="shared" si="10"/>
        <v>42177.741840277777</v>
      </c>
      <c r="L183">
        <v>1434995295</v>
      </c>
      <c r="M183" s="9">
        <f t="shared" si="11"/>
        <v>42147.741840277777</v>
      </c>
      <c r="N183">
        <v>1432403295</v>
      </c>
      <c r="O183" t="b">
        <v>0</v>
      </c>
      <c r="P183">
        <v>4</v>
      </c>
      <c r="Q183" t="b">
        <v>0</v>
      </c>
      <c r="R183" t="s">
        <v>8266</v>
      </c>
      <c r="S183" s="17" t="s">
        <v>8345</v>
      </c>
      <c r="T183" t="s">
        <v>8346</v>
      </c>
    </row>
    <row r="184" spans="1:20" ht="43.2" x14ac:dyDescent="0.55000000000000004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0" t="str">
        <f t="shared" si="8"/>
        <v>December</v>
      </c>
      <c r="J184" s="10">
        <f t="shared" si="9"/>
        <v>2016</v>
      </c>
      <c r="K184" s="9">
        <f t="shared" si="10"/>
        <v>42742.011944444443</v>
      </c>
      <c r="L184">
        <v>1483748232</v>
      </c>
      <c r="M184" s="9">
        <f t="shared" si="11"/>
        <v>42712.011944444443</v>
      </c>
      <c r="N184">
        <v>1481156232</v>
      </c>
      <c r="O184" t="b">
        <v>0</v>
      </c>
      <c r="P184">
        <v>0</v>
      </c>
      <c r="Q184" t="b">
        <v>0</v>
      </c>
      <c r="R184" t="s">
        <v>8266</v>
      </c>
      <c r="S184" s="17" t="s">
        <v>8345</v>
      </c>
      <c r="T184" t="s">
        <v>8346</v>
      </c>
    </row>
    <row r="185" spans="1:20" x14ac:dyDescent="0.55000000000000004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0" t="str">
        <f t="shared" si="8"/>
        <v>October</v>
      </c>
      <c r="J185" s="10">
        <f t="shared" si="9"/>
        <v>2014</v>
      </c>
      <c r="K185" s="9">
        <f t="shared" si="10"/>
        <v>41969.851967592593</v>
      </c>
      <c r="L185">
        <v>1417033610</v>
      </c>
      <c r="M185" s="9">
        <f t="shared" si="11"/>
        <v>41939.810300925928</v>
      </c>
      <c r="N185">
        <v>1414438010</v>
      </c>
      <c r="O185" t="b">
        <v>0</v>
      </c>
      <c r="P185">
        <v>12</v>
      </c>
      <c r="Q185" t="b">
        <v>0</v>
      </c>
      <c r="R185" t="s">
        <v>8266</v>
      </c>
      <c r="S185" s="17" t="s">
        <v>8345</v>
      </c>
      <c r="T185" t="s">
        <v>8346</v>
      </c>
    </row>
    <row r="186" spans="1:20" ht="43.2" x14ac:dyDescent="0.55000000000000004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0" t="str">
        <f t="shared" si="8"/>
        <v>July</v>
      </c>
      <c r="J186" s="10">
        <f t="shared" si="9"/>
        <v>2014</v>
      </c>
      <c r="K186" s="9">
        <f t="shared" si="10"/>
        <v>41883.165972222225</v>
      </c>
      <c r="L186">
        <v>1409543940</v>
      </c>
      <c r="M186" s="9">
        <f t="shared" si="11"/>
        <v>41825.791226851856</v>
      </c>
      <c r="N186">
        <v>1404586762</v>
      </c>
      <c r="O186" t="b">
        <v>0</v>
      </c>
      <c r="P186">
        <v>2</v>
      </c>
      <c r="Q186" t="b">
        <v>0</v>
      </c>
      <c r="R186" t="s">
        <v>8266</v>
      </c>
      <c r="S186" s="17" t="s">
        <v>8345</v>
      </c>
      <c r="T186" t="s">
        <v>8346</v>
      </c>
    </row>
    <row r="187" spans="1:20" x14ac:dyDescent="0.55000000000000004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0" t="str">
        <f t="shared" si="8"/>
        <v>July</v>
      </c>
      <c r="J187" s="10">
        <f t="shared" si="9"/>
        <v>2016</v>
      </c>
      <c r="K187" s="9">
        <f t="shared" si="10"/>
        <v>42600.91133101852</v>
      </c>
      <c r="L187">
        <v>1471557139</v>
      </c>
      <c r="M187" s="9">
        <f t="shared" si="11"/>
        <v>42570.91133101852</v>
      </c>
      <c r="N187">
        <v>1468965139</v>
      </c>
      <c r="O187" t="b">
        <v>0</v>
      </c>
      <c r="P187">
        <v>10</v>
      </c>
      <c r="Q187" t="b">
        <v>0</v>
      </c>
      <c r="R187" t="s">
        <v>8266</v>
      </c>
      <c r="S187" s="17" t="s">
        <v>8345</v>
      </c>
      <c r="T187" t="s">
        <v>8346</v>
      </c>
    </row>
    <row r="188" spans="1:20" ht="43.2" x14ac:dyDescent="0.55000000000000004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0" t="str">
        <f t="shared" si="8"/>
        <v>February</v>
      </c>
      <c r="J188" s="10">
        <f t="shared" si="9"/>
        <v>2017</v>
      </c>
      <c r="K188" s="9">
        <f t="shared" si="10"/>
        <v>42797.833333333328</v>
      </c>
      <c r="L188">
        <v>1488571200</v>
      </c>
      <c r="M188" s="9">
        <f t="shared" si="11"/>
        <v>42767.812893518523</v>
      </c>
      <c r="N188">
        <v>1485977434</v>
      </c>
      <c r="O188" t="b">
        <v>0</v>
      </c>
      <c r="P188">
        <v>0</v>
      </c>
      <c r="Q188" t="b">
        <v>0</v>
      </c>
      <c r="R188" t="s">
        <v>8266</v>
      </c>
      <c r="S188" s="17" t="s">
        <v>8345</v>
      </c>
      <c r="T188" t="s">
        <v>8346</v>
      </c>
    </row>
    <row r="189" spans="1:20" ht="28.8" x14ac:dyDescent="0.55000000000000004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0" t="str">
        <f t="shared" si="8"/>
        <v>June</v>
      </c>
      <c r="J189" s="10">
        <f t="shared" si="9"/>
        <v>2015</v>
      </c>
      <c r="K189" s="9">
        <f t="shared" si="10"/>
        <v>42206.290972222225</v>
      </c>
      <c r="L189">
        <v>1437461940</v>
      </c>
      <c r="M189" s="9">
        <f t="shared" si="11"/>
        <v>42182.234456018516</v>
      </c>
      <c r="N189">
        <v>1435383457</v>
      </c>
      <c r="O189" t="b">
        <v>0</v>
      </c>
      <c r="P189">
        <v>5</v>
      </c>
      <c r="Q189" t="b">
        <v>0</v>
      </c>
      <c r="R189" t="s">
        <v>8266</v>
      </c>
      <c r="S189" s="17" t="s">
        <v>8345</v>
      </c>
      <c r="T189" t="s">
        <v>8346</v>
      </c>
    </row>
    <row r="190" spans="1:20" ht="43.2" x14ac:dyDescent="0.55000000000000004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0" t="str">
        <f t="shared" si="8"/>
        <v>August</v>
      </c>
      <c r="J190" s="10">
        <f t="shared" si="9"/>
        <v>2014</v>
      </c>
      <c r="K190" s="9">
        <f t="shared" si="10"/>
        <v>41887.18304398148</v>
      </c>
      <c r="L190">
        <v>1409891015</v>
      </c>
      <c r="M190" s="9">
        <f t="shared" si="11"/>
        <v>41857.18304398148</v>
      </c>
      <c r="N190">
        <v>1407299015</v>
      </c>
      <c r="O190" t="b">
        <v>0</v>
      </c>
      <c r="P190">
        <v>0</v>
      </c>
      <c r="Q190" t="b">
        <v>0</v>
      </c>
      <c r="R190" t="s">
        <v>8266</v>
      </c>
      <c r="S190" s="17" t="s">
        <v>8345</v>
      </c>
      <c r="T190" t="s">
        <v>8346</v>
      </c>
    </row>
    <row r="191" spans="1:20" ht="43.2" x14ac:dyDescent="0.55000000000000004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0" t="str">
        <f t="shared" si="8"/>
        <v>July</v>
      </c>
      <c r="J191" s="10">
        <f t="shared" si="9"/>
        <v>2016</v>
      </c>
      <c r="K191" s="9">
        <f t="shared" si="10"/>
        <v>42616.690706018519</v>
      </c>
      <c r="L191">
        <v>1472920477</v>
      </c>
      <c r="M191" s="9">
        <f t="shared" si="11"/>
        <v>42556.690706018519</v>
      </c>
      <c r="N191">
        <v>1467736477</v>
      </c>
      <c r="O191" t="b">
        <v>0</v>
      </c>
      <c r="P191">
        <v>5</v>
      </c>
      <c r="Q191" t="b">
        <v>0</v>
      </c>
      <c r="R191" t="s">
        <v>8266</v>
      </c>
      <c r="S191" s="17" t="s">
        <v>8345</v>
      </c>
      <c r="T191" t="s">
        <v>8346</v>
      </c>
    </row>
    <row r="192" spans="1:20" x14ac:dyDescent="0.55000000000000004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0" t="str">
        <f t="shared" si="8"/>
        <v>June</v>
      </c>
      <c r="J192" s="10">
        <f t="shared" si="9"/>
        <v>2016</v>
      </c>
      <c r="K192" s="9">
        <f t="shared" si="10"/>
        <v>42537.650995370372</v>
      </c>
      <c r="L192">
        <v>1466091446</v>
      </c>
      <c r="M192" s="9">
        <f t="shared" si="11"/>
        <v>42527.650995370372</v>
      </c>
      <c r="N192">
        <v>1465227446</v>
      </c>
      <c r="O192" t="b">
        <v>0</v>
      </c>
      <c r="P192">
        <v>1</v>
      </c>
      <c r="Q192" t="b">
        <v>0</v>
      </c>
      <c r="R192" t="s">
        <v>8266</v>
      </c>
      <c r="S192" s="17" t="s">
        <v>8345</v>
      </c>
      <c r="T192" t="s">
        <v>8346</v>
      </c>
    </row>
    <row r="193" spans="1:20" ht="43.2" x14ac:dyDescent="0.55000000000000004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0" t="str">
        <f t="shared" si="8"/>
        <v>August</v>
      </c>
      <c r="J193" s="10">
        <f t="shared" si="9"/>
        <v>2015</v>
      </c>
      <c r="K193" s="9">
        <f t="shared" si="10"/>
        <v>42279.441412037035</v>
      </c>
      <c r="L193">
        <v>1443782138</v>
      </c>
      <c r="M193" s="9">
        <f t="shared" si="11"/>
        <v>42239.441412037035</v>
      </c>
      <c r="N193">
        <v>1440326138</v>
      </c>
      <c r="O193" t="b">
        <v>0</v>
      </c>
      <c r="P193">
        <v>3</v>
      </c>
      <c r="Q193" t="b">
        <v>0</v>
      </c>
      <c r="R193" t="s">
        <v>8266</v>
      </c>
      <c r="S193" s="17" t="s">
        <v>8345</v>
      </c>
      <c r="T193" t="s">
        <v>8346</v>
      </c>
    </row>
    <row r="194" spans="1:20" ht="43.2" x14ac:dyDescent="0.55000000000000004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0" t="str">
        <f t="shared" si="8"/>
        <v>September</v>
      </c>
      <c r="J194" s="10">
        <f t="shared" si="9"/>
        <v>2014</v>
      </c>
      <c r="K194" s="9">
        <f t="shared" si="10"/>
        <v>41929.792037037041</v>
      </c>
      <c r="L194">
        <v>1413572432</v>
      </c>
      <c r="M194" s="9">
        <f t="shared" si="11"/>
        <v>41899.792037037041</v>
      </c>
      <c r="N194">
        <v>1410980432</v>
      </c>
      <c r="O194" t="b">
        <v>0</v>
      </c>
      <c r="P194">
        <v>3</v>
      </c>
      <c r="Q194" t="b">
        <v>0</v>
      </c>
      <c r="R194" t="s">
        <v>8266</v>
      </c>
      <c r="S194" s="17" t="s">
        <v>8345</v>
      </c>
      <c r="T194" t="s">
        <v>8346</v>
      </c>
    </row>
    <row r="195" spans="1:20" ht="43.2" x14ac:dyDescent="0.55000000000000004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0" t="str">
        <f t="shared" ref="I195:I258" si="12">TEXT(M195, "mmmm")</f>
        <v>September</v>
      </c>
      <c r="J195" s="10">
        <f t="shared" ref="J195:J258" si="13">YEAR(M195)</f>
        <v>2014</v>
      </c>
      <c r="K195" s="9">
        <f t="shared" ref="K195:K258" si="14">(((L195/60)/60)/24)+DATE(1970,1,1)</f>
        <v>41971.976458333331</v>
      </c>
      <c r="L195">
        <v>1417217166</v>
      </c>
      <c r="M195" s="9">
        <f t="shared" ref="M195:M258" si="15">(((N195/60)/60)/24)+DATE(1970,1,1)</f>
        <v>41911.934791666667</v>
      </c>
      <c r="N195">
        <v>1412029566</v>
      </c>
      <c r="O195" t="b">
        <v>0</v>
      </c>
      <c r="P195">
        <v>0</v>
      </c>
      <c r="Q195" t="b">
        <v>0</v>
      </c>
      <c r="R195" t="s">
        <v>8266</v>
      </c>
      <c r="S195" s="17" t="s">
        <v>8345</v>
      </c>
      <c r="T195" t="s">
        <v>8346</v>
      </c>
    </row>
    <row r="196" spans="1:20" ht="43.2" x14ac:dyDescent="0.55000000000000004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0" t="str">
        <f t="shared" si="12"/>
        <v>January</v>
      </c>
      <c r="J196" s="10">
        <f t="shared" si="13"/>
        <v>2016</v>
      </c>
      <c r="K196" s="9">
        <f t="shared" si="14"/>
        <v>42435.996886574074</v>
      </c>
      <c r="L196">
        <v>1457308531</v>
      </c>
      <c r="M196" s="9">
        <f t="shared" si="15"/>
        <v>42375.996886574074</v>
      </c>
      <c r="N196">
        <v>1452124531</v>
      </c>
      <c r="O196" t="b">
        <v>0</v>
      </c>
      <c r="P196">
        <v>3</v>
      </c>
      <c r="Q196" t="b">
        <v>0</v>
      </c>
      <c r="R196" t="s">
        <v>8266</v>
      </c>
      <c r="S196" s="17" t="s">
        <v>8345</v>
      </c>
      <c r="T196" t="s">
        <v>8346</v>
      </c>
    </row>
    <row r="197" spans="1:20" ht="43.2" x14ac:dyDescent="0.55000000000000004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0" t="str">
        <f t="shared" si="12"/>
        <v>May</v>
      </c>
      <c r="J197" s="10">
        <f t="shared" si="13"/>
        <v>2015</v>
      </c>
      <c r="K197" s="9">
        <f t="shared" si="14"/>
        <v>42195.67050925926</v>
      </c>
      <c r="L197">
        <v>1436544332</v>
      </c>
      <c r="M197" s="9">
        <f t="shared" si="15"/>
        <v>42135.67050925926</v>
      </c>
      <c r="N197">
        <v>1431360332</v>
      </c>
      <c r="O197" t="b">
        <v>0</v>
      </c>
      <c r="P197">
        <v>0</v>
      </c>
      <c r="Q197" t="b">
        <v>0</v>
      </c>
      <c r="R197" t="s">
        <v>8266</v>
      </c>
      <c r="S197" s="17" t="s">
        <v>8345</v>
      </c>
      <c r="T197" t="s">
        <v>8346</v>
      </c>
    </row>
    <row r="198" spans="1:20" ht="43.2" x14ac:dyDescent="0.55000000000000004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0" t="str">
        <f t="shared" si="12"/>
        <v>September</v>
      </c>
      <c r="J198" s="10">
        <f t="shared" si="13"/>
        <v>2015</v>
      </c>
      <c r="K198" s="9">
        <f t="shared" si="14"/>
        <v>42287.875</v>
      </c>
      <c r="L198">
        <v>1444510800</v>
      </c>
      <c r="M198" s="9">
        <f t="shared" si="15"/>
        <v>42259.542800925927</v>
      </c>
      <c r="N198">
        <v>1442062898</v>
      </c>
      <c r="O198" t="b">
        <v>0</v>
      </c>
      <c r="P198">
        <v>19</v>
      </c>
      <c r="Q198" t="b">
        <v>0</v>
      </c>
      <c r="R198" t="s">
        <v>8266</v>
      </c>
      <c r="S198" s="17" t="s">
        <v>8345</v>
      </c>
      <c r="T198" t="s">
        <v>8346</v>
      </c>
    </row>
    <row r="199" spans="1:20" ht="43.2" x14ac:dyDescent="0.55000000000000004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0" t="str">
        <f t="shared" si="12"/>
        <v>January</v>
      </c>
      <c r="J199" s="10">
        <f t="shared" si="13"/>
        <v>2017</v>
      </c>
      <c r="K199" s="9">
        <f t="shared" si="14"/>
        <v>42783.875</v>
      </c>
      <c r="L199">
        <v>1487365200</v>
      </c>
      <c r="M199" s="9">
        <f t="shared" si="15"/>
        <v>42741.848379629635</v>
      </c>
      <c r="N199">
        <v>1483734100</v>
      </c>
      <c r="O199" t="b">
        <v>0</v>
      </c>
      <c r="P199">
        <v>8</v>
      </c>
      <c r="Q199" t="b">
        <v>0</v>
      </c>
      <c r="R199" t="s">
        <v>8266</v>
      </c>
      <c r="S199" s="17" t="s">
        <v>8345</v>
      </c>
      <c r="T199" t="s">
        <v>8346</v>
      </c>
    </row>
    <row r="200" spans="1:20" ht="43.2" x14ac:dyDescent="0.55000000000000004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0" t="str">
        <f t="shared" si="12"/>
        <v>September</v>
      </c>
      <c r="J200" s="10">
        <f t="shared" si="13"/>
        <v>2014</v>
      </c>
      <c r="K200" s="9">
        <f t="shared" si="14"/>
        <v>41917.383356481485</v>
      </c>
      <c r="L200">
        <v>1412500322</v>
      </c>
      <c r="M200" s="9">
        <f t="shared" si="15"/>
        <v>41887.383356481485</v>
      </c>
      <c r="N200">
        <v>1409908322</v>
      </c>
      <c r="O200" t="b">
        <v>0</v>
      </c>
      <c r="P200">
        <v>6</v>
      </c>
      <c r="Q200" t="b">
        <v>0</v>
      </c>
      <c r="R200" t="s">
        <v>8266</v>
      </c>
      <c r="S200" s="17" t="s">
        <v>8345</v>
      </c>
      <c r="T200" t="s">
        <v>8346</v>
      </c>
    </row>
    <row r="201" spans="1:20" ht="43.2" x14ac:dyDescent="0.55000000000000004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0" t="str">
        <f t="shared" si="12"/>
        <v>August</v>
      </c>
      <c r="J201" s="10">
        <f t="shared" si="13"/>
        <v>2016</v>
      </c>
      <c r="K201" s="9">
        <f t="shared" si="14"/>
        <v>42614.123865740738</v>
      </c>
      <c r="L201">
        <v>1472698702</v>
      </c>
      <c r="M201" s="9">
        <f t="shared" si="15"/>
        <v>42584.123865740738</v>
      </c>
      <c r="N201">
        <v>1470106702</v>
      </c>
      <c r="O201" t="b">
        <v>0</v>
      </c>
      <c r="P201">
        <v>0</v>
      </c>
      <c r="Q201" t="b">
        <v>0</v>
      </c>
      <c r="R201" t="s">
        <v>8266</v>
      </c>
      <c r="S201" s="17" t="s">
        <v>8345</v>
      </c>
      <c r="T201" t="s">
        <v>8346</v>
      </c>
    </row>
    <row r="202" spans="1:20" ht="28.8" x14ac:dyDescent="0.55000000000000004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0" t="str">
        <f t="shared" si="12"/>
        <v>August</v>
      </c>
      <c r="J202" s="10">
        <f t="shared" si="13"/>
        <v>2014</v>
      </c>
      <c r="K202" s="9">
        <f t="shared" si="14"/>
        <v>41897.083368055559</v>
      </c>
      <c r="L202">
        <v>1410746403</v>
      </c>
      <c r="M202" s="9">
        <f t="shared" si="15"/>
        <v>41867.083368055559</v>
      </c>
      <c r="N202">
        <v>1408154403</v>
      </c>
      <c r="O202" t="b">
        <v>0</v>
      </c>
      <c r="P202">
        <v>18</v>
      </c>
      <c r="Q202" t="b">
        <v>0</v>
      </c>
      <c r="R202" t="s">
        <v>8266</v>
      </c>
      <c r="S202" s="17" t="s">
        <v>8345</v>
      </c>
      <c r="T202" t="s">
        <v>8346</v>
      </c>
    </row>
    <row r="203" spans="1:20" ht="43.2" x14ac:dyDescent="0.55000000000000004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0" t="str">
        <f t="shared" si="12"/>
        <v>January</v>
      </c>
      <c r="J203" s="10">
        <f t="shared" si="13"/>
        <v>2015</v>
      </c>
      <c r="K203" s="9">
        <f t="shared" si="14"/>
        <v>42043.818622685183</v>
      </c>
      <c r="L203">
        <v>1423424329</v>
      </c>
      <c r="M203" s="9">
        <f t="shared" si="15"/>
        <v>42023.818622685183</v>
      </c>
      <c r="N203">
        <v>1421696329</v>
      </c>
      <c r="O203" t="b">
        <v>0</v>
      </c>
      <c r="P203">
        <v>7</v>
      </c>
      <c r="Q203" t="b">
        <v>0</v>
      </c>
      <c r="R203" t="s">
        <v>8266</v>
      </c>
      <c r="S203" s="17" t="s">
        <v>8345</v>
      </c>
      <c r="T203" t="s">
        <v>8346</v>
      </c>
    </row>
    <row r="204" spans="1:20" x14ac:dyDescent="0.55000000000000004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0" t="str">
        <f t="shared" si="12"/>
        <v>September</v>
      </c>
      <c r="J204" s="10">
        <f t="shared" si="13"/>
        <v>2015</v>
      </c>
      <c r="K204" s="9">
        <f t="shared" si="14"/>
        <v>42285.874305555553</v>
      </c>
      <c r="L204">
        <v>1444337940</v>
      </c>
      <c r="M204" s="9">
        <f t="shared" si="15"/>
        <v>42255.927824074075</v>
      </c>
      <c r="N204">
        <v>1441750564</v>
      </c>
      <c r="O204" t="b">
        <v>0</v>
      </c>
      <c r="P204">
        <v>0</v>
      </c>
      <c r="Q204" t="b">
        <v>0</v>
      </c>
      <c r="R204" t="s">
        <v>8266</v>
      </c>
      <c r="S204" s="17" t="s">
        <v>8345</v>
      </c>
      <c r="T204" t="s">
        <v>8346</v>
      </c>
    </row>
    <row r="205" spans="1:20" ht="43.2" x14ac:dyDescent="0.55000000000000004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0" t="str">
        <f t="shared" si="12"/>
        <v>November</v>
      </c>
      <c r="J205" s="10">
        <f t="shared" si="13"/>
        <v>2014</v>
      </c>
      <c r="K205" s="9">
        <f t="shared" si="14"/>
        <v>42033.847962962958</v>
      </c>
      <c r="L205">
        <v>1422562864</v>
      </c>
      <c r="M205" s="9">
        <f t="shared" si="15"/>
        <v>41973.847962962958</v>
      </c>
      <c r="N205">
        <v>1417378864</v>
      </c>
      <c r="O205" t="b">
        <v>0</v>
      </c>
      <c r="P205">
        <v>8</v>
      </c>
      <c r="Q205" t="b">
        <v>0</v>
      </c>
      <c r="R205" t="s">
        <v>8266</v>
      </c>
      <c r="S205" s="17" t="s">
        <v>8345</v>
      </c>
      <c r="T205" t="s">
        <v>8346</v>
      </c>
    </row>
    <row r="206" spans="1:20" ht="43.2" x14ac:dyDescent="0.55000000000000004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0" t="str">
        <f t="shared" si="12"/>
        <v>July</v>
      </c>
      <c r="J206" s="10">
        <f t="shared" si="13"/>
        <v>2016</v>
      </c>
      <c r="K206" s="9">
        <f t="shared" si="14"/>
        <v>42586.583368055552</v>
      </c>
      <c r="L206">
        <v>1470319203</v>
      </c>
      <c r="M206" s="9">
        <f t="shared" si="15"/>
        <v>42556.583368055552</v>
      </c>
      <c r="N206">
        <v>1467727203</v>
      </c>
      <c r="O206" t="b">
        <v>0</v>
      </c>
      <c r="P206">
        <v>1293</v>
      </c>
      <c r="Q206" t="b">
        <v>0</v>
      </c>
      <c r="R206" t="s">
        <v>8266</v>
      </c>
      <c r="S206" s="17" t="s">
        <v>8345</v>
      </c>
      <c r="T206" t="s">
        <v>8346</v>
      </c>
    </row>
    <row r="207" spans="1:20" ht="43.2" x14ac:dyDescent="0.55000000000000004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0" t="str">
        <f t="shared" si="12"/>
        <v>September</v>
      </c>
      <c r="J207" s="10">
        <f t="shared" si="13"/>
        <v>2015</v>
      </c>
      <c r="K207" s="9">
        <f t="shared" si="14"/>
        <v>42283.632199074069</v>
      </c>
      <c r="L207">
        <v>1444144222</v>
      </c>
      <c r="M207" s="9">
        <f t="shared" si="15"/>
        <v>42248.632199074069</v>
      </c>
      <c r="N207">
        <v>1441120222</v>
      </c>
      <c r="O207" t="b">
        <v>0</v>
      </c>
      <c r="P207">
        <v>17</v>
      </c>
      <c r="Q207" t="b">
        <v>0</v>
      </c>
      <c r="R207" t="s">
        <v>8266</v>
      </c>
      <c r="S207" s="17" t="s">
        <v>8345</v>
      </c>
      <c r="T207" t="s">
        <v>8346</v>
      </c>
    </row>
    <row r="208" spans="1:20" ht="43.2" x14ac:dyDescent="0.55000000000000004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0" t="str">
        <f t="shared" si="12"/>
        <v>July</v>
      </c>
      <c r="J208" s="10">
        <f t="shared" si="13"/>
        <v>2016</v>
      </c>
      <c r="K208" s="9">
        <f t="shared" si="14"/>
        <v>42588.004432870366</v>
      </c>
      <c r="L208">
        <v>1470441983</v>
      </c>
      <c r="M208" s="9">
        <f t="shared" si="15"/>
        <v>42567.004432870366</v>
      </c>
      <c r="N208">
        <v>1468627583</v>
      </c>
      <c r="O208" t="b">
        <v>0</v>
      </c>
      <c r="P208">
        <v>0</v>
      </c>
      <c r="Q208" t="b">
        <v>0</v>
      </c>
      <c r="R208" t="s">
        <v>8266</v>
      </c>
      <c r="S208" s="17" t="s">
        <v>8345</v>
      </c>
      <c r="T208" t="s">
        <v>8346</v>
      </c>
    </row>
    <row r="209" spans="1:20" ht="43.2" x14ac:dyDescent="0.55000000000000004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0" t="str">
        <f t="shared" si="12"/>
        <v>December</v>
      </c>
      <c r="J209" s="10">
        <f t="shared" si="13"/>
        <v>2014</v>
      </c>
      <c r="K209" s="9">
        <f t="shared" si="14"/>
        <v>42008.197199074071</v>
      </c>
      <c r="L209">
        <v>1420346638</v>
      </c>
      <c r="M209" s="9">
        <f t="shared" si="15"/>
        <v>41978.197199074071</v>
      </c>
      <c r="N209">
        <v>1417754638</v>
      </c>
      <c r="O209" t="b">
        <v>0</v>
      </c>
      <c r="P209">
        <v>13</v>
      </c>
      <c r="Q209" t="b">
        <v>0</v>
      </c>
      <c r="R209" t="s">
        <v>8266</v>
      </c>
      <c r="S209" s="17" t="s">
        <v>8345</v>
      </c>
      <c r="T209" t="s">
        <v>8346</v>
      </c>
    </row>
    <row r="210" spans="1:20" ht="43.2" x14ac:dyDescent="0.55000000000000004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0" t="str">
        <f t="shared" si="12"/>
        <v>November</v>
      </c>
      <c r="J210" s="10">
        <f t="shared" si="13"/>
        <v>2014</v>
      </c>
      <c r="K210" s="9">
        <f t="shared" si="14"/>
        <v>41989.369988425926</v>
      </c>
      <c r="L210">
        <v>1418719967</v>
      </c>
      <c r="M210" s="9">
        <f t="shared" si="15"/>
        <v>41959.369988425926</v>
      </c>
      <c r="N210">
        <v>1416127967</v>
      </c>
      <c r="O210" t="b">
        <v>0</v>
      </c>
      <c r="P210">
        <v>0</v>
      </c>
      <c r="Q210" t="b">
        <v>0</v>
      </c>
      <c r="R210" t="s">
        <v>8266</v>
      </c>
      <c r="S210" s="17" t="s">
        <v>8345</v>
      </c>
      <c r="T210" t="s">
        <v>8346</v>
      </c>
    </row>
    <row r="211" spans="1:20" ht="43.2" x14ac:dyDescent="0.55000000000000004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0" t="str">
        <f t="shared" si="12"/>
        <v>June</v>
      </c>
      <c r="J211" s="10">
        <f t="shared" si="13"/>
        <v>2015</v>
      </c>
      <c r="K211" s="9">
        <f t="shared" si="14"/>
        <v>42195.922858796301</v>
      </c>
      <c r="L211">
        <v>1436566135</v>
      </c>
      <c r="M211" s="9">
        <f t="shared" si="15"/>
        <v>42165.922858796301</v>
      </c>
      <c r="N211">
        <v>1433974135</v>
      </c>
      <c r="O211" t="b">
        <v>0</v>
      </c>
      <c r="P211">
        <v>0</v>
      </c>
      <c r="Q211" t="b">
        <v>0</v>
      </c>
      <c r="R211" t="s">
        <v>8266</v>
      </c>
      <c r="S211" s="17" t="s">
        <v>8345</v>
      </c>
      <c r="T211" t="s">
        <v>8346</v>
      </c>
    </row>
    <row r="212" spans="1:20" ht="43.2" x14ac:dyDescent="0.55000000000000004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0" t="str">
        <f t="shared" si="12"/>
        <v>September</v>
      </c>
      <c r="J212" s="10">
        <f t="shared" si="13"/>
        <v>2015</v>
      </c>
      <c r="K212" s="9">
        <f t="shared" si="14"/>
        <v>42278.208333333328</v>
      </c>
      <c r="L212">
        <v>1443675600</v>
      </c>
      <c r="M212" s="9">
        <f t="shared" si="15"/>
        <v>42249.064722222218</v>
      </c>
      <c r="N212">
        <v>1441157592</v>
      </c>
      <c r="O212" t="b">
        <v>0</v>
      </c>
      <c r="P212">
        <v>33</v>
      </c>
      <c r="Q212" t="b">
        <v>0</v>
      </c>
      <c r="R212" t="s">
        <v>8266</v>
      </c>
      <c r="S212" s="17" t="s">
        <v>8345</v>
      </c>
      <c r="T212" t="s">
        <v>8346</v>
      </c>
    </row>
    <row r="213" spans="1:20" ht="43.2" x14ac:dyDescent="0.55000000000000004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0" t="str">
        <f t="shared" si="12"/>
        <v>August</v>
      </c>
      <c r="J213" s="10">
        <f t="shared" si="13"/>
        <v>2015</v>
      </c>
      <c r="K213" s="9">
        <f t="shared" si="14"/>
        <v>42266.159918981488</v>
      </c>
      <c r="L213">
        <v>1442634617</v>
      </c>
      <c r="M213" s="9">
        <f t="shared" si="15"/>
        <v>42236.159918981488</v>
      </c>
      <c r="N213">
        <v>1440042617</v>
      </c>
      <c r="O213" t="b">
        <v>0</v>
      </c>
      <c r="P213">
        <v>12</v>
      </c>
      <c r="Q213" t="b">
        <v>0</v>
      </c>
      <c r="R213" t="s">
        <v>8266</v>
      </c>
      <c r="S213" s="17" t="s">
        <v>8345</v>
      </c>
      <c r="T213" t="s">
        <v>8346</v>
      </c>
    </row>
    <row r="214" spans="1:20" ht="28.8" x14ac:dyDescent="0.55000000000000004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0" t="str">
        <f t="shared" si="12"/>
        <v>February</v>
      </c>
      <c r="J214" s="10">
        <f t="shared" si="13"/>
        <v>2016</v>
      </c>
      <c r="K214" s="9">
        <f t="shared" si="14"/>
        <v>42476.839351851857</v>
      </c>
      <c r="L214">
        <v>1460837320</v>
      </c>
      <c r="M214" s="9">
        <f t="shared" si="15"/>
        <v>42416.881018518514</v>
      </c>
      <c r="N214">
        <v>1455656920</v>
      </c>
      <c r="O214" t="b">
        <v>0</v>
      </c>
      <c r="P214">
        <v>1</v>
      </c>
      <c r="Q214" t="b">
        <v>0</v>
      </c>
      <c r="R214" t="s">
        <v>8266</v>
      </c>
      <c r="S214" s="17" t="s">
        <v>8345</v>
      </c>
      <c r="T214" t="s">
        <v>8346</v>
      </c>
    </row>
    <row r="215" spans="1:20" ht="43.2" x14ac:dyDescent="0.55000000000000004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0" t="str">
        <f t="shared" si="12"/>
        <v>July</v>
      </c>
      <c r="J215" s="10">
        <f t="shared" si="13"/>
        <v>2015</v>
      </c>
      <c r="K215" s="9">
        <f t="shared" si="14"/>
        <v>42232.587974537033</v>
      </c>
      <c r="L215">
        <v>1439734001</v>
      </c>
      <c r="M215" s="9">
        <f t="shared" si="15"/>
        <v>42202.594293981485</v>
      </c>
      <c r="N215">
        <v>1437142547</v>
      </c>
      <c r="O215" t="b">
        <v>0</v>
      </c>
      <c r="P215">
        <v>1</v>
      </c>
      <c r="Q215" t="b">
        <v>0</v>
      </c>
      <c r="R215" t="s">
        <v>8266</v>
      </c>
      <c r="S215" s="17" t="s">
        <v>8345</v>
      </c>
      <c r="T215" t="s">
        <v>8346</v>
      </c>
    </row>
    <row r="216" spans="1:20" ht="43.2" x14ac:dyDescent="0.55000000000000004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0" t="str">
        <f t="shared" si="12"/>
        <v>January</v>
      </c>
      <c r="J216" s="10">
        <f t="shared" si="13"/>
        <v>2015</v>
      </c>
      <c r="K216" s="9">
        <f t="shared" si="14"/>
        <v>42069.64061342593</v>
      </c>
      <c r="L216">
        <v>1425655349</v>
      </c>
      <c r="M216" s="9">
        <f t="shared" si="15"/>
        <v>42009.64061342593</v>
      </c>
      <c r="N216">
        <v>1420471349</v>
      </c>
      <c r="O216" t="b">
        <v>0</v>
      </c>
      <c r="P216">
        <v>1</v>
      </c>
      <c r="Q216" t="b">
        <v>0</v>
      </c>
      <c r="R216" t="s">
        <v>8266</v>
      </c>
      <c r="S216" s="17" t="s">
        <v>8345</v>
      </c>
      <c r="T216" t="s">
        <v>8346</v>
      </c>
    </row>
    <row r="217" spans="1:20" ht="43.2" x14ac:dyDescent="0.55000000000000004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0" t="str">
        <f t="shared" si="12"/>
        <v>January</v>
      </c>
      <c r="J217" s="10">
        <f t="shared" si="13"/>
        <v>2016</v>
      </c>
      <c r="K217" s="9">
        <f t="shared" si="14"/>
        <v>42417.999305555553</v>
      </c>
      <c r="L217">
        <v>1455753540</v>
      </c>
      <c r="M217" s="9">
        <f t="shared" si="15"/>
        <v>42375.230115740742</v>
      </c>
      <c r="N217">
        <v>1452058282</v>
      </c>
      <c r="O217" t="b">
        <v>0</v>
      </c>
      <c r="P217">
        <v>1</v>
      </c>
      <c r="Q217" t="b">
        <v>0</v>
      </c>
      <c r="R217" t="s">
        <v>8266</v>
      </c>
      <c r="S217" s="17" t="s">
        <v>8345</v>
      </c>
      <c r="T217" t="s">
        <v>8346</v>
      </c>
    </row>
    <row r="218" spans="1:20" ht="43.2" x14ac:dyDescent="0.55000000000000004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0" t="str">
        <f t="shared" si="12"/>
        <v>March</v>
      </c>
      <c r="J218" s="10">
        <f t="shared" si="13"/>
        <v>2015</v>
      </c>
      <c r="K218" s="9">
        <f t="shared" si="14"/>
        <v>42116.917094907403</v>
      </c>
      <c r="L218">
        <v>1429740037</v>
      </c>
      <c r="M218" s="9">
        <f t="shared" si="15"/>
        <v>42066.958761574075</v>
      </c>
      <c r="N218">
        <v>1425423637</v>
      </c>
      <c r="O218" t="b">
        <v>0</v>
      </c>
      <c r="P218">
        <v>84</v>
      </c>
      <c r="Q218" t="b">
        <v>0</v>
      </c>
      <c r="R218" t="s">
        <v>8266</v>
      </c>
      <c r="S218" s="17" t="s">
        <v>8345</v>
      </c>
      <c r="T218" t="s">
        <v>8346</v>
      </c>
    </row>
    <row r="219" spans="1:20" x14ac:dyDescent="0.55000000000000004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0" t="str">
        <f t="shared" si="12"/>
        <v>November</v>
      </c>
      <c r="J219" s="10">
        <f t="shared" si="13"/>
        <v>2014</v>
      </c>
      <c r="K219" s="9">
        <f t="shared" si="14"/>
        <v>42001.64061342593</v>
      </c>
      <c r="L219">
        <v>1419780149</v>
      </c>
      <c r="M219" s="9">
        <f t="shared" si="15"/>
        <v>41970.64061342593</v>
      </c>
      <c r="N219">
        <v>1417101749</v>
      </c>
      <c r="O219" t="b">
        <v>0</v>
      </c>
      <c r="P219">
        <v>38</v>
      </c>
      <c r="Q219" t="b">
        <v>0</v>
      </c>
      <c r="R219" t="s">
        <v>8266</v>
      </c>
      <c r="S219" s="17" t="s">
        <v>8345</v>
      </c>
      <c r="T219" t="s">
        <v>8346</v>
      </c>
    </row>
    <row r="220" spans="1:20" ht="43.2" x14ac:dyDescent="0.55000000000000004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0" t="str">
        <f t="shared" si="12"/>
        <v>March</v>
      </c>
      <c r="J220" s="10">
        <f t="shared" si="13"/>
        <v>2015</v>
      </c>
      <c r="K220" s="9">
        <f t="shared" si="14"/>
        <v>42139.628344907411</v>
      </c>
      <c r="L220">
        <v>1431702289</v>
      </c>
      <c r="M220" s="9">
        <f t="shared" si="15"/>
        <v>42079.628344907411</v>
      </c>
      <c r="N220">
        <v>1426518289</v>
      </c>
      <c r="O220" t="b">
        <v>0</v>
      </c>
      <c r="P220">
        <v>1</v>
      </c>
      <c r="Q220" t="b">
        <v>0</v>
      </c>
      <c r="R220" t="s">
        <v>8266</v>
      </c>
      <c r="S220" s="17" t="s">
        <v>8345</v>
      </c>
      <c r="T220" t="s">
        <v>8346</v>
      </c>
    </row>
    <row r="221" spans="1:20" ht="28.8" x14ac:dyDescent="0.55000000000000004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0" t="str">
        <f t="shared" si="12"/>
        <v>February</v>
      </c>
      <c r="J221" s="10">
        <f t="shared" si="13"/>
        <v>2016</v>
      </c>
      <c r="K221" s="9">
        <f t="shared" si="14"/>
        <v>42461.290972222225</v>
      </c>
      <c r="L221">
        <v>1459493940</v>
      </c>
      <c r="M221" s="9">
        <f t="shared" si="15"/>
        <v>42429.326678240745</v>
      </c>
      <c r="N221">
        <v>1456732225</v>
      </c>
      <c r="O221" t="b">
        <v>0</v>
      </c>
      <c r="P221">
        <v>76</v>
      </c>
      <c r="Q221" t="b">
        <v>0</v>
      </c>
      <c r="R221" t="s">
        <v>8266</v>
      </c>
      <c r="S221" s="17" t="s">
        <v>8345</v>
      </c>
      <c r="T221" t="s">
        <v>8346</v>
      </c>
    </row>
    <row r="222" spans="1:20" ht="43.2" x14ac:dyDescent="0.55000000000000004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0" t="str">
        <f t="shared" si="12"/>
        <v>July</v>
      </c>
      <c r="J222" s="10">
        <f t="shared" si="13"/>
        <v>2015</v>
      </c>
      <c r="K222" s="9">
        <f t="shared" si="14"/>
        <v>42236.837499999994</v>
      </c>
      <c r="L222">
        <v>1440101160</v>
      </c>
      <c r="M222" s="9">
        <f t="shared" si="15"/>
        <v>42195.643865740742</v>
      </c>
      <c r="N222">
        <v>1436542030</v>
      </c>
      <c r="O222" t="b">
        <v>0</v>
      </c>
      <c r="P222">
        <v>3</v>
      </c>
      <c r="Q222" t="b">
        <v>0</v>
      </c>
      <c r="R222" t="s">
        <v>8266</v>
      </c>
      <c r="S222" s="17" t="s">
        <v>8345</v>
      </c>
      <c r="T222" t="s">
        <v>8346</v>
      </c>
    </row>
    <row r="223" spans="1:20" x14ac:dyDescent="0.55000000000000004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0" t="str">
        <f t="shared" si="12"/>
        <v>January</v>
      </c>
      <c r="J223" s="10">
        <f t="shared" si="13"/>
        <v>2015</v>
      </c>
      <c r="K223" s="9">
        <f t="shared" si="14"/>
        <v>42091.79587962963</v>
      </c>
      <c r="L223">
        <v>1427569564</v>
      </c>
      <c r="M223" s="9">
        <f t="shared" si="15"/>
        <v>42031.837546296301</v>
      </c>
      <c r="N223">
        <v>1422389164</v>
      </c>
      <c r="O223" t="b">
        <v>0</v>
      </c>
      <c r="P223">
        <v>0</v>
      </c>
      <c r="Q223" t="b">
        <v>0</v>
      </c>
      <c r="R223" t="s">
        <v>8266</v>
      </c>
      <c r="S223" s="17" t="s">
        <v>8345</v>
      </c>
      <c r="T223" t="s">
        <v>8346</v>
      </c>
    </row>
    <row r="224" spans="1:20" ht="43.2" x14ac:dyDescent="0.55000000000000004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0" t="str">
        <f t="shared" si="12"/>
        <v>January</v>
      </c>
      <c r="J224" s="10">
        <f t="shared" si="13"/>
        <v>2015</v>
      </c>
      <c r="K224" s="9">
        <f t="shared" si="14"/>
        <v>42090.110416666663</v>
      </c>
      <c r="L224">
        <v>1427423940</v>
      </c>
      <c r="M224" s="9">
        <f t="shared" si="15"/>
        <v>42031.769884259258</v>
      </c>
      <c r="N224">
        <v>1422383318</v>
      </c>
      <c r="O224" t="b">
        <v>0</v>
      </c>
      <c r="P224">
        <v>2</v>
      </c>
      <c r="Q224" t="b">
        <v>0</v>
      </c>
      <c r="R224" t="s">
        <v>8266</v>
      </c>
      <c r="S224" s="17" t="s">
        <v>8345</v>
      </c>
      <c r="T224" t="s">
        <v>8346</v>
      </c>
    </row>
    <row r="225" spans="1:20" ht="43.2" x14ac:dyDescent="0.55000000000000004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0" t="str">
        <f t="shared" si="12"/>
        <v>April</v>
      </c>
      <c r="J225" s="10">
        <f t="shared" si="13"/>
        <v>2016</v>
      </c>
      <c r="K225" s="9">
        <f t="shared" si="14"/>
        <v>42512.045138888891</v>
      </c>
      <c r="L225">
        <v>1463879100</v>
      </c>
      <c r="M225" s="9">
        <f t="shared" si="15"/>
        <v>42482.048032407409</v>
      </c>
      <c r="N225">
        <v>1461287350</v>
      </c>
      <c r="O225" t="b">
        <v>0</v>
      </c>
      <c r="P225">
        <v>0</v>
      </c>
      <c r="Q225" t="b">
        <v>0</v>
      </c>
      <c r="R225" t="s">
        <v>8266</v>
      </c>
      <c r="S225" s="17" t="s">
        <v>8345</v>
      </c>
      <c r="T225" t="s">
        <v>8346</v>
      </c>
    </row>
    <row r="226" spans="1:20" ht="43.2" x14ac:dyDescent="0.55000000000000004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0" t="str">
        <f t="shared" si="12"/>
        <v>May</v>
      </c>
      <c r="J226" s="10">
        <f t="shared" si="13"/>
        <v>2015</v>
      </c>
      <c r="K226" s="9">
        <f t="shared" si="14"/>
        <v>42195.235254629632</v>
      </c>
      <c r="L226">
        <v>1436506726</v>
      </c>
      <c r="M226" s="9">
        <f t="shared" si="15"/>
        <v>42135.235254629632</v>
      </c>
      <c r="N226">
        <v>1431322726</v>
      </c>
      <c r="O226" t="b">
        <v>0</v>
      </c>
      <c r="P226">
        <v>0</v>
      </c>
      <c r="Q226" t="b">
        <v>0</v>
      </c>
      <c r="R226" t="s">
        <v>8266</v>
      </c>
      <c r="S226" s="17" t="s">
        <v>8345</v>
      </c>
      <c r="T226" t="s">
        <v>8346</v>
      </c>
    </row>
    <row r="227" spans="1:20" ht="43.2" x14ac:dyDescent="0.55000000000000004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0" t="str">
        <f t="shared" si="12"/>
        <v>March</v>
      </c>
      <c r="J227" s="10">
        <f t="shared" si="13"/>
        <v>2016</v>
      </c>
      <c r="K227" s="9">
        <f t="shared" si="14"/>
        <v>42468.919606481482</v>
      </c>
      <c r="L227">
        <v>1460153054</v>
      </c>
      <c r="M227" s="9">
        <f t="shared" si="15"/>
        <v>42438.961273148147</v>
      </c>
      <c r="N227">
        <v>1457564654</v>
      </c>
      <c r="O227" t="b">
        <v>0</v>
      </c>
      <c r="P227">
        <v>0</v>
      </c>
      <c r="Q227" t="b">
        <v>0</v>
      </c>
      <c r="R227" t="s">
        <v>8266</v>
      </c>
      <c r="S227" s="17" t="s">
        <v>8345</v>
      </c>
      <c r="T227" t="s">
        <v>8346</v>
      </c>
    </row>
    <row r="228" spans="1:20" ht="43.2" x14ac:dyDescent="0.55000000000000004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0" t="str">
        <f t="shared" si="12"/>
        <v>April</v>
      </c>
      <c r="J228" s="10">
        <f t="shared" si="13"/>
        <v>2015</v>
      </c>
      <c r="K228" s="9">
        <f t="shared" si="14"/>
        <v>42155.395138888889</v>
      </c>
      <c r="L228">
        <v>1433064540</v>
      </c>
      <c r="M228" s="9">
        <f t="shared" si="15"/>
        <v>42106.666018518517</v>
      </c>
      <c r="N228">
        <v>1428854344</v>
      </c>
      <c r="O228" t="b">
        <v>0</v>
      </c>
      <c r="P228">
        <v>2</v>
      </c>
      <c r="Q228" t="b">
        <v>0</v>
      </c>
      <c r="R228" t="s">
        <v>8266</v>
      </c>
      <c r="S228" s="17" t="s">
        <v>8345</v>
      </c>
      <c r="T228" t="s">
        <v>8346</v>
      </c>
    </row>
    <row r="229" spans="1:20" ht="43.2" x14ac:dyDescent="0.55000000000000004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0" t="str">
        <f t="shared" si="12"/>
        <v>June</v>
      </c>
      <c r="J229" s="10">
        <f t="shared" si="13"/>
        <v>2015</v>
      </c>
      <c r="K229" s="9">
        <f t="shared" si="14"/>
        <v>42194.893993055557</v>
      </c>
      <c r="L229">
        <v>1436477241</v>
      </c>
      <c r="M229" s="9">
        <f t="shared" si="15"/>
        <v>42164.893993055557</v>
      </c>
      <c r="N229">
        <v>1433885241</v>
      </c>
      <c r="O229" t="b">
        <v>0</v>
      </c>
      <c r="P229">
        <v>0</v>
      </c>
      <c r="Q229" t="b">
        <v>0</v>
      </c>
      <c r="R229" t="s">
        <v>8266</v>
      </c>
      <c r="S229" s="17" t="s">
        <v>8345</v>
      </c>
      <c r="T229" t="s">
        <v>8346</v>
      </c>
    </row>
    <row r="230" spans="1:20" ht="28.8" x14ac:dyDescent="0.55000000000000004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0" t="str">
        <f t="shared" si="12"/>
        <v>April</v>
      </c>
      <c r="J230" s="10">
        <f t="shared" si="13"/>
        <v>2015</v>
      </c>
      <c r="K230" s="9">
        <f t="shared" si="14"/>
        <v>42156.686400462961</v>
      </c>
      <c r="L230">
        <v>1433176105</v>
      </c>
      <c r="M230" s="9">
        <f t="shared" si="15"/>
        <v>42096.686400462961</v>
      </c>
      <c r="N230">
        <v>1427992105</v>
      </c>
      <c r="O230" t="b">
        <v>0</v>
      </c>
      <c r="P230">
        <v>0</v>
      </c>
      <c r="Q230" t="b">
        <v>0</v>
      </c>
      <c r="R230" t="s">
        <v>8266</v>
      </c>
      <c r="S230" s="17" t="s">
        <v>8345</v>
      </c>
      <c r="T230" t="s">
        <v>8346</v>
      </c>
    </row>
    <row r="231" spans="1:20" ht="43.2" x14ac:dyDescent="0.55000000000000004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0" t="str">
        <f t="shared" si="12"/>
        <v>January</v>
      </c>
      <c r="J231" s="10">
        <f t="shared" si="13"/>
        <v>2016</v>
      </c>
      <c r="K231" s="9">
        <f t="shared" si="14"/>
        <v>42413.933993055558</v>
      </c>
      <c r="L231">
        <v>1455402297</v>
      </c>
      <c r="M231" s="9">
        <f t="shared" si="15"/>
        <v>42383.933993055558</v>
      </c>
      <c r="N231">
        <v>1452810297</v>
      </c>
      <c r="O231" t="b">
        <v>0</v>
      </c>
      <c r="P231">
        <v>0</v>
      </c>
      <c r="Q231" t="b">
        <v>0</v>
      </c>
      <c r="R231" t="s">
        <v>8266</v>
      </c>
      <c r="S231" s="17" t="s">
        <v>8345</v>
      </c>
      <c r="T231" t="s">
        <v>8346</v>
      </c>
    </row>
    <row r="232" spans="1:20" ht="43.2" x14ac:dyDescent="0.55000000000000004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0" t="str">
        <f t="shared" si="12"/>
        <v>May</v>
      </c>
      <c r="J232" s="10">
        <f t="shared" si="13"/>
        <v>2015</v>
      </c>
      <c r="K232" s="9">
        <f t="shared" si="14"/>
        <v>42159.777210648142</v>
      </c>
      <c r="L232">
        <v>1433443151</v>
      </c>
      <c r="M232" s="9">
        <f t="shared" si="15"/>
        <v>42129.777210648142</v>
      </c>
      <c r="N232">
        <v>1430851151</v>
      </c>
      <c r="O232" t="b">
        <v>0</v>
      </c>
      <c r="P232">
        <v>2</v>
      </c>
      <c r="Q232" t="b">
        <v>0</v>
      </c>
      <c r="R232" t="s">
        <v>8266</v>
      </c>
      <c r="S232" s="17" t="s">
        <v>8345</v>
      </c>
      <c r="T232" t="s">
        <v>8346</v>
      </c>
    </row>
    <row r="233" spans="1:20" ht="43.2" x14ac:dyDescent="0.55000000000000004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0" t="str">
        <f t="shared" si="12"/>
        <v>December</v>
      </c>
      <c r="J233" s="10">
        <f t="shared" si="13"/>
        <v>2015</v>
      </c>
      <c r="K233" s="9">
        <f t="shared" si="14"/>
        <v>42371.958923611113</v>
      </c>
      <c r="L233">
        <v>1451775651</v>
      </c>
      <c r="M233" s="9">
        <f t="shared" si="15"/>
        <v>42341.958923611113</v>
      </c>
      <c r="N233">
        <v>1449183651</v>
      </c>
      <c r="O233" t="b">
        <v>0</v>
      </c>
      <c r="P233">
        <v>0</v>
      </c>
      <c r="Q233" t="b">
        <v>0</v>
      </c>
      <c r="R233" t="s">
        <v>8266</v>
      </c>
      <c r="S233" s="17" t="s">
        <v>8345</v>
      </c>
      <c r="T233" t="s">
        <v>8346</v>
      </c>
    </row>
    <row r="234" spans="1:20" ht="43.2" x14ac:dyDescent="0.55000000000000004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0" t="str">
        <f t="shared" si="12"/>
        <v>January</v>
      </c>
      <c r="J234" s="10">
        <f t="shared" si="13"/>
        <v>2015</v>
      </c>
      <c r="K234" s="9">
        <f t="shared" si="14"/>
        <v>42062.82576388889</v>
      </c>
      <c r="L234">
        <v>1425066546</v>
      </c>
      <c r="M234" s="9">
        <f t="shared" si="15"/>
        <v>42032.82576388889</v>
      </c>
      <c r="N234">
        <v>1422474546</v>
      </c>
      <c r="O234" t="b">
        <v>0</v>
      </c>
      <c r="P234">
        <v>7</v>
      </c>
      <c r="Q234" t="b">
        <v>0</v>
      </c>
      <c r="R234" t="s">
        <v>8266</v>
      </c>
      <c r="S234" s="17" t="s">
        <v>8345</v>
      </c>
      <c r="T234" t="s">
        <v>8346</v>
      </c>
    </row>
    <row r="235" spans="1:20" ht="43.2" x14ac:dyDescent="0.55000000000000004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0" t="str">
        <f t="shared" si="12"/>
        <v>August</v>
      </c>
      <c r="J235" s="10">
        <f t="shared" si="13"/>
        <v>2016</v>
      </c>
      <c r="K235" s="9">
        <f t="shared" si="14"/>
        <v>42642.911712962959</v>
      </c>
      <c r="L235">
        <v>1475185972</v>
      </c>
      <c r="M235" s="9">
        <f t="shared" si="15"/>
        <v>42612.911712962959</v>
      </c>
      <c r="N235">
        <v>1472593972</v>
      </c>
      <c r="O235" t="b">
        <v>0</v>
      </c>
      <c r="P235">
        <v>0</v>
      </c>
      <c r="Q235" t="b">
        <v>0</v>
      </c>
      <c r="R235" t="s">
        <v>8266</v>
      </c>
      <c r="S235" s="17" t="s">
        <v>8345</v>
      </c>
      <c r="T235" t="s">
        <v>8346</v>
      </c>
    </row>
    <row r="236" spans="1:20" ht="43.2" x14ac:dyDescent="0.55000000000000004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0" t="str">
        <f t="shared" si="12"/>
        <v>May</v>
      </c>
      <c r="J236" s="10">
        <f t="shared" si="13"/>
        <v>2015</v>
      </c>
      <c r="K236" s="9">
        <f t="shared" si="14"/>
        <v>42176.035405092596</v>
      </c>
      <c r="L236">
        <v>1434847859</v>
      </c>
      <c r="M236" s="9">
        <f t="shared" si="15"/>
        <v>42136.035405092596</v>
      </c>
      <c r="N236">
        <v>1431391859</v>
      </c>
      <c r="O236" t="b">
        <v>0</v>
      </c>
      <c r="P236">
        <v>5</v>
      </c>
      <c r="Q236" t="b">
        <v>0</v>
      </c>
      <c r="R236" t="s">
        <v>8266</v>
      </c>
      <c r="S236" s="17" t="s">
        <v>8345</v>
      </c>
      <c r="T236" t="s">
        <v>8346</v>
      </c>
    </row>
    <row r="237" spans="1:20" ht="43.2" x14ac:dyDescent="0.55000000000000004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0" t="str">
        <f t="shared" si="12"/>
        <v>June</v>
      </c>
      <c r="J237" s="10">
        <f t="shared" si="13"/>
        <v>2015</v>
      </c>
      <c r="K237" s="9">
        <f t="shared" si="14"/>
        <v>42194.908530092594</v>
      </c>
      <c r="L237">
        <v>1436478497</v>
      </c>
      <c r="M237" s="9">
        <f t="shared" si="15"/>
        <v>42164.908530092594</v>
      </c>
      <c r="N237">
        <v>1433886497</v>
      </c>
      <c r="O237" t="b">
        <v>0</v>
      </c>
      <c r="P237">
        <v>0</v>
      </c>
      <c r="Q237" t="b">
        <v>0</v>
      </c>
      <c r="R237" t="s">
        <v>8266</v>
      </c>
      <c r="S237" s="17" t="s">
        <v>8345</v>
      </c>
      <c r="T237" t="s">
        <v>8346</v>
      </c>
    </row>
    <row r="238" spans="1:20" ht="43.2" x14ac:dyDescent="0.55000000000000004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0" t="str">
        <f t="shared" si="12"/>
        <v>November</v>
      </c>
      <c r="J238" s="10">
        <f t="shared" si="13"/>
        <v>2015</v>
      </c>
      <c r="K238" s="9">
        <f t="shared" si="14"/>
        <v>42374</v>
      </c>
      <c r="L238">
        <v>1451952000</v>
      </c>
      <c r="M238" s="9">
        <f t="shared" si="15"/>
        <v>42321.08447916666</v>
      </c>
      <c r="N238">
        <v>1447380099</v>
      </c>
      <c r="O238" t="b">
        <v>0</v>
      </c>
      <c r="P238">
        <v>0</v>
      </c>
      <c r="Q238" t="b">
        <v>0</v>
      </c>
      <c r="R238" t="s">
        <v>8266</v>
      </c>
      <c r="S238" s="17" t="s">
        <v>8345</v>
      </c>
      <c r="T238" t="s">
        <v>8346</v>
      </c>
    </row>
    <row r="239" spans="1:20" x14ac:dyDescent="0.55000000000000004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0" t="str">
        <f t="shared" si="12"/>
        <v>January</v>
      </c>
      <c r="J239" s="10">
        <f t="shared" si="13"/>
        <v>2016</v>
      </c>
      <c r="K239" s="9">
        <f t="shared" si="14"/>
        <v>42437.577187499999</v>
      </c>
      <c r="L239">
        <v>1457445069</v>
      </c>
      <c r="M239" s="9">
        <f t="shared" si="15"/>
        <v>42377.577187499999</v>
      </c>
      <c r="N239">
        <v>1452261069</v>
      </c>
      <c r="O239" t="b">
        <v>0</v>
      </c>
      <c r="P239">
        <v>1</v>
      </c>
      <c r="Q239" t="b">
        <v>0</v>
      </c>
      <c r="R239" t="s">
        <v>8266</v>
      </c>
      <c r="S239" s="17" t="s">
        <v>8345</v>
      </c>
      <c r="T239" t="s">
        <v>8346</v>
      </c>
    </row>
    <row r="240" spans="1:20" ht="43.2" x14ac:dyDescent="0.55000000000000004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0" t="str">
        <f t="shared" si="12"/>
        <v>December</v>
      </c>
      <c r="J240" s="10">
        <f t="shared" si="13"/>
        <v>2016</v>
      </c>
      <c r="K240" s="9">
        <f t="shared" si="14"/>
        <v>42734.375</v>
      </c>
      <c r="L240">
        <v>1483088400</v>
      </c>
      <c r="M240" s="9">
        <f t="shared" si="15"/>
        <v>42713.962499999994</v>
      </c>
      <c r="N240">
        <v>1481324760</v>
      </c>
      <c r="O240" t="b">
        <v>0</v>
      </c>
      <c r="P240">
        <v>0</v>
      </c>
      <c r="Q240" t="b">
        <v>0</v>
      </c>
      <c r="R240" t="s">
        <v>8266</v>
      </c>
      <c r="S240" s="17" t="s">
        <v>8345</v>
      </c>
      <c r="T240" t="s">
        <v>8346</v>
      </c>
    </row>
    <row r="241" spans="1:20" ht="43.2" x14ac:dyDescent="0.55000000000000004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0" t="str">
        <f t="shared" si="12"/>
        <v>October</v>
      </c>
      <c r="J241" s="10">
        <f t="shared" si="13"/>
        <v>2015</v>
      </c>
      <c r="K241" s="9">
        <f t="shared" si="14"/>
        <v>42316.5</v>
      </c>
      <c r="L241">
        <v>1446984000</v>
      </c>
      <c r="M241" s="9">
        <f t="shared" si="15"/>
        <v>42297.110300925924</v>
      </c>
      <c r="N241">
        <v>1445308730</v>
      </c>
      <c r="O241" t="b">
        <v>0</v>
      </c>
      <c r="P241">
        <v>5</v>
      </c>
      <c r="Q241" t="b">
        <v>0</v>
      </c>
      <c r="R241" t="s">
        <v>8266</v>
      </c>
      <c r="S241" s="17" t="s">
        <v>8345</v>
      </c>
      <c r="T241" t="s">
        <v>8346</v>
      </c>
    </row>
    <row r="242" spans="1:20" ht="43.2" x14ac:dyDescent="0.55000000000000004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0" t="str">
        <f t="shared" si="12"/>
        <v>March</v>
      </c>
      <c r="J242" s="10">
        <f t="shared" si="13"/>
        <v>2013</v>
      </c>
      <c r="K242" s="9">
        <f t="shared" si="14"/>
        <v>41399.708460648151</v>
      </c>
      <c r="L242">
        <v>1367773211</v>
      </c>
      <c r="M242" s="9">
        <f t="shared" si="15"/>
        <v>41354.708460648151</v>
      </c>
      <c r="N242">
        <v>1363885211</v>
      </c>
      <c r="O242" t="b">
        <v>1</v>
      </c>
      <c r="P242">
        <v>137</v>
      </c>
      <c r="Q242" t="b">
        <v>1</v>
      </c>
      <c r="R242" t="s">
        <v>8267</v>
      </c>
      <c r="S242" s="17" t="s">
        <v>8345</v>
      </c>
      <c r="T242" t="s">
        <v>8346</v>
      </c>
    </row>
    <row r="243" spans="1:20" ht="43.2" x14ac:dyDescent="0.55000000000000004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0" t="str">
        <f t="shared" si="12"/>
        <v>November</v>
      </c>
      <c r="J243" s="10">
        <f t="shared" si="13"/>
        <v>2014</v>
      </c>
      <c r="K243" s="9">
        <f t="shared" si="14"/>
        <v>41994.697962962964</v>
      </c>
      <c r="L243">
        <v>1419180304</v>
      </c>
      <c r="M243" s="9">
        <f t="shared" si="15"/>
        <v>41949.697962962964</v>
      </c>
      <c r="N243">
        <v>1415292304</v>
      </c>
      <c r="O243" t="b">
        <v>1</v>
      </c>
      <c r="P243">
        <v>376</v>
      </c>
      <c r="Q243" t="b">
        <v>1</v>
      </c>
      <c r="R243" t="s">
        <v>8267</v>
      </c>
      <c r="S243" s="17" t="s">
        <v>8345</v>
      </c>
      <c r="T243" t="s">
        <v>8346</v>
      </c>
    </row>
    <row r="244" spans="1:20" ht="43.2" x14ac:dyDescent="0.55000000000000004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0" t="str">
        <f t="shared" si="12"/>
        <v>November</v>
      </c>
      <c r="J244" s="10">
        <f t="shared" si="13"/>
        <v>2011</v>
      </c>
      <c r="K244" s="9">
        <f t="shared" si="14"/>
        <v>40897.492939814816</v>
      </c>
      <c r="L244">
        <v>1324381790</v>
      </c>
      <c r="M244" s="9">
        <f t="shared" si="15"/>
        <v>40862.492939814816</v>
      </c>
      <c r="N244">
        <v>1321357790</v>
      </c>
      <c r="O244" t="b">
        <v>1</v>
      </c>
      <c r="P244">
        <v>202</v>
      </c>
      <c r="Q244" t="b">
        <v>1</v>
      </c>
      <c r="R244" t="s">
        <v>8267</v>
      </c>
      <c r="S244" s="17" t="s">
        <v>8345</v>
      </c>
      <c r="T244" t="s">
        <v>8346</v>
      </c>
    </row>
    <row r="245" spans="1:20" ht="43.2" x14ac:dyDescent="0.55000000000000004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0" t="str">
        <f t="shared" si="12"/>
        <v>January</v>
      </c>
      <c r="J245" s="10">
        <f t="shared" si="13"/>
        <v>2014</v>
      </c>
      <c r="K245" s="9">
        <f t="shared" si="14"/>
        <v>41692.047500000001</v>
      </c>
      <c r="L245">
        <v>1393031304</v>
      </c>
      <c r="M245" s="9">
        <f t="shared" si="15"/>
        <v>41662.047500000001</v>
      </c>
      <c r="N245">
        <v>1390439304</v>
      </c>
      <c r="O245" t="b">
        <v>1</v>
      </c>
      <c r="P245">
        <v>328</v>
      </c>
      <c r="Q245" t="b">
        <v>1</v>
      </c>
      <c r="R245" t="s">
        <v>8267</v>
      </c>
      <c r="S245" s="17" t="s">
        <v>8345</v>
      </c>
      <c r="T245" t="s">
        <v>8346</v>
      </c>
    </row>
    <row r="246" spans="1:20" ht="57.6" x14ac:dyDescent="0.55000000000000004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0" t="str">
        <f t="shared" si="12"/>
        <v>February</v>
      </c>
      <c r="J246" s="10">
        <f t="shared" si="13"/>
        <v>2010</v>
      </c>
      <c r="K246" s="9">
        <f t="shared" si="14"/>
        <v>40253.29583333333</v>
      </c>
      <c r="L246">
        <v>1268723160</v>
      </c>
      <c r="M246" s="9">
        <f t="shared" si="15"/>
        <v>40213.323599537034</v>
      </c>
      <c r="N246">
        <v>1265269559</v>
      </c>
      <c r="O246" t="b">
        <v>1</v>
      </c>
      <c r="P246">
        <v>84</v>
      </c>
      <c r="Q246" t="b">
        <v>1</v>
      </c>
      <c r="R246" t="s">
        <v>8267</v>
      </c>
      <c r="S246" s="17" t="s">
        <v>8345</v>
      </c>
      <c r="T246" t="s">
        <v>8346</v>
      </c>
    </row>
    <row r="247" spans="1:20" ht="43.2" x14ac:dyDescent="0.55000000000000004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0" t="str">
        <f t="shared" si="12"/>
        <v>July</v>
      </c>
      <c r="J247" s="10">
        <f t="shared" si="13"/>
        <v>2012</v>
      </c>
      <c r="K247" s="9">
        <f t="shared" si="14"/>
        <v>41137.053067129629</v>
      </c>
      <c r="L247">
        <v>1345079785</v>
      </c>
      <c r="M247" s="9">
        <f t="shared" si="15"/>
        <v>41107.053067129629</v>
      </c>
      <c r="N247">
        <v>1342487785</v>
      </c>
      <c r="O247" t="b">
        <v>1</v>
      </c>
      <c r="P247">
        <v>96</v>
      </c>
      <c r="Q247" t="b">
        <v>1</v>
      </c>
      <c r="R247" t="s">
        <v>8267</v>
      </c>
      <c r="S247" s="17" t="s">
        <v>8345</v>
      </c>
      <c r="T247" t="s">
        <v>8346</v>
      </c>
    </row>
    <row r="248" spans="1:20" ht="43.2" x14ac:dyDescent="0.55000000000000004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0" t="str">
        <f t="shared" si="12"/>
        <v>October</v>
      </c>
      <c r="J248" s="10">
        <f t="shared" si="13"/>
        <v>2010</v>
      </c>
      <c r="K248" s="9">
        <f t="shared" si="14"/>
        <v>40530.405150462961</v>
      </c>
      <c r="L248">
        <v>1292665405</v>
      </c>
      <c r="M248" s="9">
        <f t="shared" si="15"/>
        <v>40480.363483796296</v>
      </c>
      <c r="N248">
        <v>1288341805</v>
      </c>
      <c r="O248" t="b">
        <v>1</v>
      </c>
      <c r="P248">
        <v>223</v>
      </c>
      <c r="Q248" t="b">
        <v>1</v>
      </c>
      <c r="R248" t="s">
        <v>8267</v>
      </c>
      <c r="S248" s="17" t="s">
        <v>8345</v>
      </c>
      <c r="T248" t="s">
        <v>8346</v>
      </c>
    </row>
    <row r="249" spans="1:20" ht="57.6" x14ac:dyDescent="0.55000000000000004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0" t="str">
        <f t="shared" si="12"/>
        <v>September</v>
      </c>
      <c r="J249" s="10">
        <f t="shared" si="13"/>
        <v>2010</v>
      </c>
      <c r="K249" s="9">
        <f t="shared" si="14"/>
        <v>40467.152083333334</v>
      </c>
      <c r="L249">
        <v>1287200340</v>
      </c>
      <c r="M249" s="9">
        <f t="shared" si="15"/>
        <v>40430.604328703703</v>
      </c>
      <c r="N249">
        <v>1284042614</v>
      </c>
      <c r="O249" t="b">
        <v>1</v>
      </c>
      <c r="P249">
        <v>62</v>
      </c>
      <c r="Q249" t="b">
        <v>1</v>
      </c>
      <c r="R249" t="s">
        <v>8267</v>
      </c>
      <c r="S249" s="17" t="s">
        <v>8345</v>
      </c>
      <c r="T249" t="s">
        <v>8346</v>
      </c>
    </row>
    <row r="250" spans="1:20" ht="43.2" x14ac:dyDescent="0.55000000000000004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0" t="str">
        <f t="shared" si="12"/>
        <v>November</v>
      </c>
      <c r="J250" s="10">
        <f t="shared" si="13"/>
        <v>2011</v>
      </c>
      <c r="K250" s="9">
        <f t="shared" si="14"/>
        <v>40915.774409722224</v>
      </c>
      <c r="L250">
        <v>1325961309</v>
      </c>
      <c r="M250" s="9">
        <f t="shared" si="15"/>
        <v>40870.774409722224</v>
      </c>
      <c r="N250">
        <v>1322073309</v>
      </c>
      <c r="O250" t="b">
        <v>1</v>
      </c>
      <c r="P250">
        <v>146</v>
      </c>
      <c r="Q250" t="b">
        <v>1</v>
      </c>
      <c r="R250" t="s">
        <v>8267</v>
      </c>
      <c r="S250" s="17" t="s">
        <v>8345</v>
      </c>
      <c r="T250" t="s">
        <v>8346</v>
      </c>
    </row>
    <row r="251" spans="1:20" ht="57.6" x14ac:dyDescent="0.55000000000000004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0" t="str">
        <f t="shared" si="12"/>
        <v>June</v>
      </c>
      <c r="J251" s="10">
        <f t="shared" si="13"/>
        <v>2010</v>
      </c>
      <c r="K251" s="9">
        <f t="shared" si="14"/>
        <v>40412.736111111109</v>
      </c>
      <c r="L251">
        <v>1282498800</v>
      </c>
      <c r="M251" s="9">
        <f t="shared" si="15"/>
        <v>40332.923842592594</v>
      </c>
      <c r="N251">
        <v>1275603020</v>
      </c>
      <c r="O251" t="b">
        <v>1</v>
      </c>
      <c r="P251">
        <v>235</v>
      </c>
      <c r="Q251" t="b">
        <v>1</v>
      </c>
      <c r="R251" t="s">
        <v>8267</v>
      </c>
      <c r="S251" s="17" t="s">
        <v>8345</v>
      </c>
      <c r="T251" t="s">
        <v>8346</v>
      </c>
    </row>
    <row r="252" spans="1:20" ht="43.2" x14ac:dyDescent="0.55000000000000004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0" t="str">
        <f t="shared" si="12"/>
        <v>May</v>
      </c>
      <c r="J252" s="10">
        <f t="shared" si="13"/>
        <v>2013</v>
      </c>
      <c r="K252" s="9">
        <f t="shared" si="14"/>
        <v>41431.565868055557</v>
      </c>
      <c r="L252">
        <v>1370525691</v>
      </c>
      <c r="M252" s="9">
        <f t="shared" si="15"/>
        <v>41401.565868055557</v>
      </c>
      <c r="N252">
        <v>1367933691</v>
      </c>
      <c r="O252" t="b">
        <v>1</v>
      </c>
      <c r="P252">
        <v>437</v>
      </c>
      <c r="Q252" t="b">
        <v>1</v>
      </c>
      <c r="R252" t="s">
        <v>8267</v>
      </c>
      <c r="S252" s="17" t="s">
        <v>8345</v>
      </c>
      <c r="T252" t="s">
        <v>8346</v>
      </c>
    </row>
    <row r="253" spans="1:20" ht="43.2" x14ac:dyDescent="0.55000000000000004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0" t="str">
        <f t="shared" si="12"/>
        <v>April</v>
      </c>
      <c r="J253" s="10">
        <f t="shared" si="13"/>
        <v>2012</v>
      </c>
      <c r="K253" s="9">
        <f t="shared" si="14"/>
        <v>41045.791666666664</v>
      </c>
      <c r="L253">
        <v>1337194800</v>
      </c>
      <c r="M253" s="9">
        <f t="shared" si="15"/>
        <v>41013.787569444445</v>
      </c>
      <c r="N253">
        <v>1334429646</v>
      </c>
      <c r="O253" t="b">
        <v>1</v>
      </c>
      <c r="P253">
        <v>77</v>
      </c>
      <c r="Q253" t="b">
        <v>1</v>
      </c>
      <c r="R253" t="s">
        <v>8267</v>
      </c>
      <c r="S253" s="17" t="s">
        <v>8345</v>
      </c>
      <c r="T253" t="s">
        <v>8346</v>
      </c>
    </row>
    <row r="254" spans="1:20" ht="43.2" x14ac:dyDescent="0.55000000000000004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0" t="str">
        <f t="shared" si="12"/>
        <v>March</v>
      </c>
      <c r="J254" s="10">
        <f t="shared" si="13"/>
        <v>2010</v>
      </c>
      <c r="K254" s="9">
        <f t="shared" si="14"/>
        <v>40330.165972222225</v>
      </c>
      <c r="L254">
        <v>1275364740</v>
      </c>
      <c r="M254" s="9">
        <f t="shared" si="15"/>
        <v>40266.662708333337</v>
      </c>
      <c r="N254">
        <v>1269878058</v>
      </c>
      <c r="O254" t="b">
        <v>1</v>
      </c>
      <c r="P254">
        <v>108</v>
      </c>
      <c r="Q254" t="b">
        <v>1</v>
      </c>
      <c r="R254" t="s">
        <v>8267</v>
      </c>
      <c r="S254" s="17" t="s">
        <v>8345</v>
      </c>
      <c r="T254" t="s">
        <v>8346</v>
      </c>
    </row>
    <row r="255" spans="1:20" ht="43.2" x14ac:dyDescent="0.55000000000000004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0" t="str">
        <f t="shared" si="12"/>
        <v>January</v>
      </c>
      <c r="J255" s="10">
        <f t="shared" si="13"/>
        <v>2012</v>
      </c>
      <c r="K255" s="9">
        <f t="shared" si="14"/>
        <v>40954.650868055556</v>
      </c>
      <c r="L255">
        <v>1329320235</v>
      </c>
      <c r="M255" s="9">
        <f t="shared" si="15"/>
        <v>40924.650868055556</v>
      </c>
      <c r="N255">
        <v>1326728235</v>
      </c>
      <c r="O255" t="b">
        <v>1</v>
      </c>
      <c r="P255">
        <v>7</v>
      </c>
      <c r="Q255" t="b">
        <v>1</v>
      </c>
      <c r="R255" t="s">
        <v>8267</v>
      </c>
      <c r="S255" s="17" t="s">
        <v>8345</v>
      </c>
      <c r="T255" t="s">
        <v>8346</v>
      </c>
    </row>
    <row r="256" spans="1:20" ht="43.2" x14ac:dyDescent="0.55000000000000004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0" t="str">
        <f t="shared" si="12"/>
        <v>September</v>
      </c>
      <c r="J256" s="10">
        <f t="shared" si="13"/>
        <v>2015</v>
      </c>
      <c r="K256" s="9">
        <f t="shared" si="14"/>
        <v>42294.083333333328</v>
      </c>
      <c r="L256">
        <v>1445047200</v>
      </c>
      <c r="M256" s="9">
        <f t="shared" si="15"/>
        <v>42263.952662037031</v>
      </c>
      <c r="N256">
        <v>1442443910</v>
      </c>
      <c r="O256" t="b">
        <v>1</v>
      </c>
      <c r="P256">
        <v>314</v>
      </c>
      <c r="Q256" t="b">
        <v>1</v>
      </c>
      <c r="R256" t="s">
        <v>8267</v>
      </c>
      <c r="S256" s="17" t="s">
        <v>8345</v>
      </c>
      <c r="T256" t="s">
        <v>8346</v>
      </c>
    </row>
    <row r="257" spans="1:20" ht="28.8" x14ac:dyDescent="0.55000000000000004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0" t="str">
        <f t="shared" si="12"/>
        <v>February</v>
      </c>
      <c r="J257" s="10">
        <f t="shared" si="13"/>
        <v>2011</v>
      </c>
      <c r="K257" s="9">
        <f t="shared" si="14"/>
        <v>40618.48474537037</v>
      </c>
      <c r="L257">
        <v>1300275482</v>
      </c>
      <c r="M257" s="9">
        <f t="shared" si="15"/>
        <v>40588.526412037041</v>
      </c>
      <c r="N257">
        <v>1297687082</v>
      </c>
      <c r="O257" t="b">
        <v>1</v>
      </c>
      <c r="P257">
        <v>188</v>
      </c>
      <c r="Q257" t="b">
        <v>1</v>
      </c>
      <c r="R257" t="s">
        <v>8267</v>
      </c>
      <c r="S257" s="17" t="s">
        <v>8345</v>
      </c>
      <c r="T257" t="s">
        <v>8346</v>
      </c>
    </row>
    <row r="258" spans="1:20" ht="43.2" x14ac:dyDescent="0.55000000000000004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0" t="str">
        <f t="shared" si="12"/>
        <v>February</v>
      </c>
      <c r="J258" s="10">
        <f t="shared" si="13"/>
        <v>2013</v>
      </c>
      <c r="K258" s="9">
        <f t="shared" si="14"/>
        <v>41349.769293981481</v>
      </c>
      <c r="L258">
        <v>1363458467</v>
      </c>
      <c r="M258" s="9">
        <f t="shared" si="15"/>
        <v>41319.769293981481</v>
      </c>
      <c r="N258">
        <v>1360866467</v>
      </c>
      <c r="O258" t="b">
        <v>1</v>
      </c>
      <c r="P258">
        <v>275</v>
      </c>
      <c r="Q258" t="b">
        <v>1</v>
      </c>
      <c r="R258" t="s">
        <v>8267</v>
      </c>
      <c r="S258" s="17" t="s">
        <v>8345</v>
      </c>
      <c r="T258" t="s">
        <v>8346</v>
      </c>
    </row>
    <row r="259" spans="1:20" ht="43.2" x14ac:dyDescent="0.55000000000000004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0" t="str">
        <f t="shared" ref="I259:I322" si="16">TEXT(M259, "mmmm")</f>
        <v>April</v>
      </c>
      <c r="J259" s="10">
        <f t="shared" ref="J259:J322" si="17">YEAR(M259)</f>
        <v>2016</v>
      </c>
      <c r="K259" s="9">
        <f t="shared" ref="K259:K322" si="18">(((L259/60)/60)/24)+DATE(1970,1,1)</f>
        <v>42509.626875000002</v>
      </c>
      <c r="L259">
        <v>1463670162</v>
      </c>
      <c r="M259" s="9">
        <f t="shared" ref="M259:M322" si="19">(((N259/60)/60)/24)+DATE(1970,1,1)</f>
        <v>42479.626875000002</v>
      </c>
      <c r="N259">
        <v>1461078162</v>
      </c>
      <c r="O259" t="b">
        <v>1</v>
      </c>
      <c r="P259">
        <v>560</v>
      </c>
      <c r="Q259" t="b">
        <v>1</v>
      </c>
      <c r="R259" t="s">
        <v>8267</v>
      </c>
      <c r="S259" s="17" t="s">
        <v>8345</v>
      </c>
      <c r="T259" t="s">
        <v>8346</v>
      </c>
    </row>
    <row r="260" spans="1:20" ht="43.2" x14ac:dyDescent="0.55000000000000004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0" t="str">
        <f t="shared" si="16"/>
        <v>May</v>
      </c>
      <c r="J260" s="10">
        <f t="shared" si="17"/>
        <v>2011</v>
      </c>
      <c r="K260" s="9">
        <f t="shared" si="18"/>
        <v>40712.051689814813</v>
      </c>
      <c r="L260">
        <v>1308359666</v>
      </c>
      <c r="M260" s="9">
        <f t="shared" si="19"/>
        <v>40682.051689814813</v>
      </c>
      <c r="N260">
        <v>1305767666</v>
      </c>
      <c r="O260" t="b">
        <v>1</v>
      </c>
      <c r="P260">
        <v>688</v>
      </c>
      <c r="Q260" t="b">
        <v>1</v>
      </c>
      <c r="R260" t="s">
        <v>8267</v>
      </c>
      <c r="S260" s="17" t="s">
        <v>8345</v>
      </c>
      <c r="T260" t="s">
        <v>8346</v>
      </c>
    </row>
    <row r="261" spans="1:20" ht="43.2" x14ac:dyDescent="0.55000000000000004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0" t="str">
        <f t="shared" si="16"/>
        <v>March</v>
      </c>
      <c r="J261" s="10">
        <f t="shared" si="17"/>
        <v>2015</v>
      </c>
      <c r="K261" s="9">
        <f t="shared" si="18"/>
        <v>42102.738067129627</v>
      </c>
      <c r="L261">
        <v>1428514969</v>
      </c>
      <c r="M261" s="9">
        <f t="shared" si="19"/>
        <v>42072.738067129627</v>
      </c>
      <c r="N261">
        <v>1425922969</v>
      </c>
      <c r="O261" t="b">
        <v>1</v>
      </c>
      <c r="P261">
        <v>942</v>
      </c>
      <c r="Q261" t="b">
        <v>1</v>
      </c>
      <c r="R261" t="s">
        <v>8267</v>
      </c>
      <c r="S261" s="17" t="s">
        <v>8345</v>
      </c>
      <c r="T261" t="s">
        <v>8346</v>
      </c>
    </row>
    <row r="262" spans="1:20" ht="43.2" x14ac:dyDescent="0.55000000000000004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0" t="str">
        <f t="shared" si="16"/>
        <v>June</v>
      </c>
      <c r="J262" s="10">
        <f t="shared" si="17"/>
        <v>2010</v>
      </c>
      <c r="K262" s="9">
        <f t="shared" si="18"/>
        <v>40376.415972222225</v>
      </c>
      <c r="L262">
        <v>1279360740</v>
      </c>
      <c r="M262" s="9">
        <f t="shared" si="19"/>
        <v>40330.755543981482</v>
      </c>
      <c r="N262">
        <v>1275415679</v>
      </c>
      <c r="O262" t="b">
        <v>1</v>
      </c>
      <c r="P262">
        <v>88</v>
      </c>
      <c r="Q262" t="b">
        <v>1</v>
      </c>
      <c r="R262" t="s">
        <v>8267</v>
      </c>
      <c r="S262" s="17" t="s">
        <v>8345</v>
      </c>
      <c r="T262" t="s">
        <v>8346</v>
      </c>
    </row>
    <row r="263" spans="1:20" ht="28.8" x14ac:dyDescent="0.55000000000000004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0" t="str">
        <f t="shared" si="16"/>
        <v>April</v>
      </c>
      <c r="J263" s="10">
        <f t="shared" si="17"/>
        <v>2012</v>
      </c>
      <c r="K263" s="9">
        <f t="shared" si="18"/>
        <v>41067.621527777781</v>
      </c>
      <c r="L263">
        <v>1339080900</v>
      </c>
      <c r="M263" s="9">
        <f t="shared" si="19"/>
        <v>41017.885462962964</v>
      </c>
      <c r="N263">
        <v>1334783704</v>
      </c>
      <c r="O263" t="b">
        <v>1</v>
      </c>
      <c r="P263">
        <v>220</v>
      </c>
      <c r="Q263" t="b">
        <v>1</v>
      </c>
      <c r="R263" t="s">
        <v>8267</v>
      </c>
      <c r="S263" s="17" t="s">
        <v>8345</v>
      </c>
      <c r="T263" t="s">
        <v>8346</v>
      </c>
    </row>
    <row r="264" spans="1:20" ht="28.8" x14ac:dyDescent="0.55000000000000004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0" t="str">
        <f t="shared" si="16"/>
        <v>January</v>
      </c>
      <c r="J264" s="10">
        <f t="shared" si="17"/>
        <v>2011</v>
      </c>
      <c r="K264" s="9">
        <f t="shared" si="18"/>
        <v>40600.24800925926</v>
      </c>
      <c r="L264">
        <v>1298699828</v>
      </c>
      <c r="M264" s="9">
        <f t="shared" si="19"/>
        <v>40555.24800925926</v>
      </c>
      <c r="N264">
        <v>1294811828</v>
      </c>
      <c r="O264" t="b">
        <v>1</v>
      </c>
      <c r="P264">
        <v>145</v>
      </c>
      <c r="Q264" t="b">
        <v>1</v>
      </c>
      <c r="R264" t="s">
        <v>8267</v>
      </c>
      <c r="S264" s="17" t="s">
        <v>8345</v>
      </c>
      <c r="T264" t="s">
        <v>8346</v>
      </c>
    </row>
    <row r="265" spans="1:20" ht="57.6" x14ac:dyDescent="0.55000000000000004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0" t="str">
        <f t="shared" si="16"/>
        <v>August</v>
      </c>
      <c r="J265" s="10">
        <f t="shared" si="17"/>
        <v>2012</v>
      </c>
      <c r="K265" s="9">
        <f t="shared" si="18"/>
        <v>41179.954791666663</v>
      </c>
      <c r="L265">
        <v>1348786494</v>
      </c>
      <c r="M265" s="9">
        <f t="shared" si="19"/>
        <v>41149.954791666663</v>
      </c>
      <c r="N265">
        <v>1346194494</v>
      </c>
      <c r="O265" t="b">
        <v>1</v>
      </c>
      <c r="P265">
        <v>963</v>
      </c>
      <c r="Q265" t="b">
        <v>1</v>
      </c>
      <c r="R265" t="s">
        <v>8267</v>
      </c>
      <c r="S265" s="17" t="s">
        <v>8345</v>
      </c>
      <c r="T265" t="s">
        <v>8346</v>
      </c>
    </row>
    <row r="266" spans="1:20" ht="57.6" x14ac:dyDescent="0.55000000000000004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0" t="str">
        <f t="shared" si="16"/>
        <v>April</v>
      </c>
      <c r="J266" s="10">
        <f t="shared" si="17"/>
        <v>2012</v>
      </c>
      <c r="K266" s="9">
        <f t="shared" si="18"/>
        <v>41040.620312500003</v>
      </c>
      <c r="L266">
        <v>1336747995</v>
      </c>
      <c r="M266" s="9">
        <f t="shared" si="19"/>
        <v>41010.620312500003</v>
      </c>
      <c r="N266">
        <v>1334155995</v>
      </c>
      <c r="O266" t="b">
        <v>1</v>
      </c>
      <c r="P266">
        <v>91</v>
      </c>
      <c r="Q266" t="b">
        <v>1</v>
      </c>
      <c r="R266" t="s">
        <v>8267</v>
      </c>
      <c r="S266" s="17" t="s">
        <v>8345</v>
      </c>
      <c r="T266" t="s">
        <v>8346</v>
      </c>
    </row>
    <row r="267" spans="1:20" ht="57.6" x14ac:dyDescent="0.55000000000000004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0" t="str">
        <f t="shared" si="16"/>
        <v>March</v>
      </c>
      <c r="J267" s="10">
        <f t="shared" si="17"/>
        <v>2010</v>
      </c>
      <c r="K267" s="9">
        <f t="shared" si="18"/>
        <v>40308.844444444447</v>
      </c>
      <c r="L267">
        <v>1273522560</v>
      </c>
      <c r="M267" s="9">
        <f t="shared" si="19"/>
        <v>40267.245717592588</v>
      </c>
      <c r="N267">
        <v>1269928430</v>
      </c>
      <c r="O267" t="b">
        <v>1</v>
      </c>
      <c r="P267">
        <v>58</v>
      </c>
      <c r="Q267" t="b">
        <v>1</v>
      </c>
      <c r="R267" t="s">
        <v>8267</v>
      </c>
      <c r="S267" s="17" t="s">
        <v>8345</v>
      </c>
      <c r="T267" t="s">
        <v>8346</v>
      </c>
    </row>
    <row r="268" spans="1:20" ht="57.6" x14ac:dyDescent="0.55000000000000004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0" t="str">
        <f t="shared" si="16"/>
        <v>January</v>
      </c>
      <c r="J268" s="10">
        <f t="shared" si="17"/>
        <v>2010</v>
      </c>
      <c r="K268" s="9">
        <f t="shared" si="18"/>
        <v>40291.160416666666</v>
      </c>
      <c r="L268">
        <v>1271994660</v>
      </c>
      <c r="M268" s="9">
        <f t="shared" si="19"/>
        <v>40205.174849537041</v>
      </c>
      <c r="N268">
        <v>1264565507</v>
      </c>
      <c r="O268" t="b">
        <v>1</v>
      </c>
      <c r="P268">
        <v>36</v>
      </c>
      <c r="Q268" t="b">
        <v>1</v>
      </c>
      <c r="R268" t="s">
        <v>8267</v>
      </c>
      <c r="S268" s="17" t="s">
        <v>8345</v>
      </c>
      <c r="T268" t="s">
        <v>8346</v>
      </c>
    </row>
    <row r="269" spans="1:20" ht="43.2" x14ac:dyDescent="0.55000000000000004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0" t="str">
        <f t="shared" si="16"/>
        <v>May</v>
      </c>
      <c r="J269" s="10">
        <f t="shared" si="17"/>
        <v>2014</v>
      </c>
      <c r="K269" s="9">
        <f t="shared" si="18"/>
        <v>41815.452534722222</v>
      </c>
      <c r="L269">
        <v>1403693499</v>
      </c>
      <c r="M269" s="9">
        <f t="shared" si="19"/>
        <v>41785.452534722222</v>
      </c>
      <c r="N269">
        <v>1401101499</v>
      </c>
      <c r="O269" t="b">
        <v>1</v>
      </c>
      <c r="P269">
        <v>165</v>
      </c>
      <c r="Q269" t="b">
        <v>1</v>
      </c>
      <c r="R269" t="s">
        <v>8267</v>
      </c>
      <c r="S269" s="17" t="s">
        <v>8345</v>
      </c>
      <c r="T269" t="s">
        <v>8346</v>
      </c>
    </row>
    <row r="270" spans="1:20" ht="43.2" x14ac:dyDescent="0.55000000000000004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0" t="str">
        <f t="shared" si="16"/>
        <v>September</v>
      </c>
      <c r="J270" s="10">
        <f t="shared" si="17"/>
        <v>2011</v>
      </c>
      <c r="K270" s="9">
        <f t="shared" si="18"/>
        <v>40854.194189814814</v>
      </c>
      <c r="L270">
        <v>1320640778</v>
      </c>
      <c r="M270" s="9">
        <f t="shared" si="19"/>
        <v>40809.15252314815</v>
      </c>
      <c r="N270">
        <v>1316749178</v>
      </c>
      <c r="O270" t="b">
        <v>1</v>
      </c>
      <c r="P270">
        <v>111</v>
      </c>
      <c r="Q270" t="b">
        <v>1</v>
      </c>
      <c r="R270" t="s">
        <v>8267</v>
      </c>
      <c r="S270" s="17" t="s">
        <v>8345</v>
      </c>
      <c r="T270" t="s">
        <v>8346</v>
      </c>
    </row>
    <row r="271" spans="1:20" ht="43.2" x14ac:dyDescent="0.55000000000000004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0" t="str">
        <f t="shared" si="16"/>
        <v>January</v>
      </c>
      <c r="J271" s="10">
        <f t="shared" si="17"/>
        <v>2017</v>
      </c>
      <c r="K271" s="9">
        <f t="shared" si="18"/>
        <v>42788.197013888886</v>
      </c>
      <c r="L271">
        <v>1487738622</v>
      </c>
      <c r="M271" s="9">
        <f t="shared" si="19"/>
        <v>42758.197013888886</v>
      </c>
      <c r="N271">
        <v>1485146622</v>
      </c>
      <c r="O271" t="b">
        <v>1</v>
      </c>
      <c r="P271">
        <v>1596</v>
      </c>
      <c r="Q271" t="b">
        <v>1</v>
      </c>
      <c r="R271" t="s">
        <v>8267</v>
      </c>
      <c r="S271" s="17" t="s">
        <v>8345</v>
      </c>
      <c r="T271" t="s">
        <v>8346</v>
      </c>
    </row>
    <row r="272" spans="1:20" ht="43.2" x14ac:dyDescent="0.55000000000000004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0" t="str">
        <f t="shared" si="16"/>
        <v>April</v>
      </c>
      <c r="J272" s="10">
        <f t="shared" si="17"/>
        <v>2011</v>
      </c>
      <c r="K272" s="9">
        <f t="shared" si="18"/>
        <v>40688.166666666664</v>
      </c>
      <c r="L272">
        <v>1306296000</v>
      </c>
      <c r="M272" s="9">
        <f t="shared" si="19"/>
        <v>40637.866550925923</v>
      </c>
      <c r="N272">
        <v>1301950070</v>
      </c>
      <c r="O272" t="b">
        <v>1</v>
      </c>
      <c r="P272">
        <v>61</v>
      </c>
      <c r="Q272" t="b">
        <v>1</v>
      </c>
      <c r="R272" t="s">
        <v>8267</v>
      </c>
      <c r="S272" s="17" t="s">
        <v>8345</v>
      </c>
      <c r="T272" t="s">
        <v>8346</v>
      </c>
    </row>
    <row r="273" spans="1:20" ht="43.2" x14ac:dyDescent="0.55000000000000004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0" t="str">
        <f t="shared" si="16"/>
        <v>December</v>
      </c>
      <c r="J273" s="10">
        <f t="shared" si="17"/>
        <v>2013</v>
      </c>
      <c r="K273" s="9">
        <f t="shared" si="18"/>
        <v>41641.333333333336</v>
      </c>
      <c r="L273">
        <v>1388649600</v>
      </c>
      <c r="M273" s="9">
        <f t="shared" si="19"/>
        <v>41612.10024305556</v>
      </c>
      <c r="N273">
        <v>1386123861</v>
      </c>
      <c r="O273" t="b">
        <v>1</v>
      </c>
      <c r="P273">
        <v>287</v>
      </c>
      <c r="Q273" t="b">
        <v>1</v>
      </c>
      <c r="R273" t="s">
        <v>8267</v>
      </c>
      <c r="S273" s="17" t="s">
        <v>8345</v>
      </c>
      <c r="T273" t="s">
        <v>8346</v>
      </c>
    </row>
    <row r="274" spans="1:20" ht="43.2" x14ac:dyDescent="0.55000000000000004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0" t="str">
        <f t="shared" si="16"/>
        <v>February</v>
      </c>
      <c r="J274" s="10">
        <f t="shared" si="17"/>
        <v>2010</v>
      </c>
      <c r="K274" s="9">
        <f t="shared" si="18"/>
        <v>40296.78402777778</v>
      </c>
      <c r="L274">
        <v>1272480540</v>
      </c>
      <c r="M274" s="9">
        <f t="shared" si="19"/>
        <v>40235.900358796294</v>
      </c>
      <c r="N274">
        <v>1267220191</v>
      </c>
      <c r="O274" t="b">
        <v>1</v>
      </c>
      <c r="P274">
        <v>65</v>
      </c>
      <c r="Q274" t="b">
        <v>1</v>
      </c>
      <c r="R274" t="s">
        <v>8267</v>
      </c>
      <c r="S274" s="17" t="s">
        <v>8345</v>
      </c>
      <c r="T274" t="s">
        <v>8346</v>
      </c>
    </row>
    <row r="275" spans="1:20" ht="43.2" x14ac:dyDescent="0.55000000000000004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0" t="str">
        <f t="shared" si="16"/>
        <v>June</v>
      </c>
      <c r="J275" s="10">
        <f t="shared" si="17"/>
        <v>2011</v>
      </c>
      <c r="K275" s="9">
        <f t="shared" si="18"/>
        <v>40727.498449074075</v>
      </c>
      <c r="L275">
        <v>1309694266</v>
      </c>
      <c r="M275" s="9">
        <f t="shared" si="19"/>
        <v>40697.498449074075</v>
      </c>
      <c r="N275">
        <v>1307102266</v>
      </c>
      <c r="O275" t="b">
        <v>1</v>
      </c>
      <c r="P275">
        <v>118</v>
      </c>
      <c r="Q275" t="b">
        <v>1</v>
      </c>
      <c r="R275" t="s">
        <v>8267</v>
      </c>
      <c r="S275" s="17" t="s">
        <v>8345</v>
      </c>
      <c r="T275" t="s">
        <v>8346</v>
      </c>
    </row>
    <row r="276" spans="1:20" ht="43.2" x14ac:dyDescent="0.55000000000000004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0" t="str">
        <f t="shared" si="16"/>
        <v>March</v>
      </c>
      <c r="J276" s="10">
        <f t="shared" si="17"/>
        <v>2012</v>
      </c>
      <c r="K276" s="9">
        <f t="shared" si="18"/>
        <v>41004.290972222225</v>
      </c>
      <c r="L276">
        <v>1333609140</v>
      </c>
      <c r="M276" s="9">
        <f t="shared" si="19"/>
        <v>40969.912372685183</v>
      </c>
      <c r="N276">
        <v>1330638829</v>
      </c>
      <c r="O276" t="b">
        <v>1</v>
      </c>
      <c r="P276">
        <v>113</v>
      </c>
      <c r="Q276" t="b">
        <v>1</v>
      </c>
      <c r="R276" t="s">
        <v>8267</v>
      </c>
      <c r="S276" s="17" t="s">
        <v>8345</v>
      </c>
      <c r="T276" t="s">
        <v>8346</v>
      </c>
    </row>
    <row r="277" spans="1:20" ht="43.2" x14ac:dyDescent="0.55000000000000004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0" t="str">
        <f t="shared" si="16"/>
        <v>October</v>
      </c>
      <c r="J277" s="10">
        <f t="shared" si="17"/>
        <v>2012</v>
      </c>
      <c r="K277" s="9">
        <f t="shared" si="18"/>
        <v>41223.073680555557</v>
      </c>
      <c r="L277">
        <v>1352511966</v>
      </c>
      <c r="M277" s="9">
        <f t="shared" si="19"/>
        <v>41193.032013888893</v>
      </c>
      <c r="N277">
        <v>1349916366</v>
      </c>
      <c r="O277" t="b">
        <v>1</v>
      </c>
      <c r="P277">
        <v>332</v>
      </c>
      <c r="Q277" t="b">
        <v>1</v>
      </c>
      <c r="R277" t="s">
        <v>8267</v>
      </c>
      <c r="S277" s="17" t="s">
        <v>8345</v>
      </c>
      <c r="T277" t="s">
        <v>8346</v>
      </c>
    </row>
    <row r="278" spans="1:20" ht="43.2" x14ac:dyDescent="0.55000000000000004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0" t="str">
        <f t="shared" si="16"/>
        <v>February</v>
      </c>
      <c r="J278" s="10">
        <f t="shared" si="17"/>
        <v>2012</v>
      </c>
      <c r="K278" s="9">
        <f t="shared" si="18"/>
        <v>41027.040208333332</v>
      </c>
      <c r="L278">
        <v>1335574674</v>
      </c>
      <c r="M278" s="9">
        <f t="shared" si="19"/>
        <v>40967.081874999996</v>
      </c>
      <c r="N278">
        <v>1330394274</v>
      </c>
      <c r="O278" t="b">
        <v>1</v>
      </c>
      <c r="P278">
        <v>62</v>
      </c>
      <c r="Q278" t="b">
        <v>1</v>
      </c>
      <c r="R278" t="s">
        <v>8267</v>
      </c>
      <c r="S278" s="17" t="s">
        <v>8345</v>
      </c>
      <c r="T278" t="s">
        <v>8346</v>
      </c>
    </row>
    <row r="279" spans="1:20" ht="43.2" x14ac:dyDescent="0.55000000000000004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0" t="str">
        <f t="shared" si="16"/>
        <v>April</v>
      </c>
      <c r="J279" s="10">
        <f t="shared" si="17"/>
        <v>2015</v>
      </c>
      <c r="K279" s="9">
        <f t="shared" si="18"/>
        <v>42147.891423611116</v>
      </c>
      <c r="L279">
        <v>1432416219</v>
      </c>
      <c r="M279" s="9">
        <f t="shared" si="19"/>
        <v>42117.891423611116</v>
      </c>
      <c r="N279">
        <v>1429824219</v>
      </c>
      <c r="O279" t="b">
        <v>1</v>
      </c>
      <c r="P279">
        <v>951</v>
      </c>
      <c r="Q279" t="b">
        <v>1</v>
      </c>
      <c r="R279" t="s">
        <v>8267</v>
      </c>
      <c r="S279" s="17" t="s">
        <v>8345</v>
      </c>
      <c r="T279" t="s">
        <v>8346</v>
      </c>
    </row>
    <row r="280" spans="1:20" ht="28.8" x14ac:dyDescent="0.55000000000000004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0" t="str">
        <f t="shared" si="16"/>
        <v>September</v>
      </c>
      <c r="J280" s="10">
        <f t="shared" si="17"/>
        <v>2012</v>
      </c>
      <c r="K280" s="9">
        <f t="shared" si="18"/>
        <v>41194.040960648148</v>
      </c>
      <c r="L280">
        <v>1350003539</v>
      </c>
      <c r="M280" s="9">
        <f t="shared" si="19"/>
        <v>41164.040960648148</v>
      </c>
      <c r="N280">
        <v>1347411539</v>
      </c>
      <c r="O280" t="b">
        <v>1</v>
      </c>
      <c r="P280">
        <v>415</v>
      </c>
      <c r="Q280" t="b">
        <v>1</v>
      </c>
      <c r="R280" t="s">
        <v>8267</v>
      </c>
      <c r="S280" s="17" t="s">
        <v>8345</v>
      </c>
      <c r="T280" t="s">
        <v>8346</v>
      </c>
    </row>
    <row r="281" spans="1:20" ht="43.2" x14ac:dyDescent="0.55000000000000004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0" t="str">
        <f t="shared" si="16"/>
        <v>January</v>
      </c>
      <c r="J281" s="10">
        <f t="shared" si="17"/>
        <v>2017</v>
      </c>
      <c r="K281" s="9">
        <f t="shared" si="18"/>
        <v>42793.084027777775</v>
      </c>
      <c r="L281">
        <v>1488160860</v>
      </c>
      <c r="M281" s="9">
        <f t="shared" si="19"/>
        <v>42759.244166666671</v>
      </c>
      <c r="N281">
        <v>1485237096</v>
      </c>
      <c r="O281" t="b">
        <v>1</v>
      </c>
      <c r="P281">
        <v>305</v>
      </c>
      <c r="Q281" t="b">
        <v>1</v>
      </c>
      <c r="R281" t="s">
        <v>8267</v>
      </c>
      <c r="S281" s="17" t="s">
        <v>8345</v>
      </c>
      <c r="T281" t="s">
        <v>8346</v>
      </c>
    </row>
    <row r="282" spans="1:20" ht="43.2" x14ac:dyDescent="0.55000000000000004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0" t="str">
        <f t="shared" si="16"/>
        <v>April</v>
      </c>
      <c r="J282" s="10">
        <f t="shared" si="17"/>
        <v>2014</v>
      </c>
      <c r="K282" s="9">
        <f t="shared" si="18"/>
        <v>41789.590682870366</v>
      </c>
      <c r="L282">
        <v>1401459035</v>
      </c>
      <c r="M282" s="9">
        <f t="shared" si="19"/>
        <v>41744.590682870366</v>
      </c>
      <c r="N282">
        <v>1397571035</v>
      </c>
      <c r="O282" t="b">
        <v>1</v>
      </c>
      <c r="P282">
        <v>2139</v>
      </c>
      <c r="Q282" t="b">
        <v>1</v>
      </c>
      <c r="R282" t="s">
        <v>8267</v>
      </c>
      <c r="S282" s="17" t="s">
        <v>8345</v>
      </c>
      <c r="T282" t="s">
        <v>8346</v>
      </c>
    </row>
    <row r="283" spans="1:20" ht="43.2" x14ac:dyDescent="0.55000000000000004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0" t="str">
        <f t="shared" si="16"/>
        <v>May</v>
      </c>
      <c r="J283" s="10">
        <f t="shared" si="17"/>
        <v>2009</v>
      </c>
      <c r="K283" s="9">
        <f t="shared" si="18"/>
        <v>40035.80972222222</v>
      </c>
      <c r="L283">
        <v>1249932360</v>
      </c>
      <c r="M283" s="9">
        <f t="shared" si="19"/>
        <v>39950.163344907407</v>
      </c>
      <c r="N283">
        <v>1242532513</v>
      </c>
      <c r="O283" t="b">
        <v>1</v>
      </c>
      <c r="P283">
        <v>79</v>
      </c>
      <c r="Q283" t="b">
        <v>1</v>
      </c>
      <c r="R283" t="s">
        <v>8267</v>
      </c>
      <c r="S283" s="17" t="s">
        <v>8345</v>
      </c>
      <c r="T283" t="s">
        <v>8346</v>
      </c>
    </row>
    <row r="284" spans="1:20" ht="43.2" x14ac:dyDescent="0.55000000000000004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0" t="str">
        <f t="shared" si="16"/>
        <v>January</v>
      </c>
      <c r="J284" s="10">
        <f t="shared" si="17"/>
        <v>2010</v>
      </c>
      <c r="K284" s="9">
        <f t="shared" si="18"/>
        <v>40231.916666666664</v>
      </c>
      <c r="L284">
        <v>1266876000</v>
      </c>
      <c r="M284" s="9">
        <f t="shared" si="19"/>
        <v>40194.920046296298</v>
      </c>
      <c r="N284">
        <v>1263679492</v>
      </c>
      <c r="O284" t="b">
        <v>1</v>
      </c>
      <c r="P284">
        <v>179</v>
      </c>
      <c r="Q284" t="b">
        <v>1</v>
      </c>
      <c r="R284" t="s">
        <v>8267</v>
      </c>
      <c r="S284" s="17" t="s">
        <v>8345</v>
      </c>
      <c r="T284" t="s">
        <v>8346</v>
      </c>
    </row>
    <row r="285" spans="1:20" ht="28.8" x14ac:dyDescent="0.55000000000000004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0" t="str">
        <f t="shared" si="16"/>
        <v>May</v>
      </c>
      <c r="J285" s="10">
        <f t="shared" si="17"/>
        <v>2011</v>
      </c>
      <c r="K285" s="9">
        <f t="shared" si="18"/>
        <v>40695.207638888889</v>
      </c>
      <c r="L285">
        <v>1306904340</v>
      </c>
      <c r="M285" s="9">
        <f t="shared" si="19"/>
        <v>40675.71</v>
      </c>
      <c r="N285">
        <v>1305219744</v>
      </c>
      <c r="O285" t="b">
        <v>1</v>
      </c>
      <c r="P285">
        <v>202</v>
      </c>
      <c r="Q285" t="b">
        <v>1</v>
      </c>
      <c r="R285" t="s">
        <v>8267</v>
      </c>
      <c r="S285" s="17" t="s">
        <v>8345</v>
      </c>
      <c r="T285" t="s">
        <v>8346</v>
      </c>
    </row>
    <row r="286" spans="1:20" ht="43.2" x14ac:dyDescent="0.55000000000000004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0" t="str">
        <f t="shared" si="16"/>
        <v>December</v>
      </c>
      <c r="J286" s="10">
        <f t="shared" si="17"/>
        <v>2011</v>
      </c>
      <c r="K286" s="9">
        <f t="shared" si="18"/>
        <v>40929.738194444442</v>
      </c>
      <c r="L286">
        <v>1327167780</v>
      </c>
      <c r="M286" s="9">
        <f t="shared" si="19"/>
        <v>40904.738194444442</v>
      </c>
      <c r="N286">
        <v>1325007780</v>
      </c>
      <c r="O286" t="b">
        <v>1</v>
      </c>
      <c r="P286">
        <v>760</v>
      </c>
      <c r="Q286" t="b">
        <v>1</v>
      </c>
      <c r="R286" t="s">
        <v>8267</v>
      </c>
      <c r="S286" s="17" t="s">
        <v>8345</v>
      </c>
      <c r="T286" t="s">
        <v>8346</v>
      </c>
    </row>
    <row r="287" spans="1:20" ht="43.2" x14ac:dyDescent="0.55000000000000004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0" t="str">
        <f t="shared" si="16"/>
        <v>August</v>
      </c>
      <c r="J287" s="10">
        <f t="shared" si="17"/>
        <v>2013</v>
      </c>
      <c r="K287" s="9">
        <f t="shared" si="18"/>
        <v>41536.756111111114</v>
      </c>
      <c r="L287">
        <v>1379614128</v>
      </c>
      <c r="M287" s="9">
        <f t="shared" si="19"/>
        <v>41506.756111111114</v>
      </c>
      <c r="N287">
        <v>1377022128</v>
      </c>
      <c r="O287" t="b">
        <v>1</v>
      </c>
      <c r="P287">
        <v>563</v>
      </c>
      <c r="Q287" t="b">
        <v>1</v>
      </c>
      <c r="R287" t="s">
        <v>8267</v>
      </c>
      <c r="S287" s="17" t="s">
        <v>8345</v>
      </c>
      <c r="T287" t="s">
        <v>8346</v>
      </c>
    </row>
    <row r="288" spans="1:20" ht="43.2" x14ac:dyDescent="0.55000000000000004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0" t="str">
        <f t="shared" si="16"/>
        <v>February</v>
      </c>
      <c r="J288" s="10">
        <f t="shared" si="17"/>
        <v>2013</v>
      </c>
      <c r="K288" s="9">
        <f t="shared" si="18"/>
        <v>41358.774583333332</v>
      </c>
      <c r="L288">
        <v>1364236524</v>
      </c>
      <c r="M288" s="9">
        <f t="shared" si="19"/>
        <v>41313.816249999996</v>
      </c>
      <c r="N288">
        <v>1360352124</v>
      </c>
      <c r="O288" t="b">
        <v>1</v>
      </c>
      <c r="P288">
        <v>135</v>
      </c>
      <c r="Q288" t="b">
        <v>1</v>
      </c>
      <c r="R288" t="s">
        <v>8267</v>
      </c>
      <c r="S288" s="17" t="s">
        <v>8345</v>
      </c>
      <c r="T288" t="s">
        <v>8346</v>
      </c>
    </row>
    <row r="289" spans="1:20" ht="28.8" x14ac:dyDescent="0.55000000000000004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0" t="str">
        <f t="shared" si="16"/>
        <v>October</v>
      </c>
      <c r="J289" s="10">
        <f t="shared" si="17"/>
        <v>2012</v>
      </c>
      <c r="K289" s="9">
        <f t="shared" si="18"/>
        <v>41215.166666666664</v>
      </c>
      <c r="L289">
        <v>1351828800</v>
      </c>
      <c r="M289" s="9">
        <f t="shared" si="19"/>
        <v>41184.277986111112</v>
      </c>
      <c r="N289">
        <v>1349160018</v>
      </c>
      <c r="O289" t="b">
        <v>1</v>
      </c>
      <c r="P289">
        <v>290</v>
      </c>
      <c r="Q289" t="b">
        <v>1</v>
      </c>
      <c r="R289" t="s">
        <v>8267</v>
      </c>
      <c r="S289" s="17" t="s">
        <v>8345</v>
      </c>
      <c r="T289" t="s">
        <v>8346</v>
      </c>
    </row>
    <row r="290" spans="1:20" ht="57.6" x14ac:dyDescent="0.55000000000000004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0" t="str">
        <f t="shared" si="16"/>
        <v>May</v>
      </c>
      <c r="J290" s="10">
        <f t="shared" si="17"/>
        <v>2012</v>
      </c>
      <c r="K290" s="9">
        <f t="shared" si="18"/>
        <v>41086.168900462959</v>
      </c>
      <c r="L290">
        <v>1340683393</v>
      </c>
      <c r="M290" s="9">
        <f t="shared" si="19"/>
        <v>41051.168900462959</v>
      </c>
      <c r="N290">
        <v>1337659393</v>
      </c>
      <c r="O290" t="b">
        <v>1</v>
      </c>
      <c r="P290">
        <v>447</v>
      </c>
      <c r="Q290" t="b">
        <v>1</v>
      </c>
      <c r="R290" t="s">
        <v>8267</v>
      </c>
      <c r="S290" s="17" t="s">
        <v>8345</v>
      </c>
      <c r="T290" t="s">
        <v>8346</v>
      </c>
    </row>
    <row r="291" spans="1:20" ht="43.2" x14ac:dyDescent="0.55000000000000004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0" t="str">
        <f t="shared" si="16"/>
        <v>October</v>
      </c>
      <c r="J291" s="10">
        <f t="shared" si="17"/>
        <v>2013</v>
      </c>
      <c r="K291" s="9">
        <f t="shared" si="18"/>
        <v>41580.456412037034</v>
      </c>
      <c r="L291">
        <v>1383389834</v>
      </c>
      <c r="M291" s="9">
        <f t="shared" si="19"/>
        <v>41550.456412037034</v>
      </c>
      <c r="N291">
        <v>1380797834</v>
      </c>
      <c r="O291" t="b">
        <v>1</v>
      </c>
      <c r="P291">
        <v>232</v>
      </c>
      <c r="Q291" t="b">
        <v>1</v>
      </c>
      <c r="R291" t="s">
        <v>8267</v>
      </c>
      <c r="S291" s="17" t="s">
        <v>8345</v>
      </c>
      <c r="T291" t="s">
        <v>8346</v>
      </c>
    </row>
    <row r="292" spans="1:20" ht="28.8" x14ac:dyDescent="0.55000000000000004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0" t="str">
        <f t="shared" si="16"/>
        <v>December</v>
      </c>
      <c r="J292" s="10">
        <f t="shared" si="17"/>
        <v>2010</v>
      </c>
      <c r="K292" s="9">
        <f t="shared" si="18"/>
        <v>40576.332638888889</v>
      </c>
      <c r="L292">
        <v>1296633540</v>
      </c>
      <c r="M292" s="9">
        <f t="shared" si="19"/>
        <v>40526.36917824074</v>
      </c>
      <c r="N292">
        <v>1292316697</v>
      </c>
      <c r="O292" t="b">
        <v>1</v>
      </c>
      <c r="P292">
        <v>168</v>
      </c>
      <c r="Q292" t="b">
        <v>1</v>
      </c>
      <c r="R292" t="s">
        <v>8267</v>
      </c>
      <c r="S292" s="17" t="s">
        <v>8345</v>
      </c>
      <c r="T292" t="s">
        <v>8346</v>
      </c>
    </row>
    <row r="293" spans="1:20" ht="43.2" x14ac:dyDescent="0.55000000000000004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0" t="str">
        <f t="shared" si="16"/>
        <v>April</v>
      </c>
      <c r="J293" s="10">
        <f t="shared" si="17"/>
        <v>2013</v>
      </c>
      <c r="K293" s="9">
        <f t="shared" si="18"/>
        <v>41395.000694444447</v>
      </c>
      <c r="L293">
        <v>1367366460</v>
      </c>
      <c r="M293" s="9">
        <f t="shared" si="19"/>
        <v>41376.769050925926</v>
      </c>
      <c r="N293">
        <v>1365791246</v>
      </c>
      <c r="O293" t="b">
        <v>1</v>
      </c>
      <c r="P293">
        <v>128</v>
      </c>
      <c r="Q293" t="b">
        <v>1</v>
      </c>
      <c r="R293" t="s">
        <v>8267</v>
      </c>
      <c r="S293" s="17" t="s">
        <v>8345</v>
      </c>
      <c r="T293" t="s">
        <v>8346</v>
      </c>
    </row>
    <row r="294" spans="1:20" ht="43.2" x14ac:dyDescent="0.55000000000000004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0" t="str">
        <f t="shared" si="16"/>
        <v>September</v>
      </c>
      <c r="J294" s="10">
        <f t="shared" si="17"/>
        <v>2011</v>
      </c>
      <c r="K294" s="9">
        <f t="shared" si="18"/>
        <v>40845.165972222225</v>
      </c>
      <c r="L294">
        <v>1319860740</v>
      </c>
      <c r="M294" s="9">
        <f t="shared" si="19"/>
        <v>40812.803229166668</v>
      </c>
      <c r="N294">
        <v>1317064599</v>
      </c>
      <c r="O294" t="b">
        <v>1</v>
      </c>
      <c r="P294">
        <v>493</v>
      </c>
      <c r="Q294" t="b">
        <v>1</v>
      </c>
      <c r="R294" t="s">
        <v>8267</v>
      </c>
      <c r="S294" s="17" t="s">
        <v>8345</v>
      </c>
      <c r="T294" t="s">
        <v>8346</v>
      </c>
    </row>
    <row r="295" spans="1:20" ht="43.2" x14ac:dyDescent="0.55000000000000004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0" t="str">
        <f t="shared" si="16"/>
        <v>March</v>
      </c>
      <c r="J295" s="10">
        <f t="shared" si="17"/>
        <v>2014</v>
      </c>
      <c r="K295" s="9">
        <f t="shared" si="18"/>
        <v>41749.667986111112</v>
      </c>
      <c r="L295">
        <v>1398009714</v>
      </c>
      <c r="M295" s="9">
        <f t="shared" si="19"/>
        <v>41719.667986111112</v>
      </c>
      <c r="N295">
        <v>1395417714</v>
      </c>
      <c r="O295" t="b">
        <v>1</v>
      </c>
      <c r="P295">
        <v>131</v>
      </c>
      <c r="Q295" t="b">
        <v>1</v>
      </c>
      <c r="R295" t="s">
        <v>8267</v>
      </c>
      <c r="S295" s="17" t="s">
        <v>8345</v>
      </c>
      <c r="T295" t="s">
        <v>8346</v>
      </c>
    </row>
    <row r="296" spans="1:20" ht="57.6" x14ac:dyDescent="0.55000000000000004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0" t="str">
        <f t="shared" si="16"/>
        <v>June</v>
      </c>
      <c r="J296" s="10">
        <f t="shared" si="17"/>
        <v>2010</v>
      </c>
      <c r="K296" s="9">
        <f t="shared" si="18"/>
        <v>40378.666666666664</v>
      </c>
      <c r="L296">
        <v>1279555200</v>
      </c>
      <c r="M296" s="9">
        <f t="shared" si="19"/>
        <v>40343.084421296298</v>
      </c>
      <c r="N296">
        <v>1276480894</v>
      </c>
      <c r="O296" t="b">
        <v>1</v>
      </c>
      <c r="P296">
        <v>50</v>
      </c>
      <c r="Q296" t="b">
        <v>1</v>
      </c>
      <c r="R296" t="s">
        <v>8267</v>
      </c>
      <c r="S296" s="17" t="s">
        <v>8345</v>
      </c>
      <c r="T296" t="s">
        <v>8346</v>
      </c>
    </row>
    <row r="297" spans="1:20" ht="43.2" x14ac:dyDescent="0.55000000000000004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0" t="str">
        <f t="shared" si="16"/>
        <v>September</v>
      </c>
      <c r="J297" s="10">
        <f t="shared" si="17"/>
        <v>2013</v>
      </c>
      <c r="K297" s="9">
        <f t="shared" si="18"/>
        <v>41579</v>
      </c>
      <c r="L297">
        <v>1383264000</v>
      </c>
      <c r="M297" s="9">
        <f t="shared" si="19"/>
        <v>41519.004733796297</v>
      </c>
      <c r="N297">
        <v>1378080409</v>
      </c>
      <c r="O297" t="b">
        <v>1</v>
      </c>
      <c r="P297">
        <v>665</v>
      </c>
      <c r="Q297" t="b">
        <v>1</v>
      </c>
      <c r="R297" t="s">
        <v>8267</v>
      </c>
      <c r="S297" s="17" t="s">
        <v>8345</v>
      </c>
      <c r="T297" t="s">
        <v>8346</v>
      </c>
    </row>
    <row r="298" spans="1:20" ht="43.2" x14ac:dyDescent="0.55000000000000004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0" t="str">
        <f t="shared" si="16"/>
        <v>August</v>
      </c>
      <c r="J298" s="10">
        <f t="shared" si="17"/>
        <v>2012</v>
      </c>
      <c r="K298" s="9">
        <f t="shared" si="18"/>
        <v>41159.475497685184</v>
      </c>
      <c r="L298">
        <v>1347017083</v>
      </c>
      <c r="M298" s="9">
        <f t="shared" si="19"/>
        <v>41134.475497685184</v>
      </c>
      <c r="N298">
        <v>1344857083</v>
      </c>
      <c r="O298" t="b">
        <v>1</v>
      </c>
      <c r="P298">
        <v>129</v>
      </c>
      <c r="Q298" t="b">
        <v>1</v>
      </c>
      <c r="R298" t="s">
        <v>8267</v>
      </c>
      <c r="S298" s="17" t="s">
        <v>8345</v>
      </c>
      <c r="T298" t="s">
        <v>8346</v>
      </c>
    </row>
    <row r="299" spans="1:20" ht="43.2" x14ac:dyDescent="0.55000000000000004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0" t="str">
        <f t="shared" si="16"/>
        <v>March</v>
      </c>
      <c r="J299" s="10">
        <f t="shared" si="17"/>
        <v>2015</v>
      </c>
      <c r="K299" s="9">
        <f t="shared" si="18"/>
        <v>42125.165972222225</v>
      </c>
      <c r="L299">
        <v>1430452740</v>
      </c>
      <c r="M299" s="9">
        <f t="shared" si="19"/>
        <v>42089.72802083334</v>
      </c>
      <c r="N299">
        <v>1427390901</v>
      </c>
      <c r="O299" t="b">
        <v>1</v>
      </c>
      <c r="P299">
        <v>142</v>
      </c>
      <c r="Q299" t="b">
        <v>1</v>
      </c>
      <c r="R299" t="s">
        <v>8267</v>
      </c>
      <c r="S299" s="17" t="s">
        <v>8345</v>
      </c>
      <c r="T299" t="s">
        <v>8346</v>
      </c>
    </row>
    <row r="300" spans="1:20" ht="28.8" x14ac:dyDescent="0.55000000000000004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0" t="str">
        <f t="shared" si="16"/>
        <v>March</v>
      </c>
      <c r="J300" s="10">
        <f t="shared" si="17"/>
        <v>2014</v>
      </c>
      <c r="K300" s="9">
        <f t="shared" si="18"/>
        <v>41768.875</v>
      </c>
      <c r="L300">
        <v>1399669200</v>
      </c>
      <c r="M300" s="9">
        <f t="shared" si="19"/>
        <v>41709.463518518518</v>
      </c>
      <c r="N300">
        <v>1394536048</v>
      </c>
      <c r="O300" t="b">
        <v>1</v>
      </c>
      <c r="P300">
        <v>2436</v>
      </c>
      <c r="Q300" t="b">
        <v>1</v>
      </c>
      <c r="R300" t="s">
        <v>8267</v>
      </c>
      <c r="S300" s="17" t="s">
        <v>8345</v>
      </c>
      <c r="T300" t="s">
        <v>8346</v>
      </c>
    </row>
    <row r="301" spans="1:20" ht="43.2" x14ac:dyDescent="0.55000000000000004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0" t="str">
        <f t="shared" si="16"/>
        <v>October</v>
      </c>
      <c r="J301" s="10">
        <f t="shared" si="17"/>
        <v>2010</v>
      </c>
      <c r="K301" s="9">
        <f t="shared" si="18"/>
        <v>40499.266898148147</v>
      </c>
      <c r="L301">
        <v>1289975060</v>
      </c>
      <c r="M301" s="9">
        <f t="shared" si="19"/>
        <v>40469.225231481483</v>
      </c>
      <c r="N301">
        <v>1287379460</v>
      </c>
      <c r="O301" t="b">
        <v>1</v>
      </c>
      <c r="P301">
        <v>244</v>
      </c>
      <c r="Q301" t="b">
        <v>1</v>
      </c>
      <c r="R301" t="s">
        <v>8267</v>
      </c>
      <c r="S301" s="17" t="s">
        <v>8345</v>
      </c>
      <c r="T301" t="s">
        <v>8346</v>
      </c>
    </row>
    <row r="302" spans="1:20" ht="43.2" x14ac:dyDescent="0.55000000000000004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0" t="str">
        <f t="shared" si="16"/>
        <v>March</v>
      </c>
      <c r="J302" s="10">
        <f t="shared" si="17"/>
        <v>2011</v>
      </c>
      <c r="K302" s="9">
        <f t="shared" si="18"/>
        <v>40657.959930555553</v>
      </c>
      <c r="L302">
        <v>1303686138</v>
      </c>
      <c r="M302" s="9">
        <f t="shared" si="19"/>
        <v>40626.959930555553</v>
      </c>
      <c r="N302">
        <v>1301007738</v>
      </c>
      <c r="O302" t="b">
        <v>1</v>
      </c>
      <c r="P302">
        <v>298</v>
      </c>
      <c r="Q302" t="b">
        <v>1</v>
      </c>
      <c r="R302" t="s">
        <v>8267</v>
      </c>
      <c r="S302" s="17" t="s">
        <v>8345</v>
      </c>
      <c r="T302" t="s">
        <v>8346</v>
      </c>
    </row>
    <row r="303" spans="1:20" ht="43.2" x14ac:dyDescent="0.55000000000000004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0" t="str">
        <f t="shared" si="16"/>
        <v>February</v>
      </c>
      <c r="J303" s="10">
        <f t="shared" si="17"/>
        <v>2013</v>
      </c>
      <c r="K303" s="9">
        <f t="shared" si="18"/>
        <v>41352.696006944447</v>
      </c>
      <c r="L303">
        <v>1363711335</v>
      </c>
      <c r="M303" s="9">
        <f t="shared" si="19"/>
        <v>41312.737673611111</v>
      </c>
      <c r="N303">
        <v>1360258935</v>
      </c>
      <c r="O303" t="b">
        <v>1</v>
      </c>
      <c r="P303">
        <v>251</v>
      </c>
      <c r="Q303" t="b">
        <v>1</v>
      </c>
      <c r="R303" t="s">
        <v>8267</v>
      </c>
      <c r="S303" s="17" t="s">
        <v>8345</v>
      </c>
      <c r="T303" t="s">
        <v>8346</v>
      </c>
    </row>
    <row r="304" spans="1:20" ht="57.6" x14ac:dyDescent="0.55000000000000004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0" t="str">
        <f t="shared" si="16"/>
        <v>January</v>
      </c>
      <c r="J304" s="10">
        <f t="shared" si="17"/>
        <v>2012</v>
      </c>
      <c r="K304" s="9">
        <f t="shared" si="18"/>
        <v>40963.856921296298</v>
      </c>
      <c r="L304">
        <v>1330115638</v>
      </c>
      <c r="M304" s="9">
        <f t="shared" si="19"/>
        <v>40933.856921296298</v>
      </c>
      <c r="N304">
        <v>1327523638</v>
      </c>
      <c r="O304" t="b">
        <v>1</v>
      </c>
      <c r="P304">
        <v>108</v>
      </c>
      <c r="Q304" t="b">
        <v>1</v>
      </c>
      <c r="R304" t="s">
        <v>8267</v>
      </c>
      <c r="S304" s="17" t="s">
        <v>8345</v>
      </c>
      <c r="T304" t="s">
        <v>8346</v>
      </c>
    </row>
    <row r="305" spans="1:20" ht="43.2" x14ac:dyDescent="0.55000000000000004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0" t="str">
        <f t="shared" si="16"/>
        <v>May</v>
      </c>
      <c r="J305" s="10">
        <f t="shared" si="17"/>
        <v>2012</v>
      </c>
      <c r="K305" s="9">
        <f t="shared" si="18"/>
        <v>41062.071134259262</v>
      </c>
      <c r="L305">
        <v>1338601346</v>
      </c>
      <c r="M305" s="9">
        <f t="shared" si="19"/>
        <v>41032.071134259262</v>
      </c>
      <c r="N305">
        <v>1336009346</v>
      </c>
      <c r="O305" t="b">
        <v>1</v>
      </c>
      <c r="P305">
        <v>82</v>
      </c>
      <c r="Q305" t="b">
        <v>1</v>
      </c>
      <c r="R305" t="s">
        <v>8267</v>
      </c>
      <c r="S305" s="17" t="s">
        <v>8345</v>
      </c>
      <c r="T305" t="s">
        <v>8346</v>
      </c>
    </row>
    <row r="306" spans="1:20" ht="28.8" x14ac:dyDescent="0.55000000000000004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0" t="str">
        <f t="shared" si="16"/>
        <v>July</v>
      </c>
      <c r="J306" s="10">
        <f t="shared" si="17"/>
        <v>2012</v>
      </c>
      <c r="K306" s="9">
        <f t="shared" si="18"/>
        <v>41153.083333333336</v>
      </c>
      <c r="L306">
        <v>1346464800</v>
      </c>
      <c r="M306" s="9">
        <f t="shared" si="19"/>
        <v>41114.094872685186</v>
      </c>
      <c r="N306">
        <v>1343096197</v>
      </c>
      <c r="O306" t="b">
        <v>1</v>
      </c>
      <c r="P306">
        <v>74</v>
      </c>
      <c r="Q306" t="b">
        <v>1</v>
      </c>
      <c r="R306" t="s">
        <v>8267</v>
      </c>
      <c r="S306" s="17" t="s">
        <v>8345</v>
      </c>
      <c r="T306" t="s">
        <v>8346</v>
      </c>
    </row>
    <row r="307" spans="1:20" ht="28.8" x14ac:dyDescent="0.55000000000000004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0" t="str">
        <f t="shared" si="16"/>
        <v>February</v>
      </c>
      <c r="J307" s="10">
        <f t="shared" si="17"/>
        <v>2012</v>
      </c>
      <c r="K307" s="9">
        <f t="shared" si="18"/>
        <v>40978.630196759259</v>
      </c>
      <c r="L307">
        <v>1331392049</v>
      </c>
      <c r="M307" s="9">
        <f t="shared" si="19"/>
        <v>40948.630196759259</v>
      </c>
      <c r="N307">
        <v>1328800049</v>
      </c>
      <c r="O307" t="b">
        <v>1</v>
      </c>
      <c r="P307">
        <v>189</v>
      </c>
      <c r="Q307" t="b">
        <v>1</v>
      </c>
      <c r="R307" t="s">
        <v>8267</v>
      </c>
      <c r="S307" s="17" t="s">
        <v>8345</v>
      </c>
      <c r="T307" t="s">
        <v>8346</v>
      </c>
    </row>
    <row r="308" spans="1:20" ht="28.8" x14ac:dyDescent="0.55000000000000004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0" t="str">
        <f t="shared" si="16"/>
        <v>February</v>
      </c>
      <c r="J308" s="10">
        <f t="shared" si="17"/>
        <v>2013</v>
      </c>
      <c r="K308" s="9">
        <f t="shared" si="18"/>
        <v>41353.795520833337</v>
      </c>
      <c r="L308">
        <v>1363806333</v>
      </c>
      <c r="M308" s="9">
        <f t="shared" si="19"/>
        <v>41333.837187500001</v>
      </c>
      <c r="N308">
        <v>1362081933</v>
      </c>
      <c r="O308" t="b">
        <v>1</v>
      </c>
      <c r="P308">
        <v>80</v>
      </c>
      <c r="Q308" t="b">
        <v>1</v>
      </c>
      <c r="R308" t="s">
        <v>8267</v>
      </c>
      <c r="S308" s="17" t="s">
        <v>8345</v>
      </c>
      <c r="T308" t="s">
        <v>8346</v>
      </c>
    </row>
    <row r="309" spans="1:20" x14ac:dyDescent="0.55000000000000004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0" t="str">
        <f t="shared" si="16"/>
        <v>January</v>
      </c>
      <c r="J309" s="10">
        <f t="shared" si="17"/>
        <v>2013</v>
      </c>
      <c r="K309" s="9">
        <f t="shared" si="18"/>
        <v>41312.944456018515</v>
      </c>
      <c r="L309">
        <v>1360276801</v>
      </c>
      <c r="M309" s="9">
        <f t="shared" si="19"/>
        <v>41282.944456018515</v>
      </c>
      <c r="N309">
        <v>1357684801</v>
      </c>
      <c r="O309" t="b">
        <v>1</v>
      </c>
      <c r="P309">
        <v>576</v>
      </c>
      <c r="Q309" t="b">
        <v>1</v>
      </c>
      <c r="R309" t="s">
        <v>8267</v>
      </c>
      <c r="S309" s="17" t="s">
        <v>8345</v>
      </c>
      <c r="T309" t="s">
        <v>8346</v>
      </c>
    </row>
    <row r="310" spans="1:20" ht="43.2" x14ac:dyDescent="0.55000000000000004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0" t="str">
        <f t="shared" si="16"/>
        <v>January</v>
      </c>
      <c r="J310" s="10">
        <f t="shared" si="17"/>
        <v>2011</v>
      </c>
      <c r="K310" s="9">
        <f t="shared" si="18"/>
        <v>40612.694560185184</v>
      </c>
      <c r="L310">
        <v>1299775210</v>
      </c>
      <c r="M310" s="9">
        <f t="shared" si="19"/>
        <v>40567.694560185184</v>
      </c>
      <c r="N310">
        <v>1295887210</v>
      </c>
      <c r="O310" t="b">
        <v>1</v>
      </c>
      <c r="P310">
        <v>202</v>
      </c>
      <c r="Q310" t="b">
        <v>1</v>
      </c>
      <c r="R310" t="s">
        <v>8267</v>
      </c>
      <c r="S310" s="17" t="s">
        <v>8345</v>
      </c>
      <c r="T310" t="s">
        <v>8346</v>
      </c>
    </row>
    <row r="311" spans="1:20" ht="43.2" x14ac:dyDescent="0.55000000000000004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0" t="str">
        <f t="shared" si="16"/>
        <v>August</v>
      </c>
      <c r="J311" s="10">
        <f t="shared" si="17"/>
        <v>2012</v>
      </c>
      <c r="K311" s="9">
        <f t="shared" si="18"/>
        <v>41155.751550925925</v>
      </c>
      <c r="L311">
        <v>1346695334</v>
      </c>
      <c r="M311" s="9">
        <f t="shared" si="19"/>
        <v>41134.751550925925</v>
      </c>
      <c r="N311">
        <v>1344880934</v>
      </c>
      <c r="O311" t="b">
        <v>1</v>
      </c>
      <c r="P311">
        <v>238</v>
      </c>
      <c r="Q311" t="b">
        <v>1</v>
      </c>
      <c r="R311" t="s">
        <v>8267</v>
      </c>
      <c r="S311" s="17" t="s">
        <v>8345</v>
      </c>
      <c r="T311" t="s">
        <v>8346</v>
      </c>
    </row>
    <row r="312" spans="1:20" ht="43.2" x14ac:dyDescent="0.55000000000000004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0" t="str">
        <f t="shared" si="16"/>
        <v>October</v>
      </c>
      <c r="J312" s="10">
        <f t="shared" si="17"/>
        <v>2011</v>
      </c>
      <c r="K312" s="9">
        <f t="shared" si="18"/>
        <v>40836.083333333336</v>
      </c>
      <c r="L312">
        <v>1319076000</v>
      </c>
      <c r="M312" s="9">
        <f t="shared" si="19"/>
        <v>40821.183136574073</v>
      </c>
      <c r="N312">
        <v>1317788623</v>
      </c>
      <c r="O312" t="b">
        <v>1</v>
      </c>
      <c r="P312">
        <v>36</v>
      </c>
      <c r="Q312" t="b">
        <v>1</v>
      </c>
      <c r="R312" t="s">
        <v>8267</v>
      </c>
      <c r="S312" s="17" t="s">
        <v>8345</v>
      </c>
      <c r="T312" t="s">
        <v>8346</v>
      </c>
    </row>
    <row r="313" spans="1:20" ht="43.2" x14ac:dyDescent="0.55000000000000004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0" t="str">
        <f t="shared" si="16"/>
        <v>November</v>
      </c>
      <c r="J313" s="10">
        <f t="shared" si="17"/>
        <v>2011</v>
      </c>
      <c r="K313" s="9">
        <f t="shared" si="18"/>
        <v>40909.332638888889</v>
      </c>
      <c r="L313">
        <v>1325404740</v>
      </c>
      <c r="M313" s="9">
        <f t="shared" si="19"/>
        <v>40868.219814814816</v>
      </c>
      <c r="N313">
        <v>1321852592</v>
      </c>
      <c r="O313" t="b">
        <v>1</v>
      </c>
      <c r="P313">
        <v>150</v>
      </c>
      <c r="Q313" t="b">
        <v>1</v>
      </c>
      <c r="R313" t="s">
        <v>8267</v>
      </c>
      <c r="S313" s="17" t="s">
        <v>8345</v>
      </c>
      <c r="T313" t="s">
        <v>8346</v>
      </c>
    </row>
    <row r="314" spans="1:20" ht="43.2" x14ac:dyDescent="0.55000000000000004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0" t="str">
        <f t="shared" si="16"/>
        <v>March</v>
      </c>
      <c r="J314" s="10">
        <f t="shared" si="17"/>
        <v>2013</v>
      </c>
      <c r="K314" s="9">
        <f t="shared" si="18"/>
        <v>41378.877685185187</v>
      </c>
      <c r="L314">
        <v>1365973432</v>
      </c>
      <c r="M314" s="9">
        <f t="shared" si="19"/>
        <v>41348.877685185187</v>
      </c>
      <c r="N314">
        <v>1363381432</v>
      </c>
      <c r="O314" t="b">
        <v>1</v>
      </c>
      <c r="P314">
        <v>146</v>
      </c>
      <c r="Q314" t="b">
        <v>1</v>
      </c>
      <c r="R314" t="s">
        <v>8267</v>
      </c>
      <c r="S314" s="17" t="s">
        <v>8345</v>
      </c>
      <c r="T314" t="s">
        <v>8346</v>
      </c>
    </row>
    <row r="315" spans="1:20" ht="57.6" x14ac:dyDescent="0.55000000000000004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0" t="str">
        <f t="shared" si="16"/>
        <v>June</v>
      </c>
      <c r="J315" s="10">
        <f t="shared" si="17"/>
        <v>2010</v>
      </c>
      <c r="K315" s="9">
        <f t="shared" si="18"/>
        <v>40401.665972222225</v>
      </c>
      <c r="L315">
        <v>1281542340</v>
      </c>
      <c r="M315" s="9">
        <f t="shared" si="19"/>
        <v>40357.227939814817</v>
      </c>
      <c r="N315">
        <v>1277702894</v>
      </c>
      <c r="O315" t="b">
        <v>1</v>
      </c>
      <c r="P315">
        <v>222</v>
      </c>
      <c r="Q315" t="b">
        <v>1</v>
      </c>
      <c r="R315" t="s">
        <v>8267</v>
      </c>
      <c r="S315" s="17" t="s">
        <v>8345</v>
      </c>
      <c r="T315" t="s">
        <v>8346</v>
      </c>
    </row>
    <row r="316" spans="1:20" ht="43.2" x14ac:dyDescent="0.55000000000000004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0" t="str">
        <f t="shared" si="16"/>
        <v>January</v>
      </c>
      <c r="J316" s="10">
        <f t="shared" si="17"/>
        <v>2013</v>
      </c>
      <c r="K316" s="9">
        <f t="shared" si="18"/>
        <v>41334.833194444444</v>
      </c>
      <c r="L316">
        <v>1362167988</v>
      </c>
      <c r="M316" s="9">
        <f t="shared" si="19"/>
        <v>41304.833194444444</v>
      </c>
      <c r="N316">
        <v>1359575988</v>
      </c>
      <c r="O316" t="b">
        <v>1</v>
      </c>
      <c r="P316">
        <v>120</v>
      </c>
      <c r="Q316" t="b">
        <v>1</v>
      </c>
      <c r="R316" t="s">
        <v>8267</v>
      </c>
      <c r="S316" s="17" t="s">
        <v>8345</v>
      </c>
      <c r="T316" t="s">
        <v>8346</v>
      </c>
    </row>
    <row r="317" spans="1:20" ht="43.2" x14ac:dyDescent="0.55000000000000004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0" t="str">
        <f t="shared" si="16"/>
        <v>July</v>
      </c>
      <c r="J317" s="10">
        <f t="shared" si="17"/>
        <v>2012</v>
      </c>
      <c r="K317" s="9">
        <f t="shared" si="18"/>
        <v>41143.77238425926</v>
      </c>
      <c r="L317">
        <v>1345660334</v>
      </c>
      <c r="M317" s="9">
        <f t="shared" si="19"/>
        <v>41113.77238425926</v>
      </c>
      <c r="N317">
        <v>1343068334</v>
      </c>
      <c r="O317" t="b">
        <v>1</v>
      </c>
      <c r="P317">
        <v>126</v>
      </c>
      <c r="Q317" t="b">
        <v>1</v>
      </c>
      <c r="R317" t="s">
        <v>8267</v>
      </c>
      <c r="S317" s="17" t="s">
        <v>8345</v>
      </c>
      <c r="T317" t="s">
        <v>8346</v>
      </c>
    </row>
    <row r="318" spans="1:20" ht="28.8" x14ac:dyDescent="0.55000000000000004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0" t="str">
        <f t="shared" si="16"/>
        <v>November</v>
      </c>
      <c r="J318" s="10">
        <f t="shared" si="17"/>
        <v>2014</v>
      </c>
      <c r="K318" s="9">
        <f t="shared" si="18"/>
        <v>41984.207638888889</v>
      </c>
      <c r="L318">
        <v>1418273940</v>
      </c>
      <c r="M318" s="9">
        <f t="shared" si="19"/>
        <v>41950.923576388886</v>
      </c>
      <c r="N318">
        <v>1415398197</v>
      </c>
      <c r="O318" t="b">
        <v>1</v>
      </c>
      <c r="P318">
        <v>158</v>
      </c>
      <c r="Q318" t="b">
        <v>1</v>
      </c>
      <c r="R318" t="s">
        <v>8267</v>
      </c>
      <c r="S318" s="17" t="s">
        <v>8345</v>
      </c>
      <c r="T318" t="s">
        <v>8346</v>
      </c>
    </row>
    <row r="319" spans="1:20" ht="43.2" x14ac:dyDescent="0.55000000000000004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0" t="str">
        <f t="shared" si="16"/>
        <v>November</v>
      </c>
      <c r="J319" s="10">
        <f t="shared" si="17"/>
        <v>2013</v>
      </c>
      <c r="K319" s="9">
        <f t="shared" si="18"/>
        <v>41619.676886574074</v>
      </c>
      <c r="L319">
        <v>1386778483</v>
      </c>
      <c r="M319" s="9">
        <f t="shared" si="19"/>
        <v>41589.676886574074</v>
      </c>
      <c r="N319">
        <v>1384186483</v>
      </c>
      <c r="O319" t="b">
        <v>1</v>
      </c>
      <c r="P319">
        <v>316</v>
      </c>
      <c r="Q319" t="b">
        <v>1</v>
      </c>
      <c r="R319" t="s">
        <v>8267</v>
      </c>
      <c r="S319" s="17" t="s">
        <v>8345</v>
      </c>
      <c r="T319" t="s">
        <v>8346</v>
      </c>
    </row>
    <row r="320" spans="1:20" ht="43.2" x14ac:dyDescent="0.55000000000000004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0" t="str">
        <f t="shared" si="16"/>
        <v>February</v>
      </c>
      <c r="J320" s="10">
        <f t="shared" si="17"/>
        <v>2013</v>
      </c>
      <c r="K320" s="9">
        <f t="shared" si="18"/>
        <v>41359.997118055559</v>
      </c>
      <c r="L320">
        <v>1364342151</v>
      </c>
      <c r="M320" s="9">
        <f t="shared" si="19"/>
        <v>41330.038784722223</v>
      </c>
      <c r="N320">
        <v>1361753751</v>
      </c>
      <c r="O320" t="b">
        <v>1</v>
      </c>
      <c r="P320">
        <v>284</v>
      </c>
      <c r="Q320" t="b">
        <v>1</v>
      </c>
      <c r="R320" t="s">
        <v>8267</v>
      </c>
      <c r="S320" s="17" t="s">
        <v>8345</v>
      </c>
      <c r="T320" t="s">
        <v>8346</v>
      </c>
    </row>
    <row r="321" spans="1:20" ht="57.6" x14ac:dyDescent="0.55000000000000004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0" t="str">
        <f t="shared" si="16"/>
        <v>November</v>
      </c>
      <c r="J321" s="10">
        <f t="shared" si="17"/>
        <v>2009</v>
      </c>
      <c r="K321" s="9">
        <f t="shared" si="18"/>
        <v>40211.332638888889</v>
      </c>
      <c r="L321">
        <v>1265097540</v>
      </c>
      <c r="M321" s="9">
        <f t="shared" si="19"/>
        <v>40123.83829861111</v>
      </c>
      <c r="N321">
        <v>1257538029</v>
      </c>
      <c r="O321" t="b">
        <v>1</v>
      </c>
      <c r="P321">
        <v>51</v>
      </c>
      <c r="Q321" t="b">
        <v>1</v>
      </c>
      <c r="R321" t="s">
        <v>8267</v>
      </c>
      <c r="S321" s="17" t="s">
        <v>8345</v>
      </c>
      <c r="T321" t="s">
        <v>8346</v>
      </c>
    </row>
    <row r="322" spans="1:20" ht="43.2" x14ac:dyDescent="0.55000000000000004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0" t="str">
        <f t="shared" si="16"/>
        <v>November</v>
      </c>
      <c r="J322" s="10">
        <f t="shared" si="17"/>
        <v>2015</v>
      </c>
      <c r="K322" s="9">
        <f t="shared" si="18"/>
        <v>42360.958333333328</v>
      </c>
      <c r="L322">
        <v>1450825200</v>
      </c>
      <c r="M322" s="9">
        <f t="shared" si="19"/>
        <v>42331.551307870366</v>
      </c>
      <c r="N322">
        <v>1448284433</v>
      </c>
      <c r="O322" t="b">
        <v>1</v>
      </c>
      <c r="P322">
        <v>158</v>
      </c>
      <c r="Q322" t="b">
        <v>1</v>
      </c>
      <c r="R322" t="s">
        <v>8267</v>
      </c>
      <c r="S322" s="17" t="s">
        <v>8345</v>
      </c>
      <c r="T322" t="s">
        <v>8346</v>
      </c>
    </row>
    <row r="323" spans="1:20" ht="43.2" x14ac:dyDescent="0.55000000000000004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0" t="str">
        <f t="shared" ref="I323:I386" si="20">TEXT(M323, "mmmm")</f>
        <v>October</v>
      </c>
      <c r="J323" s="10">
        <f t="shared" ref="J323:J386" si="21">YEAR(M323)</f>
        <v>2016</v>
      </c>
      <c r="K323" s="9">
        <f t="shared" ref="K323:K386" si="22">(((L323/60)/60)/24)+DATE(1970,1,1)</f>
        <v>42682.488263888896</v>
      </c>
      <c r="L323">
        <v>1478605386</v>
      </c>
      <c r="M323" s="9">
        <f t="shared" ref="M323:M386" si="23">(((N323/60)/60)/24)+DATE(1970,1,1)</f>
        <v>42647.446597222224</v>
      </c>
      <c r="N323">
        <v>1475577786</v>
      </c>
      <c r="O323" t="b">
        <v>1</v>
      </c>
      <c r="P323">
        <v>337</v>
      </c>
      <c r="Q323" t="b">
        <v>1</v>
      </c>
      <c r="R323" t="s">
        <v>8267</v>
      </c>
      <c r="S323" s="17" t="s">
        <v>8345</v>
      </c>
      <c r="T323" t="s">
        <v>8346</v>
      </c>
    </row>
    <row r="324" spans="1:20" ht="43.2" x14ac:dyDescent="0.55000000000000004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0" t="str">
        <f t="shared" si="20"/>
        <v>April</v>
      </c>
      <c r="J324" s="10">
        <f t="shared" si="21"/>
        <v>2016</v>
      </c>
      <c r="K324" s="9">
        <f t="shared" si="22"/>
        <v>42503.57</v>
      </c>
      <c r="L324">
        <v>1463146848</v>
      </c>
      <c r="M324" s="9">
        <f t="shared" si="23"/>
        <v>42473.57</v>
      </c>
      <c r="N324">
        <v>1460554848</v>
      </c>
      <c r="O324" t="b">
        <v>1</v>
      </c>
      <c r="P324">
        <v>186</v>
      </c>
      <c r="Q324" t="b">
        <v>1</v>
      </c>
      <c r="R324" t="s">
        <v>8267</v>
      </c>
      <c r="S324" s="17" t="s">
        <v>8345</v>
      </c>
      <c r="T324" t="s">
        <v>8346</v>
      </c>
    </row>
    <row r="325" spans="1:20" ht="43.2" x14ac:dyDescent="0.55000000000000004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0" t="str">
        <f t="shared" si="20"/>
        <v>November</v>
      </c>
      <c r="J325" s="10">
        <f t="shared" si="21"/>
        <v>2016</v>
      </c>
      <c r="K325" s="9">
        <f t="shared" si="22"/>
        <v>42725.332638888889</v>
      </c>
      <c r="L325">
        <v>1482307140</v>
      </c>
      <c r="M325" s="9">
        <f t="shared" si="23"/>
        <v>42697.32136574074</v>
      </c>
      <c r="N325">
        <v>1479886966</v>
      </c>
      <c r="O325" t="b">
        <v>1</v>
      </c>
      <c r="P325">
        <v>58</v>
      </c>
      <c r="Q325" t="b">
        <v>1</v>
      </c>
      <c r="R325" t="s">
        <v>8267</v>
      </c>
      <c r="S325" s="17" t="s">
        <v>8345</v>
      </c>
      <c r="T325" t="s">
        <v>8346</v>
      </c>
    </row>
    <row r="326" spans="1:20" ht="43.2" x14ac:dyDescent="0.55000000000000004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0" t="str">
        <f t="shared" si="20"/>
        <v>June</v>
      </c>
      <c r="J326" s="10">
        <f t="shared" si="21"/>
        <v>2015</v>
      </c>
      <c r="K326" s="9">
        <f t="shared" si="22"/>
        <v>42217.626250000001</v>
      </c>
      <c r="L326">
        <v>1438441308</v>
      </c>
      <c r="M326" s="9">
        <f t="shared" si="23"/>
        <v>42184.626250000001</v>
      </c>
      <c r="N326">
        <v>1435590108</v>
      </c>
      <c r="O326" t="b">
        <v>1</v>
      </c>
      <c r="P326">
        <v>82</v>
      </c>
      <c r="Q326" t="b">
        <v>1</v>
      </c>
      <c r="R326" t="s">
        <v>8267</v>
      </c>
      <c r="S326" s="17" t="s">
        <v>8345</v>
      </c>
      <c r="T326" t="s">
        <v>8346</v>
      </c>
    </row>
    <row r="327" spans="1:20" ht="43.2" x14ac:dyDescent="0.55000000000000004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0" t="str">
        <f t="shared" si="20"/>
        <v>November</v>
      </c>
      <c r="J327" s="10">
        <f t="shared" si="21"/>
        <v>2016</v>
      </c>
      <c r="K327" s="9">
        <f t="shared" si="22"/>
        <v>42724.187881944439</v>
      </c>
      <c r="L327">
        <v>1482208233</v>
      </c>
      <c r="M327" s="9">
        <f t="shared" si="23"/>
        <v>42689.187881944439</v>
      </c>
      <c r="N327">
        <v>1479184233</v>
      </c>
      <c r="O327" t="b">
        <v>1</v>
      </c>
      <c r="P327">
        <v>736</v>
      </c>
      <c r="Q327" t="b">
        <v>1</v>
      </c>
      <c r="R327" t="s">
        <v>8267</v>
      </c>
      <c r="S327" s="17" t="s">
        <v>8345</v>
      </c>
      <c r="T327" t="s">
        <v>8346</v>
      </c>
    </row>
    <row r="328" spans="1:20" ht="43.2" x14ac:dyDescent="0.55000000000000004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0" t="str">
        <f t="shared" si="20"/>
        <v>February</v>
      </c>
      <c r="J328" s="10">
        <f t="shared" si="21"/>
        <v>2017</v>
      </c>
      <c r="K328" s="9">
        <f t="shared" si="22"/>
        <v>42808.956250000003</v>
      </c>
      <c r="L328">
        <v>1489532220</v>
      </c>
      <c r="M328" s="9">
        <f t="shared" si="23"/>
        <v>42775.314884259264</v>
      </c>
      <c r="N328">
        <v>1486625606</v>
      </c>
      <c r="O328" t="b">
        <v>1</v>
      </c>
      <c r="P328">
        <v>1151</v>
      </c>
      <c r="Q328" t="b">
        <v>1</v>
      </c>
      <c r="R328" t="s">
        <v>8267</v>
      </c>
      <c r="S328" s="17" t="s">
        <v>8345</v>
      </c>
      <c r="T328" t="s">
        <v>8346</v>
      </c>
    </row>
    <row r="329" spans="1:20" ht="43.2" x14ac:dyDescent="0.55000000000000004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0" t="str">
        <f t="shared" si="20"/>
        <v>February</v>
      </c>
      <c r="J329" s="10">
        <f t="shared" si="21"/>
        <v>2015</v>
      </c>
      <c r="K329" s="9">
        <f t="shared" si="22"/>
        <v>42085.333333333328</v>
      </c>
      <c r="L329">
        <v>1427011200</v>
      </c>
      <c r="M329" s="9">
        <f t="shared" si="23"/>
        <v>42058.235289351855</v>
      </c>
      <c r="N329">
        <v>1424669929</v>
      </c>
      <c r="O329" t="b">
        <v>1</v>
      </c>
      <c r="P329">
        <v>34</v>
      </c>
      <c r="Q329" t="b">
        <v>1</v>
      </c>
      <c r="R329" t="s">
        <v>8267</v>
      </c>
      <c r="S329" s="17" t="s">
        <v>8345</v>
      </c>
      <c r="T329" t="s">
        <v>8346</v>
      </c>
    </row>
    <row r="330" spans="1:20" ht="43.2" x14ac:dyDescent="0.55000000000000004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0" t="str">
        <f t="shared" si="20"/>
        <v>October</v>
      </c>
      <c r="J330" s="10">
        <f t="shared" si="21"/>
        <v>2015</v>
      </c>
      <c r="K330" s="9">
        <f t="shared" si="22"/>
        <v>42309.166666666672</v>
      </c>
      <c r="L330">
        <v>1446350400</v>
      </c>
      <c r="M330" s="9">
        <f t="shared" si="23"/>
        <v>42278.946620370371</v>
      </c>
      <c r="N330">
        <v>1443739388</v>
      </c>
      <c r="O330" t="b">
        <v>1</v>
      </c>
      <c r="P330">
        <v>498</v>
      </c>
      <c r="Q330" t="b">
        <v>1</v>
      </c>
      <c r="R330" t="s">
        <v>8267</v>
      </c>
      <c r="S330" s="17" t="s">
        <v>8345</v>
      </c>
      <c r="T330" t="s">
        <v>8346</v>
      </c>
    </row>
    <row r="331" spans="1:20" ht="43.2" x14ac:dyDescent="0.55000000000000004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0" t="str">
        <f t="shared" si="20"/>
        <v>October</v>
      </c>
      <c r="J331" s="10">
        <f t="shared" si="21"/>
        <v>2015</v>
      </c>
      <c r="K331" s="9">
        <f t="shared" si="22"/>
        <v>42315.166666666672</v>
      </c>
      <c r="L331">
        <v>1446868800</v>
      </c>
      <c r="M331" s="9">
        <f t="shared" si="23"/>
        <v>42291.46674768519</v>
      </c>
      <c r="N331">
        <v>1444821127</v>
      </c>
      <c r="O331" t="b">
        <v>1</v>
      </c>
      <c r="P331">
        <v>167</v>
      </c>
      <c r="Q331" t="b">
        <v>1</v>
      </c>
      <c r="R331" t="s">
        <v>8267</v>
      </c>
      <c r="S331" s="17" t="s">
        <v>8345</v>
      </c>
      <c r="T331" t="s">
        <v>8346</v>
      </c>
    </row>
    <row r="332" spans="1:20" ht="43.2" x14ac:dyDescent="0.55000000000000004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0" t="str">
        <f t="shared" si="20"/>
        <v>April</v>
      </c>
      <c r="J332" s="10">
        <f t="shared" si="21"/>
        <v>2013</v>
      </c>
      <c r="K332" s="9">
        <f t="shared" si="22"/>
        <v>41411.165972222225</v>
      </c>
      <c r="L332">
        <v>1368763140</v>
      </c>
      <c r="M332" s="9">
        <f t="shared" si="23"/>
        <v>41379.515775462962</v>
      </c>
      <c r="N332">
        <v>1366028563</v>
      </c>
      <c r="O332" t="b">
        <v>1</v>
      </c>
      <c r="P332">
        <v>340</v>
      </c>
      <c r="Q332" t="b">
        <v>1</v>
      </c>
      <c r="R332" t="s">
        <v>8267</v>
      </c>
      <c r="S332" s="17" t="s">
        <v>8345</v>
      </c>
      <c r="T332" t="s">
        <v>8346</v>
      </c>
    </row>
    <row r="333" spans="1:20" ht="43.2" x14ac:dyDescent="0.55000000000000004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0" t="str">
        <f t="shared" si="20"/>
        <v>May</v>
      </c>
      <c r="J333" s="10">
        <f t="shared" si="21"/>
        <v>2016</v>
      </c>
      <c r="K333" s="9">
        <f t="shared" si="22"/>
        <v>42538.581412037034</v>
      </c>
      <c r="L333">
        <v>1466171834</v>
      </c>
      <c r="M333" s="9">
        <f t="shared" si="23"/>
        <v>42507.581412037034</v>
      </c>
      <c r="N333">
        <v>1463493434</v>
      </c>
      <c r="O333" t="b">
        <v>1</v>
      </c>
      <c r="P333">
        <v>438</v>
      </c>
      <c r="Q333" t="b">
        <v>1</v>
      </c>
      <c r="R333" t="s">
        <v>8267</v>
      </c>
      <c r="S333" s="17" t="s">
        <v>8345</v>
      </c>
      <c r="T333" t="s">
        <v>8346</v>
      </c>
    </row>
    <row r="334" spans="1:20" ht="43.2" x14ac:dyDescent="0.55000000000000004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0" t="str">
        <f t="shared" si="20"/>
        <v>September</v>
      </c>
      <c r="J334" s="10">
        <f t="shared" si="21"/>
        <v>2015</v>
      </c>
      <c r="K334" s="9">
        <f t="shared" si="22"/>
        <v>42305.333333333328</v>
      </c>
      <c r="L334">
        <v>1446019200</v>
      </c>
      <c r="M334" s="9">
        <f t="shared" si="23"/>
        <v>42263.680289351847</v>
      </c>
      <c r="N334">
        <v>1442420377</v>
      </c>
      <c r="O334" t="b">
        <v>1</v>
      </c>
      <c r="P334">
        <v>555</v>
      </c>
      <c r="Q334" t="b">
        <v>1</v>
      </c>
      <c r="R334" t="s">
        <v>8267</v>
      </c>
      <c r="S334" s="17" t="s">
        <v>8345</v>
      </c>
      <c r="T334" t="s">
        <v>8346</v>
      </c>
    </row>
    <row r="335" spans="1:20" ht="43.2" x14ac:dyDescent="0.55000000000000004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0" t="str">
        <f t="shared" si="20"/>
        <v>March</v>
      </c>
      <c r="J335" s="10">
        <f t="shared" si="21"/>
        <v>2016</v>
      </c>
      <c r="K335" s="9">
        <f t="shared" si="22"/>
        <v>42467.59480324074</v>
      </c>
      <c r="L335">
        <v>1460038591</v>
      </c>
      <c r="M335" s="9">
        <f t="shared" si="23"/>
        <v>42437.636469907404</v>
      </c>
      <c r="N335">
        <v>1457450191</v>
      </c>
      <c r="O335" t="b">
        <v>1</v>
      </c>
      <c r="P335">
        <v>266</v>
      </c>
      <c r="Q335" t="b">
        <v>1</v>
      </c>
      <c r="R335" t="s">
        <v>8267</v>
      </c>
      <c r="S335" s="17" t="s">
        <v>8345</v>
      </c>
      <c r="T335" t="s">
        <v>8346</v>
      </c>
    </row>
    <row r="336" spans="1:20" ht="43.2" x14ac:dyDescent="0.55000000000000004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0" t="str">
        <f t="shared" si="20"/>
        <v>April</v>
      </c>
      <c r="J336" s="10">
        <f t="shared" si="21"/>
        <v>2015</v>
      </c>
      <c r="K336" s="9">
        <f t="shared" si="22"/>
        <v>42139.791666666672</v>
      </c>
      <c r="L336">
        <v>1431716400</v>
      </c>
      <c r="M336" s="9">
        <f t="shared" si="23"/>
        <v>42101.682372685187</v>
      </c>
      <c r="N336">
        <v>1428423757</v>
      </c>
      <c r="O336" t="b">
        <v>1</v>
      </c>
      <c r="P336">
        <v>69</v>
      </c>
      <c r="Q336" t="b">
        <v>1</v>
      </c>
      <c r="R336" t="s">
        <v>8267</v>
      </c>
      <c r="S336" s="17" t="s">
        <v>8345</v>
      </c>
      <c r="T336" t="s">
        <v>8346</v>
      </c>
    </row>
    <row r="337" spans="1:20" ht="43.2" x14ac:dyDescent="0.55000000000000004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0" t="str">
        <f t="shared" si="20"/>
        <v>April</v>
      </c>
      <c r="J337" s="10">
        <f t="shared" si="21"/>
        <v>2015</v>
      </c>
      <c r="K337" s="9">
        <f t="shared" si="22"/>
        <v>42132.916666666672</v>
      </c>
      <c r="L337">
        <v>1431122400</v>
      </c>
      <c r="M337" s="9">
        <f t="shared" si="23"/>
        <v>42101.737442129626</v>
      </c>
      <c r="N337">
        <v>1428428515</v>
      </c>
      <c r="O337" t="b">
        <v>1</v>
      </c>
      <c r="P337">
        <v>80</v>
      </c>
      <c r="Q337" t="b">
        <v>1</v>
      </c>
      <c r="R337" t="s">
        <v>8267</v>
      </c>
      <c r="S337" s="17" t="s">
        <v>8345</v>
      </c>
      <c r="T337" t="s">
        <v>8346</v>
      </c>
    </row>
    <row r="338" spans="1:20" ht="43.2" x14ac:dyDescent="0.55000000000000004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0" t="str">
        <f t="shared" si="20"/>
        <v>October</v>
      </c>
      <c r="J338" s="10">
        <f t="shared" si="21"/>
        <v>2015</v>
      </c>
      <c r="K338" s="9">
        <f t="shared" si="22"/>
        <v>42321.637939814813</v>
      </c>
      <c r="L338">
        <v>1447427918</v>
      </c>
      <c r="M338" s="9">
        <f t="shared" si="23"/>
        <v>42291.596273148149</v>
      </c>
      <c r="N338">
        <v>1444832318</v>
      </c>
      <c r="O338" t="b">
        <v>1</v>
      </c>
      <c r="P338">
        <v>493</v>
      </c>
      <c r="Q338" t="b">
        <v>1</v>
      </c>
      <c r="R338" t="s">
        <v>8267</v>
      </c>
      <c r="S338" s="17" t="s">
        <v>8345</v>
      </c>
      <c r="T338" t="s">
        <v>8346</v>
      </c>
    </row>
    <row r="339" spans="1:20" ht="43.2" x14ac:dyDescent="0.55000000000000004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0" t="str">
        <f t="shared" si="20"/>
        <v>February</v>
      </c>
      <c r="J339" s="10">
        <f t="shared" si="21"/>
        <v>2015</v>
      </c>
      <c r="K339" s="9">
        <f t="shared" si="22"/>
        <v>42077.086898148147</v>
      </c>
      <c r="L339">
        <v>1426298708</v>
      </c>
      <c r="M339" s="9">
        <f t="shared" si="23"/>
        <v>42047.128564814819</v>
      </c>
      <c r="N339">
        <v>1423710308</v>
      </c>
      <c r="O339" t="b">
        <v>1</v>
      </c>
      <c r="P339">
        <v>31</v>
      </c>
      <c r="Q339" t="b">
        <v>1</v>
      </c>
      <c r="R339" t="s">
        <v>8267</v>
      </c>
      <c r="S339" s="17" t="s">
        <v>8345</v>
      </c>
      <c r="T339" t="s">
        <v>8346</v>
      </c>
    </row>
    <row r="340" spans="1:20" ht="43.2" x14ac:dyDescent="0.55000000000000004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0" t="str">
        <f t="shared" si="20"/>
        <v>July</v>
      </c>
      <c r="J340" s="10">
        <f t="shared" si="21"/>
        <v>2016</v>
      </c>
      <c r="K340" s="9">
        <f t="shared" si="22"/>
        <v>42616.041666666672</v>
      </c>
      <c r="L340">
        <v>1472864400</v>
      </c>
      <c r="M340" s="9">
        <f t="shared" si="23"/>
        <v>42559.755671296298</v>
      </c>
      <c r="N340">
        <v>1468001290</v>
      </c>
      <c r="O340" t="b">
        <v>1</v>
      </c>
      <c r="P340">
        <v>236</v>
      </c>
      <c r="Q340" t="b">
        <v>1</v>
      </c>
      <c r="R340" t="s">
        <v>8267</v>
      </c>
      <c r="S340" s="17" t="s">
        <v>8345</v>
      </c>
      <c r="T340" t="s">
        <v>8346</v>
      </c>
    </row>
    <row r="341" spans="1:20" ht="43.2" x14ac:dyDescent="0.55000000000000004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0" t="str">
        <f t="shared" si="20"/>
        <v>March</v>
      </c>
      <c r="J341" s="10">
        <f t="shared" si="21"/>
        <v>2015</v>
      </c>
      <c r="K341" s="9">
        <f t="shared" si="22"/>
        <v>42123.760046296295</v>
      </c>
      <c r="L341">
        <v>1430331268</v>
      </c>
      <c r="M341" s="9">
        <f t="shared" si="23"/>
        <v>42093.760046296295</v>
      </c>
      <c r="N341">
        <v>1427739268</v>
      </c>
      <c r="O341" t="b">
        <v>1</v>
      </c>
      <c r="P341">
        <v>89</v>
      </c>
      <c r="Q341" t="b">
        <v>1</v>
      </c>
      <c r="R341" t="s">
        <v>8267</v>
      </c>
      <c r="S341" s="17" t="s">
        <v>8345</v>
      </c>
      <c r="T341" t="s">
        <v>8346</v>
      </c>
    </row>
    <row r="342" spans="1:20" ht="43.2" x14ac:dyDescent="0.55000000000000004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0" t="str">
        <f t="shared" si="20"/>
        <v>February</v>
      </c>
      <c r="J342" s="10">
        <f t="shared" si="21"/>
        <v>2017</v>
      </c>
      <c r="K342" s="9">
        <f t="shared" si="22"/>
        <v>42802.875</v>
      </c>
      <c r="L342">
        <v>1489006800</v>
      </c>
      <c r="M342" s="9">
        <f t="shared" si="23"/>
        <v>42772.669062500005</v>
      </c>
      <c r="N342">
        <v>1486397007</v>
      </c>
      <c r="O342" t="b">
        <v>1</v>
      </c>
      <c r="P342">
        <v>299</v>
      </c>
      <c r="Q342" t="b">
        <v>1</v>
      </c>
      <c r="R342" t="s">
        <v>8267</v>
      </c>
      <c r="S342" s="17" t="s">
        <v>8345</v>
      </c>
      <c r="T342" t="s">
        <v>8346</v>
      </c>
    </row>
    <row r="343" spans="1:20" ht="43.2" x14ac:dyDescent="0.55000000000000004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0" t="str">
        <f t="shared" si="20"/>
        <v>September</v>
      </c>
      <c r="J343" s="10">
        <f t="shared" si="21"/>
        <v>2014</v>
      </c>
      <c r="K343" s="9">
        <f t="shared" si="22"/>
        <v>41913.165972222225</v>
      </c>
      <c r="L343">
        <v>1412135940</v>
      </c>
      <c r="M343" s="9">
        <f t="shared" si="23"/>
        <v>41894.879606481481</v>
      </c>
      <c r="N343">
        <v>1410555998</v>
      </c>
      <c r="O343" t="b">
        <v>1</v>
      </c>
      <c r="P343">
        <v>55</v>
      </c>
      <c r="Q343" t="b">
        <v>1</v>
      </c>
      <c r="R343" t="s">
        <v>8267</v>
      </c>
      <c r="S343" s="17" t="s">
        <v>8345</v>
      </c>
      <c r="T343" t="s">
        <v>8346</v>
      </c>
    </row>
    <row r="344" spans="1:20" ht="28.8" x14ac:dyDescent="0.55000000000000004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0" t="str">
        <f t="shared" si="20"/>
        <v>March</v>
      </c>
      <c r="J344" s="10">
        <f t="shared" si="21"/>
        <v>2016</v>
      </c>
      <c r="K344" s="9">
        <f t="shared" si="22"/>
        <v>42489.780844907407</v>
      </c>
      <c r="L344">
        <v>1461955465</v>
      </c>
      <c r="M344" s="9">
        <f t="shared" si="23"/>
        <v>42459.780844907407</v>
      </c>
      <c r="N344">
        <v>1459363465</v>
      </c>
      <c r="O344" t="b">
        <v>1</v>
      </c>
      <c r="P344">
        <v>325</v>
      </c>
      <c r="Q344" t="b">
        <v>1</v>
      </c>
      <c r="R344" t="s">
        <v>8267</v>
      </c>
      <c r="S344" s="17" t="s">
        <v>8345</v>
      </c>
      <c r="T344" t="s">
        <v>8346</v>
      </c>
    </row>
    <row r="345" spans="1:20" ht="43.2" x14ac:dyDescent="0.55000000000000004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0" t="str">
        <f t="shared" si="20"/>
        <v>October</v>
      </c>
      <c r="J345" s="10">
        <f t="shared" si="21"/>
        <v>2014</v>
      </c>
      <c r="K345" s="9">
        <f t="shared" si="22"/>
        <v>41957.125</v>
      </c>
      <c r="L345">
        <v>1415934000</v>
      </c>
      <c r="M345" s="9">
        <f t="shared" si="23"/>
        <v>41926.73778935185</v>
      </c>
      <c r="N345">
        <v>1413308545</v>
      </c>
      <c r="O345" t="b">
        <v>1</v>
      </c>
      <c r="P345">
        <v>524</v>
      </c>
      <c r="Q345" t="b">
        <v>1</v>
      </c>
      <c r="R345" t="s">
        <v>8267</v>
      </c>
      <c r="S345" s="17" t="s">
        <v>8345</v>
      </c>
      <c r="T345" t="s">
        <v>8346</v>
      </c>
    </row>
    <row r="346" spans="1:20" ht="43.2" x14ac:dyDescent="0.55000000000000004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0" t="str">
        <f t="shared" si="20"/>
        <v>April</v>
      </c>
      <c r="J346" s="10">
        <f t="shared" si="21"/>
        <v>2015</v>
      </c>
      <c r="K346" s="9">
        <f t="shared" si="22"/>
        <v>42156.097222222219</v>
      </c>
      <c r="L346">
        <v>1433125200</v>
      </c>
      <c r="M346" s="9">
        <f t="shared" si="23"/>
        <v>42111.970995370371</v>
      </c>
      <c r="N346">
        <v>1429312694</v>
      </c>
      <c r="O346" t="b">
        <v>1</v>
      </c>
      <c r="P346">
        <v>285</v>
      </c>
      <c r="Q346" t="b">
        <v>1</v>
      </c>
      <c r="R346" t="s">
        <v>8267</v>
      </c>
      <c r="S346" s="17" t="s">
        <v>8345</v>
      </c>
      <c r="T346" t="s">
        <v>8346</v>
      </c>
    </row>
    <row r="347" spans="1:20" ht="43.2" x14ac:dyDescent="0.55000000000000004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0" t="str">
        <f t="shared" si="20"/>
        <v>April</v>
      </c>
      <c r="J347" s="10">
        <f t="shared" si="21"/>
        <v>2015</v>
      </c>
      <c r="K347" s="9">
        <f t="shared" si="22"/>
        <v>42144.944328703699</v>
      </c>
      <c r="L347">
        <v>1432161590</v>
      </c>
      <c r="M347" s="9">
        <f t="shared" si="23"/>
        <v>42114.944328703699</v>
      </c>
      <c r="N347">
        <v>1429569590</v>
      </c>
      <c r="O347" t="b">
        <v>1</v>
      </c>
      <c r="P347">
        <v>179</v>
      </c>
      <c r="Q347" t="b">
        <v>1</v>
      </c>
      <c r="R347" t="s">
        <v>8267</v>
      </c>
      <c r="S347" s="17" t="s">
        <v>8345</v>
      </c>
      <c r="T347" t="s">
        <v>8346</v>
      </c>
    </row>
    <row r="348" spans="1:20" ht="43.2" x14ac:dyDescent="0.55000000000000004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0" t="str">
        <f t="shared" si="20"/>
        <v>September</v>
      </c>
      <c r="J348" s="10">
        <f t="shared" si="21"/>
        <v>2015</v>
      </c>
      <c r="K348" s="9">
        <f t="shared" si="22"/>
        <v>42291.500243055561</v>
      </c>
      <c r="L348">
        <v>1444824021</v>
      </c>
      <c r="M348" s="9">
        <f t="shared" si="23"/>
        <v>42261.500243055561</v>
      </c>
      <c r="N348">
        <v>1442232021</v>
      </c>
      <c r="O348" t="b">
        <v>1</v>
      </c>
      <c r="P348">
        <v>188</v>
      </c>
      <c r="Q348" t="b">
        <v>1</v>
      </c>
      <c r="R348" t="s">
        <v>8267</v>
      </c>
      <c r="S348" s="17" t="s">
        <v>8345</v>
      </c>
      <c r="T348" t="s">
        <v>8346</v>
      </c>
    </row>
    <row r="349" spans="1:20" ht="43.2" x14ac:dyDescent="0.55000000000000004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0" t="str">
        <f t="shared" si="20"/>
        <v>October</v>
      </c>
      <c r="J349" s="10">
        <f t="shared" si="21"/>
        <v>2015</v>
      </c>
      <c r="K349" s="9">
        <f t="shared" si="22"/>
        <v>42322.537141203706</v>
      </c>
      <c r="L349">
        <v>1447505609</v>
      </c>
      <c r="M349" s="9">
        <f t="shared" si="23"/>
        <v>42292.495474537034</v>
      </c>
      <c r="N349">
        <v>1444910009</v>
      </c>
      <c r="O349" t="b">
        <v>1</v>
      </c>
      <c r="P349">
        <v>379</v>
      </c>
      <c r="Q349" t="b">
        <v>1</v>
      </c>
      <c r="R349" t="s">
        <v>8267</v>
      </c>
      <c r="S349" s="17" t="s">
        <v>8345</v>
      </c>
      <c r="T349" t="s">
        <v>8346</v>
      </c>
    </row>
    <row r="350" spans="1:20" ht="43.2" x14ac:dyDescent="0.55000000000000004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0" t="str">
        <f t="shared" si="20"/>
        <v>July</v>
      </c>
      <c r="J350" s="10">
        <f t="shared" si="21"/>
        <v>2015</v>
      </c>
      <c r="K350" s="9">
        <f t="shared" si="22"/>
        <v>42237.58699074074</v>
      </c>
      <c r="L350">
        <v>1440165916</v>
      </c>
      <c r="M350" s="9">
        <f t="shared" si="23"/>
        <v>42207.58699074074</v>
      </c>
      <c r="N350">
        <v>1437573916</v>
      </c>
      <c r="O350" t="b">
        <v>1</v>
      </c>
      <c r="P350">
        <v>119</v>
      </c>
      <c r="Q350" t="b">
        <v>1</v>
      </c>
      <c r="R350" t="s">
        <v>8267</v>
      </c>
      <c r="S350" s="17" t="s">
        <v>8345</v>
      </c>
      <c r="T350" t="s">
        <v>8346</v>
      </c>
    </row>
    <row r="351" spans="1:20" ht="43.2" x14ac:dyDescent="0.55000000000000004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0" t="str">
        <f t="shared" si="20"/>
        <v>January</v>
      </c>
      <c r="J351" s="10">
        <f t="shared" si="21"/>
        <v>2017</v>
      </c>
      <c r="K351" s="9">
        <f t="shared" si="22"/>
        <v>42790.498935185184</v>
      </c>
      <c r="L351">
        <v>1487937508</v>
      </c>
      <c r="M351" s="9">
        <f t="shared" si="23"/>
        <v>42760.498935185184</v>
      </c>
      <c r="N351">
        <v>1485345508</v>
      </c>
      <c r="O351" t="b">
        <v>1</v>
      </c>
      <c r="P351">
        <v>167</v>
      </c>
      <c r="Q351" t="b">
        <v>1</v>
      </c>
      <c r="R351" t="s">
        <v>8267</v>
      </c>
      <c r="S351" s="17" t="s">
        <v>8345</v>
      </c>
      <c r="T351" t="s">
        <v>8346</v>
      </c>
    </row>
    <row r="352" spans="1:20" ht="43.2" x14ac:dyDescent="0.55000000000000004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0" t="str">
        <f t="shared" si="20"/>
        <v>August</v>
      </c>
      <c r="J352" s="10">
        <f t="shared" si="21"/>
        <v>2016</v>
      </c>
      <c r="K352" s="9">
        <f t="shared" si="22"/>
        <v>42624.165972222225</v>
      </c>
      <c r="L352">
        <v>1473566340</v>
      </c>
      <c r="M352" s="9">
        <f t="shared" si="23"/>
        <v>42586.066076388888</v>
      </c>
      <c r="N352">
        <v>1470274509</v>
      </c>
      <c r="O352" t="b">
        <v>1</v>
      </c>
      <c r="P352">
        <v>221</v>
      </c>
      <c r="Q352" t="b">
        <v>1</v>
      </c>
      <c r="R352" t="s">
        <v>8267</v>
      </c>
      <c r="S352" s="17" t="s">
        <v>8345</v>
      </c>
      <c r="T352" t="s">
        <v>8346</v>
      </c>
    </row>
    <row r="353" spans="1:20" ht="43.2" x14ac:dyDescent="0.55000000000000004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0" t="str">
        <f t="shared" si="20"/>
        <v>February</v>
      </c>
      <c r="J353" s="10">
        <f t="shared" si="21"/>
        <v>2016</v>
      </c>
      <c r="K353" s="9">
        <f t="shared" si="22"/>
        <v>42467.923078703709</v>
      </c>
      <c r="L353">
        <v>1460066954</v>
      </c>
      <c r="M353" s="9">
        <f t="shared" si="23"/>
        <v>42427.964745370366</v>
      </c>
      <c r="N353">
        <v>1456614554</v>
      </c>
      <c r="O353" t="b">
        <v>1</v>
      </c>
      <c r="P353">
        <v>964</v>
      </c>
      <c r="Q353" t="b">
        <v>1</v>
      </c>
      <c r="R353" t="s">
        <v>8267</v>
      </c>
      <c r="S353" s="17" t="s">
        <v>8345</v>
      </c>
      <c r="T353" t="s">
        <v>8346</v>
      </c>
    </row>
    <row r="354" spans="1:20" ht="43.2" x14ac:dyDescent="0.55000000000000004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0" t="str">
        <f t="shared" si="20"/>
        <v>September</v>
      </c>
      <c r="J354" s="10">
        <f t="shared" si="21"/>
        <v>2014</v>
      </c>
      <c r="K354" s="9">
        <f t="shared" si="22"/>
        <v>41920.167453703703</v>
      </c>
      <c r="L354">
        <v>1412740868</v>
      </c>
      <c r="M354" s="9">
        <f t="shared" si="23"/>
        <v>41890.167453703703</v>
      </c>
      <c r="N354">
        <v>1410148868</v>
      </c>
      <c r="O354" t="b">
        <v>1</v>
      </c>
      <c r="P354">
        <v>286</v>
      </c>
      <c r="Q354" t="b">
        <v>1</v>
      </c>
      <c r="R354" t="s">
        <v>8267</v>
      </c>
      <c r="S354" s="17" t="s">
        <v>8345</v>
      </c>
      <c r="T354" t="s">
        <v>8346</v>
      </c>
    </row>
    <row r="355" spans="1:20" ht="43.2" x14ac:dyDescent="0.55000000000000004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0" t="str">
        <f t="shared" si="20"/>
        <v>October</v>
      </c>
      <c r="J355" s="10">
        <f t="shared" si="21"/>
        <v>2015</v>
      </c>
      <c r="K355" s="9">
        <f t="shared" si="22"/>
        <v>42327.833553240736</v>
      </c>
      <c r="L355">
        <v>1447963219</v>
      </c>
      <c r="M355" s="9">
        <f t="shared" si="23"/>
        <v>42297.791886574079</v>
      </c>
      <c r="N355">
        <v>1445367619</v>
      </c>
      <c r="O355" t="b">
        <v>1</v>
      </c>
      <c r="P355">
        <v>613</v>
      </c>
      <c r="Q355" t="b">
        <v>1</v>
      </c>
      <c r="R355" t="s">
        <v>8267</v>
      </c>
      <c r="S355" s="17" t="s">
        <v>8345</v>
      </c>
      <c r="T355" t="s">
        <v>8346</v>
      </c>
    </row>
    <row r="356" spans="1:20" ht="43.2" x14ac:dyDescent="0.55000000000000004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0" t="str">
        <f t="shared" si="20"/>
        <v>March</v>
      </c>
      <c r="J356" s="10">
        <f t="shared" si="21"/>
        <v>2016</v>
      </c>
      <c r="K356" s="9">
        <f t="shared" si="22"/>
        <v>42468.786122685182</v>
      </c>
      <c r="L356">
        <v>1460141521</v>
      </c>
      <c r="M356" s="9">
        <f t="shared" si="23"/>
        <v>42438.827789351853</v>
      </c>
      <c r="N356">
        <v>1457553121</v>
      </c>
      <c r="O356" t="b">
        <v>1</v>
      </c>
      <c r="P356">
        <v>29</v>
      </c>
      <c r="Q356" t="b">
        <v>1</v>
      </c>
      <c r="R356" t="s">
        <v>8267</v>
      </c>
      <c r="S356" s="17" t="s">
        <v>8345</v>
      </c>
      <c r="T356" t="s">
        <v>8346</v>
      </c>
    </row>
    <row r="357" spans="1:20" ht="28.8" x14ac:dyDescent="0.55000000000000004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0" t="str">
        <f t="shared" si="20"/>
        <v>October</v>
      </c>
      <c r="J357" s="10">
        <f t="shared" si="21"/>
        <v>2014</v>
      </c>
      <c r="K357" s="9">
        <f t="shared" si="22"/>
        <v>41974.3355787037</v>
      </c>
      <c r="L357">
        <v>1417420994</v>
      </c>
      <c r="M357" s="9">
        <f t="shared" si="23"/>
        <v>41943.293912037036</v>
      </c>
      <c r="N357">
        <v>1414738994</v>
      </c>
      <c r="O357" t="b">
        <v>1</v>
      </c>
      <c r="P357">
        <v>165</v>
      </c>
      <c r="Q357" t="b">
        <v>1</v>
      </c>
      <c r="R357" t="s">
        <v>8267</v>
      </c>
      <c r="S357" s="17" t="s">
        <v>8345</v>
      </c>
      <c r="T357" t="s">
        <v>8346</v>
      </c>
    </row>
    <row r="358" spans="1:20" ht="28.8" x14ac:dyDescent="0.55000000000000004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0" t="str">
        <f t="shared" si="20"/>
        <v>February</v>
      </c>
      <c r="J358" s="10">
        <f t="shared" si="21"/>
        <v>2016</v>
      </c>
      <c r="K358" s="9">
        <f t="shared" si="22"/>
        <v>42445.761493055557</v>
      </c>
      <c r="L358">
        <v>1458152193</v>
      </c>
      <c r="M358" s="9">
        <f t="shared" si="23"/>
        <v>42415.803159722222</v>
      </c>
      <c r="N358">
        <v>1455563793</v>
      </c>
      <c r="O358" t="b">
        <v>1</v>
      </c>
      <c r="P358">
        <v>97</v>
      </c>
      <c r="Q358" t="b">
        <v>1</v>
      </c>
      <c r="R358" t="s">
        <v>8267</v>
      </c>
      <c r="S358" s="17" t="s">
        <v>8345</v>
      </c>
      <c r="T358" t="s">
        <v>8346</v>
      </c>
    </row>
    <row r="359" spans="1:20" ht="43.2" x14ac:dyDescent="0.55000000000000004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0" t="str">
        <f t="shared" si="20"/>
        <v>March</v>
      </c>
      <c r="J359" s="10">
        <f t="shared" si="21"/>
        <v>2015</v>
      </c>
      <c r="K359" s="9">
        <f t="shared" si="22"/>
        <v>42118.222187499996</v>
      </c>
      <c r="L359">
        <v>1429852797</v>
      </c>
      <c r="M359" s="9">
        <f t="shared" si="23"/>
        <v>42078.222187499996</v>
      </c>
      <c r="N359">
        <v>1426396797</v>
      </c>
      <c r="O359" t="b">
        <v>1</v>
      </c>
      <c r="P359">
        <v>303</v>
      </c>
      <c r="Q359" t="b">
        <v>1</v>
      </c>
      <c r="R359" t="s">
        <v>8267</v>
      </c>
      <c r="S359" s="17" t="s">
        <v>8345</v>
      </c>
      <c r="T359" t="s">
        <v>8346</v>
      </c>
    </row>
    <row r="360" spans="1:20" ht="43.2" x14ac:dyDescent="0.55000000000000004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0" t="str">
        <f t="shared" si="20"/>
        <v>May</v>
      </c>
      <c r="J360" s="10">
        <f t="shared" si="21"/>
        <v>2016</v>
      </c>
      <c r="K360" s="9">
        <f t="shared" si="22"/>
        <v>42536.625</v>
      </c>
      <c r="L360">
        <v>1466002800</v>
      </c>
      <c r="M360" s="9">
        <f t="shared" si="23"/>
        <v>42507.860196759255</v>
      </c>
      <c r="N360">
        <v>1463517521</v>
      </c>
      <c r="O360" t="b">
        <v>1</v>
      </c>
      <c r="P360">
        <v>267</v>
      </c>
      <c r="Q360" t="b">
        <v>1</v>
      </c>
      <c r="R360" t="s">
        <v>8267</v>
      </c>
      <c r="S360" s="17" t="s">
        <v>8345</v>
      </c>
      <c r="T360" t="s">
        <v>8346</v>
      </c>
    </row>
    <row r="361" spans="1:20" ht="43.2" x14ac:dyDescent="0.55000000000000004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0" t="str">
        <f t="shared" si="20"/>
        <v>October</v>
      </c>
      <c r="J361" s="10">
        <f t="shared" si="21"/>
        <v>2014</v>
      </c>
      <c r="K361" s="9">
        <f t="shared" si="22"/>
        <v>41957.216666666667</v>
      </c>
      <c r="L361">
        <v>1415941920</v>
      </c>
      <c r="M361" s="9">
        <f t="shared" si="23"/>
        <v>41935.070486111108</v>
      </c>
      <c r="N361">
        <v>1414028490</v>
      </c>
      <c r="O361" t="b">
        <v>1</v>
      </c>
      <c r="P361">
        <v>302</v>
      </c>
      <c r="Q361" t="b">
        <v>1</v>
      </c>
      <c r="R361" t="s">
        <v>8267</v>
      </c>
      <c r="S361" s="17" t="s">
        <v>8345</v>
      </c>
      <c r="T361" t="s">
        <v>8346</v>
      </c>
    </row>
    <row r="362" spans="1:20" ht="43.2" x14ac:dyDescent="0.55000000000000004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0" t="str">
        <f t="shared" si="20"/>
        <v>June</v>
      </c>
      <c r="J362" s="10">
        <f t="shared" si="21"/>
        <v>2015</v>
      </c>
      <c r="K362" s="9">
        <f t="shared" si="22"/>
        <v>42208.132638888885</v>
      </c>
      <c r="L362">
        <v>1437621060</v>
      </c>
      <c r="M362" s="9">
        <f t="shared" si="23"/>
        <v>42163.897916666669</v>
      </c>
      <c r="N362">
        <v>1433799180</v>
      </c>
      <c r="O362" t="b">
        <v>0</v>
      </c>
      <c r="P362">
        <v>87</v>
      </c>
      <c r="Q362" t="b">
        <v>1</v>
      </c>
      <c r="R362" t="s">
        <v>8267</v>
      </c>
      <c r="S362" s="17" t="s">
        <v>8345</v>
      </c>
      <c r="T362" t="s">
        <v>8346</v>
      </c>
    </row>
    <row r="363" spans="1:20" ht="43.2" x14ac:dyDescent="0.55000000000000004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0" t="str">
        <f t="shared" si="20"/>
        <v>October</v>
      </c>
      <c r="J363" s="10">
        <f t="shared" si="21"/>
        <v>2014</v>
      </c>
      <c r="K363" s="9">
        <f t="shared" si="22"/>
        <v>41966.042893518519</v>
      </c>
      <c r="L363">
        <v>1416704506</v>
      </c>
      <c r="M363" s="9">
        <f t="shared" si="23"/>
        <v>41936.001226851848</v>
      </c>
      <c r="N363">
        <v>1414108906</v>
      </c>
      <c r="O363" t="b">
        <v>0</v>
      </c>
      <c r="P363">
        <v>354</v>
      </c>
      <c r="Q363" t="b">
        <v>1</v>
      </c>
      <c r="R363" t="s">
        <v>8267</v>
      </c>
      <c r="S363" s="17" t="s">
        <v>8345</v>
      </c>
      <c r="T363" t="s">
        <v>8346</v>
      </c>
    </row>
    <row r="364" spans="1:20" ht="43.2" x14ac:dyDescent="0.55000000000000004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0" t="str">
        <f t="shared" si="20"/>
        <v>July</v>
      </c>
      <c r="J364" s="10">
        <f t="shared" si="21"/>
        <v>2014</v>
      </c>
      <c r="K364" s="9">
        <f t="shared" si="22"/>
        <v>41859</v>
      </c>
      <c r="L364">
        <v>1407456000</v>
      </c>
      <c r="M364" s="9">
        <f t="shared" si="23"/>
        <v>41837.210543981484</v>
      </c>
      <c r="N364">
        <v>1405573391</v>
      </c>
      <c r="O364" t="b">
        <v>0</v>
      </c>
      <c r="P364">
        <v>86</v>
      </c>
      <c r="Q364" t="b">
        <v>1</v>
      </c>
      <c r="R364" t="s">
        <v>8267</v>
      </c>
      <c r="S364" s="17" t="s">
        <v>8345</v>
      </c>
      <c r="T364" t="s">
        <v>8346</v>
      </c>
    </row>
    <row r="365" spans="1:20" ht="43.2" x14ac:dyDescent="0.55000000000000004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0" t="str">
        <f t="shared" si="20"/>
        <v>March</v>
      </c>
      <c r="J365" s="10">
        <f t="shared" si="21"/>
        <v>2010</v>
      </c>
      <c r="K365" s="9">
        <f t="shared" si="22"/>
        <v>40300.806944444441</v>
      </c>
      <c r="L365">
        <v>1272828120</v>
      </c>
      <c r="M365" s="9">
        <f t="shared" si="23"/>
        <v>40255.744629629626</v>
      </c>
      <c r="N365">
        <v>1268934736</v>
      </c>
      <c r="O365" t="b">
        <v>0</v>
      </c>
      <c r="P365">
        <v>26</v>
      </c>
      <c r="Q365" t="b">
        <v>1</v>
      </c>
      <c r="R365" t="s">
        <v>8267</v>
      </c>
      <c r="S365" s="17" t="s">
        <v>8345</v>
      </c>
      <c r="T365" t="s">
        <v>8346</v>
      </c>
    </row>
    <row r="366" spans="1:20" ht="43.2" x14ac:dyDescent="0.55000000000000004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0" t="str">
        <f t="shared" si="20"/>
        <v>May</v>
      </c>
      <c r="J366" s="10">
        <f t="shared" si="21"/>
        <v>2014</v>
      </c>
      <c r="K366" s="9">
        <f t="shared" si="22"/>
        <v>41811.165972222225</v>
      </c>
      <c r="L366">
        <v>1403323140</v>
      </c>
      <c r="M366" s="9">
        <f t="shared" si="23"/>
        <v>41780.859629629631</v>
      </c>
      <c r="N366">
        <v>1400704672</v>
      </c>
      <c r="O366" t="b">
        <v>0</v>
      </c>
      <c r="P366">
        <v>113</v>
      </c>
      <c r="Q366" t="b">
        <v>1</v>
      </c>
      <c r="R366" t="s">
        <v>8267</v>
      </c>
      <c r="S366" s="17" t="s">
        <v>8345</v>
      </c>
      <c r="T366" t="s">
        <v>8346</v>
      </c>
    </row>
    <row r="367" spans="1:20" ht="43.2" x14ac:dyDescent="0.55000000000000004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0" t="str">
        <f t="shared" si="20"/>
        <v>January</v>
      </c>
      <c r="J367" s="10">
        <f t="shared" si="21"/>
        <v>2014</v>
      </c>
      <c r="K367" s="9">
        <f t="shared" si="22"/>
        <v>41698.606469907405</v>
      </c>
      <c r="L367">
        <v>1393597999</v>
      </c>
      <c r="M367" s="9">
        <f t="shared" si="23"/>
        <v>41668.606469907405</v>
      </c>
      <c r="N367">
        <v>1391005999</v>
      </c>
      <c r="O367" t="b">
        <v>0</v>
      </c>
      <c r="P367">
        <v>65</v>
      </c>
      <c r="Q367" t="b">
        <v>1</v>
      </c>
      <c r="R367" t="s">
        <v>8267</v>
      </c>
      <c r="S367" s="17" t="s">
        <v>8345</v>
      </c>
      <c r="T367" t="s">
        <v>8346</v>
      </c>
    </row>
    <row r="368" spans="1:20" ht="43.2" x14ac:dyDescent="0.55000000000000004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0" t="str">
        <f t="shared" si="20"/>
        <v>April</v>
      </c>
      <c r="J368" s="10">
        <f t="shared" si="21"/>
        <v>2012</v>
      </c>
      <c r="K368" s="9">
        <f t="shared" si="22"/>
        <v>41049.793032407404</v>
      </c>
      <c r="L368">
        <v>1337540518</v>
      </c>
      <c r="M368" s="9">
        <f t="shared" si="23"/>
        <v>41019.793032407404</v>
      </c>
      <c r="N368">
        <v>1334948518</v>
      </c>
      <c r="O368" t="b">
        <v>0</v>
      </c>
      <c r="P368">
        <v>134</v>
      </c>
      <c r="Q368" t="b">
        <v>1</v>
      </c>
      <c r="R368" t="s">
        <v>8267</v>
      </c>
      <c r="S368" s="17" t="s">
        <v>8345</v>
      </c>
      <c r="T368" t="s">
        <v>8346</v>
      </c>
    </row>
    <row r="369" spans="1:20" ht="43.2" x14ac:dyDescent="0.55000000000000004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0" t="str">
        <f t="shared" si="20"/>
        <v>March</v>
      </c>
      <c r="J369" s="10">
        <f t="shared" si="21"/>
        <v>2013</v>
      </c>
      <c r="K369" s="9">
        <f t="shared" si="22"/>
        <v>41395.207638888889</v>
      </c>
      <c r="L369">
        <v>1367384340</v>
      </c>
      <c r="M369" s="9">
        <f t="shared" si="23"/>
        <v>41355.577291666668</v>
      </c>
      <c r="N369">
        <v>1363960278</v>
      </c>
      <c r="O369" t="b">
        <v>0</v>
      </c>
      <c r="P369">
        <v>119</v>
      </c>
      <c r="Q369" t="b">
        <v>1</v>
      </c>
      <c r="R369" t="s">
        <v>8267</v>
      </c>
      <c r="S369" s="17" t="s">
        <v>8345</v>
      </c>
      <c r="T369" t="s">
        <v>8346</v>
      </c>
    </row>
    <row r="370" spans="1:20" ht="43.2" x14ac:dyDescent="0.55000000000000004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0" t="str">
        <f t="shared" si="20"/>
        <v>February</v>
      </c>
      <c r="J370" s="10">
        <f t="shared" si="21"/>
        <v>2015</v>
      </c>
      <c r="K370" s="9">
        <f t="shared" si="22"/>
        <v>42078.563912037032</v>
      </c>
      <c r="L370">
        <v>1426426322</v>
      </c>
      <c r="M370" s="9">
        <f t="shared" si="23"/>
        <v>42043.605578703704</v>
      </c>
      <c r="N370">
        <v>1423405922</v>
      </c>
      <c r="O370" t="b">
        <v>0</v>
      </c>
      <c r="P370">
        <v>159</v>
      </c>
      <c r="Q370" t="b">
        <v>1</v>
      </c>
      <c r="R370" t="s">
        <v>8267</v>
      </c>
      <c r="S370" s="17" t="s">
        <v>8345</v>
      </c>
      <c r="T370" t="s">
        <v>8346</v>
      </c>
    </row>
    <row r="371" spans="1:20" ht="43.2" x14ac:dyDescent="0.55000000000000004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0" t="str">
        <f t="shared" si="20"/>
        <v>December</v>
      </c>
      <c r="J371" s="10">
        <f t="shared" si="21"/>
        <v>2011</v>
      </c>
      <c r="K371" s="9">
        <f t="shared" si="22"/>
        <v>40923.551724537036</v>
      </c>
      <c r="L371">
        <v>1326633269</v>
      </c>
      <c r="M371" s="9">
        <f t="shared" si="23"/>
        <v>40893.551724537036</v>
      </c>
      <c r="N371">
        <v>1324041269</v>
      </c>
      <c r="O371" t="b">
        <v>0</v>
      </c>
      <c r="P371">
        <v>167</v>
      </c>
      <c r="Q371" t="b">
        <v>1</v>
      </c>
      <c r="R371" t="s">
        <v>8267</v>
      </c>
      <c r="S371" s="17" t="s">
        <v>8345</v>
      </c>
      <c r="T371" t="s">
        <v>8346</v>
      </c>
    </row>
    <row r="372" spans="1:20" ht="43.2" x14ac:dyDescent="0.55000000000000004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0" t="str">
        <f t="shared" si="20"/>
        <v>December</v>
      </c>
      <c r="J372" s="10">
        <f t="shared" si="21"/>
        <v>2016</v>
      </c>
      <c r="K372" s="9">
        <f t="shared" si="22"/>
        <v>42741.795138888891</v>
      </c>
      <c r="L372">
        <v>1483729500</v>
      </c>
      <c r="M372" s="9">
        <f t="shared" si="23"/>
        <v>42711.795138888891</v>
      </c>
      <c r="N372">
        <v>1481137500</v>
      </c>
      <c r="O372" t="b">
        <v>0</v>
      </c>
      <c r="P372">
        <v>43</v>
      </c>
      <c r="Q372" t="b">
        <v>1</v>
      </c>
      <c r="R372" t="s">
        <v>8267</v>
      </c>
      <c r="S372" s="17" t="s">
        <v>8345</v>
      </c>
      <c r="T372" t="s">
        <v>8346</v>
      </c>
    </row>
    <row r="373" spans="1:20" ht="43.2" x14ac:dyDescent="0.55000000000000004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0" t="str">
        <f t="shared" si="20"/>
        <v>December</v>
      </c>
      <c r="J373" s="10">
        <f t="shared" si="21"/>
        <v>2012</v>
      </c>
      <c r="K373" s="9">
        <f t="shared" si="22"/>
        <v>41306.767812500002</v>
      </c>
      <c r="L373">
        <v>1359743139</v>
      </c>
      <c r="M373" s="9">
        <f t="shared" si="23"/>
        <v>41261.767812500002</v>
      </c>
      <c r="N373">
        <v>1355855139</v>
      </c>
      <c r="O373" t="b">
        <v>0</v>
      </c>
      <c r="P373">
        <v>1062</v>
      </c>
      <c r="Q373" t="b">
        <v>1</v>
      </c>
      <c r="R373" t="s">
        <v>8267</v>
      </c>
      <c r="S373" s="17" t="s">
        <v>8345</v>
      </c>
      <c r="T373" t="s">
        <v>8346</v>
      </c>
    </row>
    <row r="374" spans="1:20" ht="28.8" x14ac:dyDescent="0.55000000000000004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0" t="str">
        <f t="shared" si="20"/>
        <v>February</v>
      </c>
      <c r="J374" s="10">
        <f t="shared" si="21"/>
        <v>2016</v>
      </c>
      <c r="K374" s="9">
        <f t="shared" si="22"/>
        <v>42465.666666666672</v>
      </c>
      <c r="L374">
        <v>1459872000</v>
      </c>
      <c r="M374" s="9">
        <f t="shared" si="23"/>
        <v>42425.576898148152</v>
      </c>
      <c r="N374">
        <v>1456408244</v>
      </c>
      <c r="O374" t="b">
        <v>0</v>
      </c>
      <c r="P374">
        <v>9</v>
      </c>
      <c r="Q374" t="b">
        <v>1</v>
      </c>
      <c r="R374" t="s">
        <v>8267</v>
      </c>
      <c r="S374" s="17" t="s">
        <v>8345</v>
      </c>
      <c r="T374" t="s">
        <v>8346</v>
      </c>
    </row>
    <row r="375" spans="1:20" ht="43.2" x14ac:dyDescent="0.55000000000000004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0" t="str">
        <f t="shared" si="20"/>
        <v>June</v>
      </c>
      <c r="J375" s="10">
        <f t="shared" si="21"/>
        <v>2012</v>
      </c>
      <c r="K375" s="9">
        <f t="shared" si="22"/>
        <v>41108.91201388889</v>
      </c>
      <c r="L375">
        <v>1342648398</v>
      </c>
      <c r="M375" s="9">
        <f t="shared" si="23"/>
        <v>41078.91201388889</v>
      </c>
      <c r="N375">
        <v>1340056398</v>
      </c>
      <c r="O375" t="b">
        <v>0</v>
      </c>
      <c r="P375">
        <v>89</v>
      </c>
      <c r="Q375" t="b">
        <v>1</v>
      </c>
      <c r="R375" t="s">
        <v>8267</v>
      </c>
      <c r="S375" s="17" t="s">
        <v>8345</v>
      </c>
      <c r="T375" t="s">
        <v>8346</v>
      </c>
    </row>
    <row r="376" spans="1:20" ht="43.2" x14ac:dyDescent="0.55000000000000004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0" t="str">
        <f t="shared" si="20"/>
        <v>August</v>
      </c>
      <c r="J376" s="10">
        <f t="shared" si="21"/>
        <v>2011</v>
      </c>
      <c r="K376" s="9">
        <f t="shared" si="22"/>
        <v>40802.889247685183</v>
      </c>
      <c r="L376">
        <v>1316208031</v>
      </c>
      <c r="M376" s="9">
        <f t="shared" si="23"/>
        <v>40757.889247685183</v>
      </c>
      <c r="N376">
        <v>1312320031</v>
      </c>
      <c r="O376" t="b">
        <v>0</v>
      </c>
      <c r="P376">
        <v>174</v>
      </c>
      <c r="Q376" t="b">
        <v>1</v>
      </c>
      <c r="R376" t="s">
        <v>8267</v>
      </c>
      <c r="S376" s="17" t="s">
        <v>8345</v>
      </c>
      <c r="T376" t="s">
        <v>8346</v>
      </c>
    </row>
    <row r="377" spans="1:20" ht="43.2" x14ac:dyDescent="0.55000000000000004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0" t="str">
        <f t="shared" si="20"/>
        <v>January</v>
      </c>
      <c r="J377" s="10">
        <f t="shared" si="21"/>
        <v>2014</v>
      </c>
      <c r="K377" s="9">
        <f t="shared" si="22"/>
        <v>41699.720833333333</v>
      </c>
      <c r="L377">
        <v>1393694280</v>
      </c>
      <c r="M377" s="9">
        <f t="shared" si="23"/>
        <v>41657.985081018516</v>
      </c>
      <c r="N377">
        <v>1390088311</v>
      </c>
      <c r="O377" t="b">
        <v>0</v>
      </c>
      <c r="P377">
        <v>14</v>
      </c>
      <c r="Q377" t="b">
        <v>1</v>
      </c>
      <c r="R377" t="s">
        <v>8267</v>
      </c>
      <c r="S377" s="17" t="s">
        <v>8345</v>
      </c>
      <c r="T377" t="s">
        <v>8346</v>
      </c>
    </row>
    <row r="378" spans="1:20" ht="43.2" x14ac:dyDescent="0.55000000000000004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0" t="str">
        <f t="shared" si="20"/>
        <v>July</v>
      </c>
      <c r="J378" s="10">
        <f t="shared" si="21"/>
        <v>2016</v>
      </c>
      <c r="K378" s="9">
        <f t="shared" si="22"/>
        <v>42607.452731481477</v>
      </c>
      <c r="L378">
        <v>1472122316</v>
      </c>
      <c r="M378" s="9">
        <f t="shared" si="23"/>
        <v>42576.452731481477</v>
      </c>
      <c r="N378">
        <v>1469443916</v>
      </c>
      <c r="O378" t="b">
        <v>0</v>
      </c>
      <c r="P378">
        <v>48</v>
      </c>
      <c r="Q378" t="b">
        <v>1</v>
      </c>
      <c r="R378" t="s">
        <v>8267</v>
      </c>
      <c r="S378" s="17" t="s">
        <v>8345</v>
      </c>
      <c r="T378" t="s">
        <v>8346</v>
      </c>
    </row>
    <row r="379" spans="1:20" ht="43.2" x14ac:dyDescent="0.55000000000000004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0" t="str">
        <f t="shared" si="20"/>
        <v>October</v>
      </c>
      <c r="J379" s="10">
        <f t="shared" si="21"/>
        <v>2015</v>
      </c>
      <c r="K379" s="9">
        <f t="shared" si="22"/>
        <v>42322.292361111111</v>
      </c>
      <c r="L379">
        <v>1447484460</v>
      </c>
      <c r="M379" s="9">
        <f t="shared" si="23"/>
        <v>42292.250787037032</v>
      </c>
      <c r="N379">
        <v>1444888868</v>
      </c>
      <c r="O379" t="b">
        <v>0</v>
      </c>
      <c r="P379">
        <v>133</v>
      </c>
      <c r="Q379" t="b">
        <v>1</v>
      </c>
      <c r="R379" t="s">
        <v>8267</v>
      </c>
      <c r="S379" s="17" t="s">
        <v>8345</v>
      </c>
      <c r="T379" t="s">
        <v>8346</v>
      </c>
    </row>
    <row r="380" spans="1:20" ht="57.6" x14ac:dyDescent="0.55000000000000004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0" t="str">
        <f t="shared" si="20"/>
        <v>January</v>
      </c>
      <c r="J380" s="10">
        <f t="shared" si="21"/>
        <v>2016</v>
      </c>
      <c r="K380" s="9">
        <f t="shared" si="22"/>
        <v>42394.994444444441</v>
      </c>
      <c r="L380">
        <v>1453765920</v>
      </c>
      <c r="M380" s="9">
        <f t="shared" si="23"/>
        <v>42370.571851851855</v>
      </c>
      <c r="N380">
        <v>1451655808</v>
      </c>
      <c r="O380" t="b">
        <v>0</v>
      </c>
      <c r="P380">
        <v>83</v>
      </c>
      <c r="Q380" t="b">
        <v>1</v>
      </c>
      <c r="R380" t="s">
        <v>8267</v>
      </c>
      <c r="S380" s="17" t="s">
        <v>8345</v>
      </c>
      <c r="T380" t="s">
        <v>8346</v>
      </c>
    </row>
    <row r="381" spans="1:20" ht="43.2" x14ac:dyDescent="0.55000000000000004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0" t="str">
        <f t="shared" si="20"/>
        <v>March</v>
      </c>
      <c r="J381" s="10">
        <f t="shared" si="21"/>
        <v>2012</v>
      </c>
      <c r="K381" s="9">
        <f t="shared" si="22"/>
        <v>41032.688333333332</v>
      </c>
      <c r="L381">
        <v>1336062672</v>
      </c>
      <c r="M381" s="9">
        <f t="shared" si="23"/>
        <v>40987.688333333332</v>
      </c>
      <c r="N381">
        <v>1332174672</v>
      </c>
      <c r="O381" t="b">
        <v>0</v>
      </c>
      <c r="P381">
        <v>149</v>
      </c>
      <c r="Q381" t="b">
        <v>1</v>
      </c>
      <c r="R381" t="s">
        <v>8267</v>
      </c>
      <c r="S381" s="17" t="s">
        <v>8345</v>
      </c>
      <c r="T381" t="s">
        <v>8346</v>
      </c>
    </row>
    <row r="382" spans="1:20" ht="43.2" x14ac:dyDescent="0.55000000000000004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0" t="str">
        <f t="shared" si="20"/>
        <v>December</v>
      </c>
      <c r="J382" s="10">
        <f t="shared" si="21"/>
        <v>2015</v>
      </c>
      <c r="K382" s="9">
        <f t="shared" si="22"/>
        <v>42392.719814814816</v>
      </c>
      <c r="L382">
        <v>1453569392</v>
      </c>
      <c r="M382" s="9">
        <f t="shared" si="23"/>
        <v>42367.719814814816</v>
      </c>
      <c r="N382">
        <v>1451409392</v>
      </c>
      <c r="O382" t="b">
        <v>0</v>
      </c>
      <c r="P382">
        <v>49</v>
      </c>
      <c r="Q382" t="b">
        <v>1</v>
      </c>
      <c r="R382" t="s">
        <v>8267</v>
      </c>
      <c r="S382" s="17" t="s">
        <v>8345</v>
      </c>
      <c r="T382" t="s">
        <v>8346</v>
      </c>
    </row>
    <row r="383" spans="1:20" ht="43.2" x14ac:dyDescent="0.55000000000000004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0" t="str">
        <f t="shared" si="20"/>
        <v>June</v>
      </c>
      <c r="J383" s="10">
        <f t="shared" si="21"/>
        <v>2012</v>
      </c>
      <c r="K383" s="9">
        <f t="shared" si="22"/>
        <v>41120.208333333336</v>
      </c>
      <c r="L383">
        <v>1343624400</v>
      </c>
      <c r="M383" s="9">
        <f t="shared" si="23"/>
        <v>41085.698113425926</v>
      </c>
      <c r="N383">
        <v>1340642717</v>
      </c>
      <c r="O383" t="b">
        <v>0</v>
      </c>
      <c r="P383">
        <v>251</v>
      </c>
      <c r="Q383" t="b">
        <v>1</v>
      </c>
      <c r="R383" t="s">
        <v>8267</v>
      </c>
      <c r="S383" s="17" t="s">
        <v>8345</v>
      </c>
      <c r="T383" t="s">
        <v>8346</v>
      </c>
    </row>
    <row r="384" spans="1:20" ht="43.2" x14ac:dyDescent="0.55000000000000004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0" t="str">
        <f t="shared" si="20"/>
        <v>August</v>
      </c>
      <c r="J384" s="10">
        <f t="shared" si="21"/>
        <v>2012</v>
      </c>
      <c r="K384" s="9">
        <f t="shared" si="22"/>
        <v>41158.709490740745</v>
      </c>
      <c r="L384">
        <v>1346950900</v>
      </c>
      <c r="M384" s="9">
        <f t="shared" si="23"/>
        <v>41144.709490740745</v>
      </c>
      <c r="N384">
        <v>1345741300</v>
      </c>
      <c r="O384" t="b">
        <v>0</v>
      </c>
      <c r="P384">
        <v>22</v>
      </c>
      <c r="Q384" t="b">
        <v>1</v>
      </c>
      <c r="R384" t="s">
        <v>8267</v>
      </c>
      <c r="S384" s="17" t="s">
        <v>8345</v>
      </c>
      <c r="T384" t="s">
        <v>8346</v>
      </c>
    </row>
    <row r="385" spans="1:20" ht="43.2" x14ac:dyDescent="0.55000000000000004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0" t="str">
        <f t="shared" si="20"/>
        <v>April</v>
      </c>
      <c r="J385" s="10">
        <f t="shared" si="21"/>
        <v>2014</v>
      </c>
      <c r="K385" s="9">
        <f t="shared" si="22"/>
        <v>41778.117581018516</v>
      </c>
      <c r="L385">
        <v>1400467759</v>
      </c>
      <c r="M385" s="9">
        <f t="shared" si="23"/>
        <v>41755.117581018516</v>
      </c>
      <c r="N385">
        <v>1398480559</v>
      </c>
      <c r="O385" t="b">
        <v>0</v>
      </c>
      <c r="P385">
        <v>48</v>
      </c>
      <c r="Q385" t="b">
        <v>1</v>
      </c>
      <c r="R385" t="s">
        <v>8267</v>
      </c>
      <c r="S385" s="17" t="s">
        <v>8345</v>
      </c>
      <c r="T385" t="s">
        <v>8346</v>
      </c>
    </row>
    <row r="386" spans="1:20" ht="43.2" x14ac:dyDescent="0.55000000000000004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0" t="str">
        <f t="shared" si="20"/>
        <v>December</v>
      </c>
      <c r="J386" s="10">
        <f t="shared" si="21"/>
        <v>2014</v>
      </c>
      <c r="K386" s="9">
        <f t="shared" si="22"/>
        <v>42010.781793981485</v>
      </c>
      <c r="L386">
        <v>1420569947</v>
      </c>
      <c r="M386" s="9">
        <f t="shared" si="23"/>
        <v>41980.781793981485</v>
      </c>
      <c r="N386">
        <v>1417977947</v>
      </c>
      <c r="O386" t="b">
        <v>0</v>
      </c>
      <c r="P386">
        <v>383</v>
      </c>
      <c r="Q386" t="b">
        <v>1</v>
      </c>
      <c r="R386" t="s">
        <v>8267</v>
      </c>
      <c r="S386" s="17" t="s">
        <v>8345</v>
      </c>
      <c r="T386" t="s">
        <v>8346</v>
      </c>
    </row>
    <row r="387" spans="1:20" ht="43.2" x14ac:dyDescent="0.55000000000000004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0" t="str">
        <f t="shared" ref="I387:I450" si="24">TEXT(M387, "mmmm")</f>
        <v>October</v>
      </c>
      <c r="J387" s="10">
        <f t="shared" ref="J387:J450" si="25">YEAR(M387)</f>
        <v>2014</v>
      </c>
      <c r="K387" s="9">
        <f t="shared" ref="K387:K450" si="26">(((L387/60)/60)/24)+DATE(1970,1,1)</f>
        <v>41964.626168981486</v>
      </c>
      <c r="L387">
        <v>1416582101</v>
      </c>
      <c r="M387" s="9">
        <f t="shared" ref="M387:M450" si="27">(((N387/60)/60)/24)+DATE(1970,1,1)</f>
        <v>41934.584502314814</v>
      </c>
      <c r="N387">
        <v>1413986501</v>
      </c>
      <c r="O387" t="b">
        <v>0</v>
      </c>
      <c r="P387">
        <v>237</v>
      </c>
      <c r="Q387" t="b">
        <v>1</v>
      </c>
      <c r="R387" t="s">
        <v>8267</v>
      </c>
      <c r="S387" s="17" t="s">
        <v>8345</v>
      </c>
      <c r="T387" t="s">
        <v>8346</v>
      </c>
    </row>
    <row r="388" spans="1:20" ht="43.2" x14ac:dyDescent="0.55000000000000004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0" t="str">
        <f t="shared" si="24"/>
        <v>July</v>
      </c>
      <c r="J388" s="10">
        <f t="shared" si="25"/>
        <v>2015</v>
      </c>
      <c r="K388" s="9">
        <f t="shared" si="26"/>
        <v>42226.951284722221</v>
      </c>
      <c r="L388">
        <v>1439246991</v>
      </c>
      <c r="M388" s="9">
        <f t="shared" si="27"/>
        <v>42211.951284722221</v>
      </c>
      <c r="N388">
        <v>1437950991</v>
      </c>
      <c r="O388" t="b">
        <v>0</v>
      </c>
      <c r="P388">
        <v>13</v>
      </c>
      <c r="Q388" t="b">
        <v>1</v>
      </c>
      <c r="R388" t="s">
        <v>8267</v>
      </c>
      <c r="S388" s="17" t="s">
        <v>8345</v>
      </c>
      <c r="T388" t="s">
        <v>8346</v>
      </c>
    </row>
    <row r="389" spans="1:20" ht="43.2" x14ac:dyDescent="0.55000000000000004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0" t="str">
        <f t="shared" si="24"/>
        <v>July</v>
      </c>
      <c r="J389" s="10">
        <f t="shared" si="25"/>
        <v>2015</v>
      </c>
      <c r="K389" s="9">
        <f t="shared" si="26"/>
        <v>42231.25</v>
      </c>
      <c r="L389">
        <v>1439618400</v>
      </c>
      <c r="M389" s="9">
        <f t="shared" si="27"/>
        <v>42200.67659722222</v>
      </c>
      <c r="N389">
        <v>1436976858</v>
      </c>
      <c r="O389" t="b">
        <v>0</v>
      </c>
      <c r="P389">
        <v>562</v>
      </c>
      <c r="Q389" t="b">
        <v>1</v>
      </c>
      <c r="R389" t="s">
        <v>8267</v>
      </c>
      <c r="S389" s="17" t="s">
        <v>8345</v>
      </c>
      <c r="T389" t="s">
        <v>8346</v>
      </c>
    </row>
    <row r="390" spans="1:20" ht="43.2" x14ac:dyDescent="0.55000000000000004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0" t="str">
        <f t="shared" si="24"/>
        <v>June</v>
      </c>
      <c r="J390" s="10">
        <f t="shared" si="25"/>
        <v>2016</v>
      </c>
      <c r="K390" s="9">
        <f t="shared" si="26"/>
        <v>42579.076157407413</v>
      </c>
      <c r="L390">
        <v>1469670580</v>
      </c>
      <c r="M390" s="9">
        <f t="shared" si="27"/>
        <v>42549.076157407413</v>
      </c>
      <c r="N390">
        <v>1467078580</v>
      </c>
      <c r="O390" t="b">
        <v>0</v>
      </c>
      <c r="P390">
        <v>71</v>
      </c>
      <c r="Q390" t="b">
        <v>1</v>
      </c>
      <c r="R390" t="s">
        <v>8267</v>
      </c>
      <c r="S390" s="17" t="s">
        <v>8345</v>
      </c>
      <c r="T390" t="s">
        <v>8346</v>
      </c>
    </row>
    <row r="391" spans="1:20" ht="43.2" x14ac:dyDescent="0.55000000000000004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0" t="str">
        <f t="shared" si="24"/>
        <v>February</v>
      </c>
      <c r="J391" s="10">
        <f t="shared" si="25"/>
        <v>2014</v>
      </c>
      <c r="K391" s="9">
        <f t="shared" si="26"/>
        <v>41705.957638888889</v>
      </c>
      <c r="L391">
        <v>1394233140</v>
      </c>
      <c r="M391" s="9">
        <f t="shared" si="27"/>
        <v>41674.063078703701</v>
      </c>
      <c r="N391">
        <v>1391477450</v>
      </c>
      <c r="O391" t="b">
        <v>0</v>
      </c>
      <c r="P391">
        <v>1510</v>
      </c>
      <c r="Q391" t="b">
        <v>1</v>
      </c>
      <c r="R391" t="s">
        <v>8267</v>
      </c>
      <c r="S391" s="17" t="s">
        <v>8345</v>
      </c>
      <c r="T391" t="s">
        <v>8346</v>
      </c>
    </row>
    <row r="392" spans="1:20" ht="43.2" x14ac:dyDescent="0.55000000000000004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0" t="str">
        <f t="shared" si="24"/>
        <v>April</v>
      </c>
      <c r="J392" s="10">
        <f t="shared" si="25"/>
        <v>2015</v>
      </c>
      <c r="K392" s="9">
        <f t="shared" si="26"/>
        <v>42132.036712962959</v>
      </c>
      <c r="L392">
        <v>1431046372</v>
      </c>
      <c r="M392" s="9">
        <f t="shared" si="27"/>
        <v>42112.036712962959</v>
      </c>
      <c r="N392">
        <v>1429318372</v>
      </c>
      <c r="O392" t="b">
        <v>0</v>
      </c>
      <c r="P392">
        <v>14</v>
      </c>
      <c r="Q392" t="b">
        <v>1</v>
      </c>
      <c r="R392" t="s">
        <v>8267</v>
      </c>
      <c r="S392" s="17" t="s">
        <v>8345</v>
      </c>
      <c r="T392" t="s">
        <v>8346</v>
      </c>
    </row>
    <row r="393" spans="1:20" ht="43.2" x14ac:dyDescent="0.55000000000000004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0" t="str">
        <f t="shared" si="24"/>
        <v>November</v>
      </c>
      <c r="J393" s="10">
        <f t="shared" si="25"/>
        <v>2011</v>
      </c>
      <c r="K393" s="9">
        <f t="shared" si="26"/>
        <v>40895.040972222225</v>
      </c>
      <c r="L393">
        <v>1324169940</v>
      </c>
      <c r="M393" s="9">
        <f t="shared" si="27"/>
        <v>40865.042256944449</v>
      </c>
      <c r="N393">
        <v>1321578051</v>
      </c>
      <c r="O393" t="b">
        <v>0</v>
      </c>
      <c r="P393">
        <v>193</v>
      </c>
      <c r="Q393" t="b">
        <v>1</v>
      </c>
      <c r="R393" t="s">
        <v>8267</v>
      </c>
      <c r="S393" s="17" t="s">
        <v>8345</v>
      </c>
      <c r="T393" t="s">
        <v>8346</v>
      </c>
    </row>
    <row r="394" spans="1:20" ht="43.2" x14ac:dyDescent="0.55000000000000004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0" t="str">
        <f t="shared" si="24"/>
        <v>August</v>
      </c>
      <c r="J394" s="10">
        <f t="shared" si="25"/>
        <v>2011</v>
      </c>
      <c r="K394" s="9">
        <f t="shared" si="26"/>
        <v>40794.125</v>
      </c>
      <c r="L394">
        <v>1315450800</v>
      </c>
      <c r="M394" s="9">
        <f t="shared" si="27"/>
        <v>40763.717256944445</v>
      </c>
      <c r="N394">
        <v>1312823571</v>
      </c>
      <c r="O394" t="b">
        <v>0</v>
      </c>
      <c r="P394">
        <v>206</v>
      </c>
      <c r="Q394" t="b">
        <v>1</v>
      </c>
      <c r="R394" t="s">
        <v>8267</v>
      </c>
      <c r="S394" s="17" t="s">
        <v>8345</v>
      </c>
      <c r="T394" t="s">
        <v>8346</v>
      </c>
    </row>
    <row r="395" spans="1:20" ht="28.8" x14ac:dyDescent="0.55000000000000004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0" t="str">
        <f t="shared" si="24"/>
        <v>September</v>
      </c>
      <c r="J395" s="10">
        <f t="shared" si="25"/>
        <v>2013</v>
      </c>
      <c r="K395" s="9">
        <f t="shared" si="26"/>
        <v>41557.708935185183</v>
      </c>
      <c r="L395">
        <v>1381424452</v>
      </c>
      <c r="M395" s="9">
        <f t="shared" si="27"/>
        <v>41526.708935185183</v>
      </c>
      <c r="N395">
        <v>1378746052</v>
      </c>
      <c r="O395" t="b">
        <v>0</v>
      </c>
      <c r="P395">
        <v>351</v>
      </c>
      <c r="Q395" t="b">
        <v>1</v>
      </c>
      <c r="R395" t="s">
        <v>8267</v>
      </c>
      <c r="S395" s="17" t="s">
        <v>8345</v>
      </c>
      <c r="T395" t="s">
        <v>8346</v>
      </c>
    </row>
    <row r="396" spans="1:20" ht="43.2" x14ac:dyDescent="0.55000000000000004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0" t="str">
        <f t="shared" si="24"/>
        <v>February</v>
      </c>
      <c r="J396" s="10">
        <f t="shared" si="25"/>
        <v>2016</v>
      </c>
      <c r="K396" s="9">
        <f t="shared" si="26"/>
        <v>42477.776412037041</v>
      </c>
      <c r="L396">
        <v>1460918282</v>
      </c>
      <c r="M396" s="9">
        <f t="shared" si="27"/>
        <v>42417.818078703705</v>
      </c>
      <c r="N396">
        <v>1455737882</v>
      </c>
      <c r="O396" t="b">
        <v>0</v>
      </c>
      <c r="P396">
        <v>50</v>
      </c>
      <c r="Q396" t="b">
        <v>1</v>
      </c>
      <c r="R396" t="s">
        <v>8267</v>
      </c>
      <c r="S396" s="17" t="s">
        <v>8345</v>
      </c>
      <c r="T396" t="s">
        <v>8346</v>
      </c>
    </row>
    <row r="397" spans="1:20" ht="43.2" x14ac:dyDescent="0.55000000000000004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0" t="str">
        <f t="shared" si="24"/>
        <v>March</v>
      </c>
      <c r="J397" s="10">
        <f t="shared" si="25"/>
        <v>2012</v>
      </c>
      <c r="K397" s="9">
        <f t="shared" si="26"/>
        <v>41026.897222222222</v>
      </c>
      <c r="L397">
        <v>1335562320</v>
      </c>
      <c r="M397" s="9">
        <f t="shared" si="27"/>
        <v>40990.909259259257</v>
      </c>
      <c r="N397">
        <v>1332452960</v>
      </c>
      <c r="O397" t="b">
        <v>0</v>
      </c>
      <c r="P397">
        <v>184</v>
      </c>
      <c r="Q397" t="b">
        <v>1</v>
      </c>
      <c r="R397" t="s">
        <v>8267</v>
      </c>
      <c r="S397" s="17" t="s">
        <v>8345</v>
      </c>
      <c r="T397" t="s">
        <v>8346</v>
      </c>
    </row>
    <row r="398" spans="1:20" ht="43.2" x14ac:dyDescent="0.55000000000000004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0" t="str">
        <f t="shared" si="24"/>
        <v>June</v>
      </c>
      <c r="J398" s="10">
        <f t="shared" si="25"/>
        <v>2012</v>
      </c>
      <c r="K398" s="9">
        <f t="shared" si="26"/>
        <v>41097.564884259256</v>
      </c>
      <c r="L398">
        <v>1341668006</v>
      </c>
      <c r="M398" s="9">
        <f t="shared" si="27"/>
        <v>41082.564884259256</v>
      </c>
      <c r="N398">
        <v>1340372006</v>
      </c>
      <c r="O398" t="b">
        <v>0</v>
      </c>
      <c r="P398">
        <v>196</v>
      </c>
      <c r="Q398" t="b">
        <v>1</v>
      </c>
      <c r="R398" t="s">
        <v>8267</v>
      </c>
      <c r="S398" s="17" t="s">
        <v>8345</v>
      </c>
      <c r="T398" t="s">
        <v>8346</v>
      </c>
    </row>
    <row r="399" spans="1:20" ht="57.6" x14ac:dyDescent="0.55000000000000004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0" t="str">
        <f t="shared" si="24"/>
        <v>July</v>
      </c>
      <c r="J399" s="10">
        <f t="shared" si="25"/>
        <v>2010</v>
      </c>
      <c r="K399" s="9">
        <f t="shared" si="26"/>
        <v>40422.155555555553</v>
      </c>
      <c r="L399">
        <v>1283312640</v>
      </c>
      <c r="M399" s="9">
        <f t="shared" si="27"/>
        <v>40379.776435185187</v>
      </c>
      <c r="N399">
        <v>1279651084</v>
      </c>
      <c r="O399" t="b">
        <v>0</v>
      </c>
      <c r="P399">
        <v>229</v>
      </c>
      <c r="Q399" t="b">
        <v>1</v>
      </c>
      <c r="R399" t="s">
        <v>8267</v>
      </c>
      <c r="S399" s="17" t="s">
        <v>8345</v>
      </c>
      <c r="T399" t="s">
        <v>8346</v>
      </c>
    </row>
    <row r="400" spans="1:20" ht="43.2" x14ac:dyDescent="0.55000000000000004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0" t="str">
        <f t="shared" si="24"/>
        <v>March</v>
      </c>
      <c r="J400" s="10">
        <f t="shared" si="25"/>
        <v>2015</v>
      </c>
      <c r="K400" s="9">
        <f t="shared" si="26"/>
        <v>42123.793124999997</v>
      </c>
      <c r="L400">
        <v>1430334126</v>
      </c>
      <c r="M400" s="9">
        <f t="shared" si="27"/>
        <v>42078.793124999997</v>
      </c>
      <c r="N400">
        <v>1426446126</v>
      </c>
      <c r="O400" t="b">
        <v>0</v>
      </c>
      <c r="P400">
        <v>67</v>
      </c>
      <c r="Q400" t="b">
        <v>1</v>
      </c>
      <c r="R400" t="s">
        <v>8267</v>
      </c>
      <c r="S400" s="17" t="s">
        <v>8345</v>
      </c>
      <c r="T400" t="s">
        <v>8346</v>
      </c>
    </row>
    <row r="401" spans="1:20" ht="43.2" x14ac:dyDescent="0.55000000000000004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0" t="str">
        <f t="shared" si="24"/>
        <v>November</v>
      </c>
      <c r="J401" s="10">
        <f t="shared" si="25"/>
        <v>2016</v>
      </c>
      <c r="K401" s="9">
        <f t="shared" si="26"/>
        <v>42718.5</v>
      </c>
      <c r="L401">
        <v>1481716800</v>
      </c>
      <c r="M401" s="9">
        <f t="shared" si="27"/>
        <v>42687.875775462962</v>
      </c>
      <c r="N401">
        <v>1479070867</v>
      </c>
      <c r="O401" t="b">
        <v>0</v>
      </c>
      <c r="P401">
        <v>95</v>
      </c>
      <c r="Q401" t="b">
        <v>1</v>
      </c>
      <c r="R401" t="s">
        <v>8267</v>
      </c>
      <c r="S401" s="17" t="s">
        <v>8345</v>
      </c>
      <c r="T401" t="s">
        <v>8346</v>
      </c>
    </row>
    <row r="402" spans="1:20" ht="43.2" x14ac:dyDescent="0.55000000000000004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0" t="str">
        <f t="shared" si="24"/>
        <v>April</v>
      </c>
      <c r="J402" s="10">
        <f t="shared" si="25"/>
        <v>2014</v>
      </c>
      <c r="K402" s="9">
        <f t="shared" si="26"/>
        <v>41776.145833333336</v>
      </c>
      <c r="L402">
        <v>1400297400</v>
      </c>
      <c r="M402" s="9">
        <f t="shared" si="27"/>
        <v>41745.635960648149</v>
      </c>
      <c r="N402">
        <v>1397661347</v>
      </c>
      <c r="O402" t="b">
        <v>0</v>
      </c>
      <c r="P402">
        <v>62</v>
      </c>
      <c r="Q402" t="b">
        <v>1</v>
      </c>
      <c r="R402" t="s">
        <v>8267</v>
      </c>
      <c r="S402" s="17" t="s">
        <v>8345</v>
      </c>
      <c r="T402" t="s">
        <v>8346</v>
      </c>
    </row>
    <row r="403" spans="1:20" ht="43.2" x14ac:dyDescent="0.55000000000000004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0" t="str">
        <f t="shared" si="24"/>
        <v>July</v>
      </c>
      <c r="J403" s="10">
        <f t="shared" si="25"/>
        <v>2011</v>
      </c>
      <c r="K403" s="9">
        <f t="shared" si="26"/>
        <v>40762.842245370368</v>
      </c>
      <c r="L403">
        <v>1312747970</v>
      </c>
      <c r="M403" s="9">
        <f t="shared" si="27"/>
        <v>40732.842245370368</v>
      </c>
      <c r="N403">
        <v>1310155970</v>
      </c>
      <c r="O403" t="b">
        <v>0</v>
      </c>
      <c r="P403">
        <v>73</v>
      </c>
      <c r="Q403" t="b">
        <v>1</v>
      </c>
      <c r="R403" t="s">
        <v>8267</v>
      </c>
      <c r="S403" s="17" t="s">
        <v>8345</v>
      </c>
      <c r="T403" t="s">
        <v>8346</v>
      </c>
    </row>
    <row r="404" spans="1:20" ht="43.2" x14ac:dyDescent="0.55000000000000004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0" t="str">
        <f t="shared" si="24"/>
        <v>October</v>
      </c>
      <c r="J404" s="10">
        <f t="shared" si="25"/>
        <v>2015</v>
      </c>
      <c r="K404" s="9">
        <f t="shared" si="26"/>
        <v>42313.58121527778</v>
      </c>
      <c r="L404">
        <v>1446731817</v>
      </c>
      <c r="M404" s="9">
        <f t="shared" si="27"/>
        <v>42292.539548611108</v>
      </c>
      <c r="N404">
        <v>1444913817</v>
      </c>
      <c r="O404" t="b">
        <v>0</v>
      </c>
      <c r="P404">
        <v>43</v>
      </c>
      <c r="Q404" t="b">
        <v>1</v>
      </c>
      <c r="R404" t="s">
        <v>8267</v>
      </c>
      <c r="S404" s="17" t="s">
        <v>8345</v>
      </c>
      <c r="T404" t="s">
        <v>8346</v>
      </c>
    </row>
    <row r="405" spans="1:20" ht="43.2" x14ac:dyDescent="0.55000000000000004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0" t="str">
        <f t="shared" si="24"/>
        <v>June</v>
      </c>
      <c r="J405" s="10">
        <f t="shared" si="25"/>
        <v>2011</v>
      </c>
      <c r="K405" s="9">
        <f t="shared" si="26"/>
        <v>40765.297222222223</v>
      </c>
      <c r="L405">
        <v>1312960080</v>
      </c>
      <c r="M405" s="9">
        <f t="shared" si="27"/>
        <v>40718.310659722221</v>
      </c>
      <c r="N405">
        <v>1308900441</v>
      </c>
      <c r="O405" t="b">
        <v>0</v>
      </c>
      <c r="P405">
        <v>70</v>
      </c>
      <c r="Q405" t="b">
        <v>1</v>
      </c>
      <c r="R405" t="s">
        <v>8267</v>
      </c>
      <c r="S405" s="17" t="s">
        <v>8345</v>
      </c>
      <c r="T405" t="s">
        <v>8346</v>
      </c>
    </row>
    <row r="406" spans="1:20" ht="43.2" x14ac:dyDescent="0.55000000000000004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0" t="str">
        <f t="shared" si="24"/>
        <v>January</v>
      </c>
      <c r="J406" s="10">
        <f t="shared" si="25"/>
        <v>2014</v>
      </c>
      <c r="K406" s="9">
        <f t="shared" si="26"/>
        <v>41675.961111111108</v>
      </c>
      <c r="L406">
        <v>1391641440</v>
      </c>
      <c r="M406" s="9">
        <f t="shared" si="27"/>
        <v>41646.628032407411</v>
      </c>
      <c r="N406">
        <v>1389107062</v>
      </c>
      <c r="O406" t="b">
        <v>0</v>
      </c>
      <c r="P406">
        <v>271</v>
      </c>
      <c r="Q406" t="b">
        <v>1</v>
      </c>
      <c r="R406" t="s">
        <v>8267</v>
      </c>
      <c r="S406" s="17" t="s">
        <v>8345</v>
      </c>
      <c r="T406" t="s">
        <v>8346</v>
      </c>
    </row>
    <row r="407" spans="1:20" ht="28.8" x14ac:dyDescent="0.55000000000000004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0" t="str">
        <f t="shared" si="24"/>
        <v>February</v>
      </c>
      <c r="J407" s="10">
        <f t="shared" si="25"/>
        <v>2014</v>
      </c>
      <c r="K407" s="9">
        <f t="shared" si="26"/>
        <v>41704.08494212963</v>
      </c>
      <c r="L407">
        <v>1394071339</v>
      </c>
      <c r="M407" s="9">
        <f t="shared" si="27"/>
        <v>41674.08494212963</v>
      </c>
      <c r="N407">
        <v>1391479339</v>
      </c>
      <c r="O407" t="b">
        <v>0</v>
      </c>
      <c r="P407">
        <v>55</v>
      </c>
      <c r="Q407" t="b">
        <v>1</v>
      </c>
      <c r="R407" t="s">
        <v>8267</v>
      </c>
      <c r="S407" s="17" t="s">
        <v>8345</v>
      </c>
      <c r="T407" t="s">
        <v>8346</v>
      </c>
    </row>
    <row r="408" spans="1:20" ht="43.2" x14ac:dyDescent="0.55000000000000004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0" t="str">
        <f t="shared" si="24"/>
        <v>April</v>
      </c>
      <c r="J408" s="10">
        <f t="shared" si="25"/>
        <v>2011</v>
      </c>
      <c r="K408" s="9">
        <f t="shared" si="26"/>
        <v>40672.249305555553</v>
      </c>
      <c r="L408">
        <v>1304920740</v>
      </c>
      <c r="M408" s="9">
        <f t="shared" si="27"/>
        <v>40638.162465277775</v>
      </c>
      <c r="N408">
        <v>1301975637</v>
      </c>
      <c r="O408" t="b">
        <v>0</v>
      </c>
      <c r="P408">
        <v>35</v>
      </c>
      <c r="Q408" t="b">
        <v>1</v>
      </c>
      <c r="R408" t="s">
        <v>8267</v>
      </c>
      <c r="S408" s="17" t="s">
        <v>8345</v>
      </c>
      <c r="T408" t="s">
        <v>8346</v>
      </c>
    </row>
    <row r="409" spans="1:20" ht="43.2" x14ac:dyDescent="0.55000000000000004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0" t="str">
        <f t="shared" si="24"/>
        <v>September</v>
      </c>
      <c r="J409" s="10">
        <f t="shared" si="25"/>
        <v>2011</v>
      </c>
      <c r="K409" s="9">
        <f t="shared" si="26"/>
        <v>40866.912615740745</v>
      </c>
      <c r="L409">
        <v>1321739650</v>
      </c>
      <c r="M409" s="9">
        <f t="shared" si="27"/>
        <v>40806.870949074073</v>
      </c>
      <c r="N409">
        <v>1316552050</v>
      </c>
      <c r="O409" t="b">
        <v>0</v>
      </c>
      <c r="P409">
        <v>22</v>
      </c>
      <c r="Q409" t="b">
        <v>1</v>
      </c>
      <c r="R409" t="s">
        <v>8267</v>
      </c>
      <c r="S409" s="17" t="s">
        <v>8345</v>
      </c>
      <c r="T409" t="s">
        <v>8346</v>
      </c>
    </row>
    <row r="410" spans="1:20" ht="43.2" x14ac:dyDescent="0.55000000000000004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0" t="str">
        <f t="shared" si="24"/>
        <v>September</v>
      </c>
      <c r="J410" s="10">
        <f t="shared" si="25"/>
        <v>2013</v>
      </c>
      <c r="K410" s="9">
        <f t="shared" si="26"/>
        <v>41583.777662037035</v>
      </c>
      <c r="L410">
        <v>1383676790</v>
      </c>
      <c r="M410" s="9">
        <f t="shared" si="27"/>
        <v>41543.735995370371</v>
      </c>
      <c r="N410">
        <v>1380217190</v>
      </c>
      <c r="O410" t="b">
        <v>0</v>
      </c>
      <c r="P410">
        <v>38</v>
      </c>
      <c r="Q410" t="b">
        <v>1</v>
      </c>
      <c r="R410" t="s">
        <v>8267</v>
      </c>
      <c r="S410" s="17" t="s">
        <v>8345</v>
      </c>
      <c r="T410" t="s">
        <v>8346</v>
      </c>
    </row>
    <row r="411" spans="1:20" ht="43.2" x14ac:dyDescent="0.55000000000000004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0" t="str">
        <f t="shared" si="24"/>
        <v>June</v>
      </c>
      <c r="J411" s="10">
        <f t="shared" si="25"/>
        <v>2016</v>
      </c>
      <c r="K411" s="9">
        <f t="shared" si="26"/>
        <v>42573.862777777773</v>
      </c>
      <c r="L411">
        <v>1469220144</v>
      </c>
      <c r="M411" s="9">
        <f t="shared" si="27"/>
        <v>42543.862777777773</v>
      </c>
      <c r="N411">
        <v>1466628144</v>
      </c>
      <c r="O411" t="b">
        <v>0</v>
      </c>
      <c r="P411">
        <v>15</v>
      </c>
      <c r="Q411" t="b">
        <v>1</v>
      </c>
      <c r="R411" t="s">
        <v>8267</v>
      </c>
      <c r="S411" s="17" t="s">
        <v>8345</v>
      </c>
      <c r="T411" t="s">
        <v>8346</v>
      </c>
    </row>
    <row r="412" spans="1:20" ht="43.2" x14ac:dyDescent="0.55000000000000004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0" t="str">
        <f t="shared" si="24"/>
        <v>April</v>
      </c>
      <c r="J412" s="10">
        <f t="shared" si="25"/>
        <v>2015</v>
      </c>
      <c r="K412" s="9">
        <f t="shared" si="26"/>
        <v>42173.981446759266</v>
      </c>
      <c r="L412">
        <v>1434670397</v>
      </c>
      <c r="M412" s="9">
        <f t="shared" si="27"/>
        <v>42113.981446759266</v>
      </c>
      <c r="N412">
        <v>1429486397</v>
      </c>
      <c r="O412" t="b">
        <v>0</v>
      </c>
      <c r="P412">
        <v>7</v>
      </c>
      <c r="Q412" t="b">
        <v>1</v>
      </c>
      <c r="R412" t="s">
        <v>8267</v>
      </c>
      <c r="S412" s="17" t="s">
        <v>8345</v>
      </c>
      <c r="T412" t="s">
        <v>8346</v>
      </c>
    </row>
    <row r="413" spans="1:20" ht="43.2" x14ac:dyDescent="0.55000000000000004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0" t="str">
        <f t="shared" si="24"/>
        <v>November</v>
      </c>
      <c r="J413" s="10">
        <f t="shared" si="25"/>
        <v>2013</v>
      </c>
      <c r="K413" s="9">
        <f t="shared" si="26"/>
        <v>41630.208333333336</v>
      </c>
      <c r="L413">
        <v>1387688400</v>
      </c>
      <c r="M413" s="9">
        <f t="shared" si="27"/>
        <v>41598.17597222222</v>
      </c>
      <c r="N413">
        <v>1384920804</v>
      </c>
      <c r="O413" t="b">
        <v>0</v>
      </c>
      <c r="P413">
        <v>241</v>
      </c>
      <c r="Q413" t="b">
        <v>1</v>
      </c>
      <c r="R413" t="s">
        <v>8267</v>
      </c>
      <c r="S413" s="17" t="s">
        <v>8345</v>
      </c>
      <c r="T413" t="s">
        <v>8346</v>
      </c>
    </row>
    <row r="414" spans="1:20" ht="43.2" x14ac:dyDescent="0.55000000000000004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0" t="str">
        <f t="shared" si="24"/>
        <v>July</v>
      </c>
      <c r="J414" s="10">
        <f t="shared" si="25"/>
        <v>2012</v>
      </c>
      <c r="K414" s="9">
        <f t="shared" si="26"/>
        <v>41115.742800925924</v>
      </c>
      <c r="L414">
        <v>1343238578</v>
      </c>
      <c r="M414" s="9">
        <f t="shared" si="27"/>
        <v>41099.742800925924</v>
      </c>
      <c r="N414">
        <v>1341856178</v>
      </c>
      <c r="O414" t="b">
        <v>0</v>
      </c>
      <c r="P414">
        <v>55</v>
      </c>
      <c r="Q414" t="b">
        <v>1</v>
      </c>
      <c r="R414" t="s">
        <v>8267</v>
      </c>
      <c r="S414" s="17" t="s">
        <v>8345</v>
      </c>
      <c r="T414" t="s">
        <v>8346</v>
      </c>
    </row>
    <row r="415" spans="1:20" ht="43.2" x14ac:dyDescent="0.55000000000000004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0" t="str">
        <f t="shared" si="24"/>
        <v>June</v>
      </c>
      <c r="J415" s="10">
        <f t="shared" si="25"/>
        <v>2012</v>
      </c>
      <c r="K415" s="9">
        <f t="shared" si="26"/>
        <v>41109.877442129626</v>
      </c>
      <c r="L415">
        <v>1342731811</v>
      </c>
      <c r="M415" s="9">
        <f t="shared" si="27"/>
        <v>41079.877442129626</v>
      </c>
      <c r="N415">
        <v>1340139811</v>
      </c>
      <c r="O415" t="b">
        <v>0</v>
      </c>
      <c r="P415">
        <v>171</v>
      </c>
      <c r="Q415" t="b">
        <v>1</v>
      </c>
      <c r="R415" t="s">
        <v>8267</v>
      </c>
      <c r="S415" s="17" t="s">
        <v>8345</v>
      </c>
      <c r="T415" t="s">
        <v>8346</v>
      </c>
    </row>
    <row r="416" spans="1:20" ht="43.2" x14ac:dyDescent="0.55000000000000004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0" t="str">
        <f t="shared" si="24"/>
        <v>September</v>
      </c>
      <c r="J416" s="10">
        <f t="shared" si="25"/>
        <v>2013</v>
      </c>
      <c r="K416" s="9">
        <f t="shared" si="26"/>
        <v>41559.063252314816</v>
      </c>
      <c r="L416">
        <v>1381541465</v>
      </c>
      <c r="M416" s="9">
        <f t="shared" si="27"/>
        <v>41529.063252314816</v>
      </c>
      <c r="N416">
        <v>1378949465</v>
      </c>
      <c r="O416" t="b">
        <v>0</v>
      </c>
      <c r="P416">
        <v>208</v>
      </c>
      <c r="Q416" t="b">
        <v>1</v>
      </c>
      <c r="R416" t="s">
        <v>8267</v>
      </c>
      <c r="S416" s="17" t="s">
        <v>8345</v>
      </c>
      <c r="T416" t="s">
        <v>8346</v>
      </c>
    </row>
    <row r="417" spans="1:20" ht="57.6" x14ac:dyDescent="0.55000000000000004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0" t="str">
        <f t="shared" si="24"/>
        <v>September</v>
      </c>
      <c r="J417" s="10">
        <f t="shared" si="25"/>
        <v>2014</v>
      </c>
      <c r="K417" s="9">
        <f t="shared" si="26"/>
        <v>41929.5</v>
      </c>
      <c r="L417">
        <v>1413547200</v>
      </c>
      <c r="M417" s="9">
        <f t="shared" si="27"/>
        <v>41904.851875</v>
      </c>
      <c r="N417">
        <v>1411417602</v>
      </c>
      <c r="O417" t="b">
        <v>0</v>
      </c>
      <c r="P417">
        <v>21</v>
      </c>
      <c r="Q417" t="b">
        <v>1</v>
      </c>
      <c r="R417" t="s">
        <v>8267</v>
      </c>
      <c r="S417" s="17" t="s">
        <v>8345</v>
      </c>
      <c r="T417" t="s">
        <v>8346</v>
      </c>
    </row>
    <row r="418" spans="1:20" ht="43.2" x14ac:dyDescent="0.55000000000000004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0" t="str">
        <f t="shared" si="24"/>
        <v>January</v>
      </c>
      <c r="J418" s="10">
        <f t="shared" si="25"/>
        <v>2014</v>
      </c>
      <c r="K418" s="9">
        <f t="shared" si="26"/>
        <v>41678.396192129629</v>
      </c>
      <c r="L418">
        <v>1391851831</v>
      </c>
      <c r="M418" s="9">
        <f t="shared" si="27"/>
        <v>41648.396192129629</v>
      </c>
      <c r="N418">
        <v>1389259831</v>
      </c>
      <c r="O418" t="b">
        <v>0</v>
      </c>
      <c r="P418">
        <v>25</v>
      </c>
      <c r="Q418" t="b">
        <v>1</v>
      </c>
      <c r="R418" t="s">
        <v>8267</v>
      </c>
      <c r="S418" s="17" t="s">
        <v>8345</v>
      </c>
      <c r="T418" t="s">
        <v>8346</v>
      </c>
    </row>
    <row r="419" spans="1:20" ht="43.2" x14ac:dyDescent="0.55000000000000004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0" t="str">
        <f t="shared" si="24"/>
        <v>March</v>
      </c>
      <c r="J419" s="10">
        <f t="shared" si="25"/>
        <v>2013</v>
      </c>
      <c r="K419" s="9">
        <f t="shared" si="26"/>
        <v>41372.189583333333</v>
      </c>
      <c r="L419">
        <v>1365395580</v>
      </c>
      <c r="M419" s="9">
        <f t="shared" si="27"/>
        <v>41360.970601851855</v>
      </c>
      <c r="N419">
        <v>1364426260</v>
      </c>
      <c r="O419" t="b">
        <v>0</v>
      </c>
      <c r="P419">
        <v>52</v>
      </c>
      <c r="Q419" t="b">
        <v>1</v>
      </c>
      <c r="R419" t="s">
        <v>8267</v>
      </c>
      <c r="S419" s="17" t="s">
        <v>8345</v>
      </c>
      <c r="T419" t="s">
        <v>8346</v>
      </c>
    </row>
    <row r="420" spans="1:20" ht="43.2" x14ac:dyDescent="0.55000000000000004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0" t="str">
        <f t="shared" si="24"/>
        <v>June</v>
      </c>
      <c r="J420" s="10">
        <f t="shared" si="25"/>
        <v>2015</v>
      </c>
      <c r="K420" s="9">
        <f t="shared" si="26"/>
        <v>42208.282372685186</v>
      </c>
      <c r="L420">
        <v>1437633997</v>
      </c>
      <c r="M420" s="9">
        <f t="shared" si="27"/>
        <v>42178.282372685186</v>
      </c>
      <c r="N420">
        <v>1435041997</v>
      </c>
      <c r="O420" t="b">
        <v>0</v>
      </c>
      <c r="P420">
        <v>104</v>
      </c>
      <c r="Q420" t="b">
        <v>1</v>
      </c>
      <c r="R420" t="s">
        <v>8267</v>
      </c>
      <c r="S420" s="17" t="s">
        <v>8345</v>
      </c>
      <c r="T420" t="s">
        <v>8346</v>
      </c>
    </row>
    <row r="421" spans="1:20" ht="43.2" x14ac:dyDescent="0.55000000000000004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0" t="str">
        <f t="shared" si="24"/>
        <v>April</v>
      </c>
      <c r="J421" s="10">
        <f t="shared" si="25"/>
        <v>2013</v>
      </c>
      <c r="K421" s="9">
        <f t="shared" si="26"/>
        <v>41454.842442129629</v>
      </c>
      <c r="L421">
        <v>1372536787</v>
      </c>
      <c r="M421" s="9">
        <f t="shared" si="27"/>
        <v>41394.842442129629</v>
      </c>
      <c r="N421">
        <v>1367352787</v>
      </c>
      <c r="O421" t="b">
        <v>0</v>
      </c>
      <c r="P421">
        <v>73</v>
      </c>
      <c r="Q421" t="b">
        <v>1</v>
      </c>
      <c r="R421" t="s">
        <v>8267</v>
      </c>
      <c r="S421" s="17" t="s">
        <v>8345</v>
      </c>
      <c r="T421" t="s">
        <v>8346</v>
      </c>
    </row>
    <row r="422" spans="1:20" ht="43.2" x14ac:dyDescent="0.55000000000000004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0" t="str">
        <f t="shared" si="24"/>
        <v>February</v>
      </c>
      <c r="J422" s="10">
        <f t="shared" si="25"/>
        <v>2014</v>
      </c>
      <c r="K422" s="9">
        <f t="shared" si="26"/>
        <v>41712.194803240738</v>
      </c>
      <c r="L422">
        <v>1394772031</v>
      </c>
      <c r="M422" s="9">
        <f t="shared" si="27"/>
        <v>41682.23646990741</v>
      </c>
      <c r="N422">
        <v>1392183631</v>
      </c>
      <c r="O422" t="b">
        <v>0</v>
      </c>
      <c r="P422">
        <v>3</v>
      </c>
      <c r="Q422" t="b">
        <v>0</v>
      </c>
      <c r="R422" t="s">
        <v>8268</v>
      </c>
      <c r="S422" s="17" t="s">
        <v>8345</v>
      </c>
      <c r="T422" t="s">
        <v>8346</v>
      </c>
    </row>
    <row r="423" spans="1:20" ht="43.2" x14ac:dyDescent="0.55000000000000004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0" t="str">
        <f t="shared" si="24"/>
        <v>June</v>
      </c>
      <c r="J423" s="10">
        <f t="shared" si="25"/>
        <v>2015</v>
      </c>
      <c r="K423" s="9">
        <f t="shared" si="26"/>
        <v>42237.491388888884</v>
      </c>
      <c r="L423">
        <v>1440157656</v>
      </c>
      <c r="M423" s="9">
        <f t="shared" si="27"/>
        <v>42177.491388888884</v>
      </c>
      <c r="N423">
        <v>1434973656</v>
      </c>
      <c r="O423" t="b">
        <v>0</v>
      </c>
      <c r="P423">
        <v>6</v>
      </c>
      <c r="Q423" t="b">
        <v>0</v>
      </c>
      <c r="R423" t="s">
        <v>8268</v>
      </c>
      <c r="S423" s="17" t="s">
        <v>8345</v>
      </c>
      <c r="T423" t="s">
        <v>8346</v>
      </c>
    </row>
    <row r="424" spans="1:20" ht="43.2" x14ac:dyDescent="0.55000000000000004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0" t="str">
        <f t="shared" si="24"/>
        <v>August</v>
      </c>
      <c r="J424" s="10">
        <f t="shared" si="25"/>
        <v>2014</v>
      </c>
      <c r="K424" s="9">
        <f t="shared" si="26"/>
        <v>41893.260381944441</v>
      </c>
      <c r="L424">
        <v>1410416097</v>
      </c>
      <c r="M424" s="9">
        <f t="shared" si="27"/>
        <v>41863.260381944441</v>
      </c>
      <c r="N424">
        <v>1407824097</v>
      </c>
      <c r="O424" t="b">
        <v>0</v>
      </c>
      <c r="P424">
        <v>12</v>
      </c>
      <c r="Q424" t="b">
        <v>0</v>
      </c>
      <c r="R424" t="s">
        <v>8268</v>
      </c>
      <c r="S424" s="17" t="s">
        <v>8345</v>
      </c>
      <c r="T424" t="s">
        <v>8346</v>
      </c>
    </row>
    <row r="425" spans="1:20" ht="43.2" x14ac:dyDescent="0.55000000000000004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0" t="str">
        <f t="shared" si="24"/>
        <v>May</v>
      </c>
      <c r="J425" s="10">
        <f t="shared" si="25"/>
        <v>2013</v>
      </c>
      <c r="K425" s="9">
        <f t="shared" si="26"/>
        <v>41430.92627314815</v>
      </c>
      <c r="L425">
        <v>1370470430</v>
      </c>
      <c r="M425" s="9">
        <f t="shared" si="27"/>
        <v>41400.92627314815</v>
      </c>
      <c r="N425">
        <v>1367878430</v>
      </c>
      <c r="O425" t="b">
        <v>0</v>
      </c>
      <c r="P425">
        <v>13</v>
      </c>
      <c r="Q425" t="b">
        <v>0</v>
      </c>
      <c r="R425" t="s">
        <v>8268</v>
      </c>
      <c r="S425" s="17" t="s">
        <v>8345</v>
      </c>
      <c r="T425" t="s">
        <v>8346</v>
      </c>
    </row>
    <row r="426" spans="1:20" ht="43.2" x14ac:dyDescent="0.55000000000000004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0" t="str">
        <f t="shared" si="24"/>
        <v>January</v>
      </c>
      <c r="J426" s="10">
        <f t="shared" si="25"/>
        <v>2012</v>
      </c>
      <c r="K426" s="9">
        <f t="shared" si="26"/>
        <v>40994.334479166668</v>
      </c>
      <c r="L426">
        <v>1332748899</v>
      </c>
      <c r="M426" s="9">
        <f t="shared" si="27"/>
        <v>40934.376145833332</v>
      </c>
      <c r="N426">
        <v>1327568499</v>
      </c>
      <c r="O426" t="b">
        <v>0</v>
      </c>
      <c r="P426">
        <v>5</v>
      </c>
      <c r="Q426" t="b">
        <v>0</v>
      </c>
      <c r="R426" t="s">
        <v>8268</v>
      </c>
      <c r="S426" s="17" t="s">
        <v>8345</v>
      </c>
      <c r="T426" t="s">
        <v>8346</v>
      </c>
    </row>
    <row r="427" spans="1:20" ht="43.2" x14ac:dyDescent="0.55000000000000004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0" t="str">
        <f t="shared" si="24"/>
        <v>September</v>
      </c>
      <c r="J427" s="10">
        <f t="shared" si="25"/>
        <v>2015</v>
      </c>
      <c r="K427" s="9">
        <f t="shared" si="26"/>
        <v>42335.902824074074</v>
      </c>
      <c r="L427">
        <v>1448660404</v>
      </c>
      <c r="M427" s="9">
        <f t="shared" si="27"/>
        <v>42275.861157407402</v>
      </c>
      <c r="N427">
        <v>1443472804</v>
      </c>
      <c r="O427" t="b">
        <v>0</v>
      </c>
      <c r="P427">
        <v>2</v>
      </c>
      <c r="Q427" t="b">
        <v>0</v>
      </c>
      <c r="R427" t="s">
        <v>8268</v>
      </c>
      <c r="S427" s="17" t="s">
        <v>8345</v>
      </c>
      <c r="T427" t="s">
        <v>8346</v>
      </c>
    </row>
    <row r="428" spans="1:20" ht="43.2" x14ac:dyDescent="0.55000000000000004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0" t="str">
        <f t="shared" si="24"/>
        <v>January</v>
      </c>
      <c r="J428" s="10">
        <f t="shared" si="25"/>
        <v>2016</v>
      </c>
      <c r="K428" s="9">
        <f t="shared" si="26"/>
        <v>42430.711967592593</v>
      </c>
      <c r="L428">
        <v>1456851914</v>
      </c>
      <c r="M428" s="9">
        <f t="shared" si="27"/>
        <v>42400.711967592593</v>
      </c>
      <c r="N428">
        <v>1454259914</v>
      </c>
      <c r="O428" t="b">
        <v>0</v>
      </c>
      <c r="P428">
        <v>8</v>
      </c>
      <c r="Q428" t="b">
        <v>0</v>
      </c>
      <c r="R428" t="s">
        <v>8268</v>
      </c>
      <c r="S428" s="17" t="s">
        <v>8345</v>
      </c>
      <c r="T428" t="s">
        <v>8346</v>
      </c>
    </row>
    <row r="429" spans="1:20" ht="43.2" x14ac:dyDescent="0.55000000000000004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0" t="str">
        <f t="shared" si="24"/>
        <v>October</v>
      </c>
      <c r="J429" s="10">
        <f t="shared" si="25"/>
        <v>2015</v>
      </c>
      <c r="K429" s="9">
        <f t="shared" si="26"/>
        <v>42299.790972222225</v>
      </c>
      <c r="L429">
        <v>1445540340</v>
      </c>
      <c r="M429" s="9">
        <f t="shared" si="27"/>
        <v>42285.909027777772</v>
      </c>
      <c r="N429">
        <v>1444340940</v>
      </c>
      <c r="O429" t="b">
        <v>0</v>
      </c>
      <c r="P429">
        <v>0</v>
      </c>
      <c r="Q429" t="b">
        <v>0</v>
      </c>
      <c r="R429" t="s">
        <v>8268</v>
      </c>
      <c r="S429" s="17" t="s">
        <v>8345</v>
      </c>
      <c r="T429" t="s">
        <v>8346</v>
      </c>
    </row>
    <row r="430" spans="1:20" ht="28.8" x14ac:dyDescent="0.55000000000000004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0" t="str">
        <f t="shared" si="24"/>
        <v>May</v>
      </c>
      <c r="J430" s="10">
        <f t="shared" si="25"/>
        <v>2014</v>
      </c>
      <c r="K430" s="9">
        <f t="shared" si="26"/>
        <v>41806.916666666664</v>
      </c>
      <c r="L430">
        <v>1402956000</v>
      </c>
      <c r="M430" s="9">
        <f t="shared" si="27"/>
        <v>41778.766724537039</v>
      </c>
      <c r="N430">
        <v>1400523845</v>
      </c>
      <c r="O430" t="b">
        <v>0</v>
      </c>
      <c r="P430">
        <v>13</v>
      </c>
      <c r="Q430" t="b">
        <v>0</v>
      </c>
      <c r="R430" t="s">
        <v>8268</v>
      </c>
      <c r="S430" s="17" t="s">
        <v>8345</v>
      </c>
      <c r="T430" t="s">
        <v>8346</v>
      </c>
    </row>
    <row r="431" spans="1:20" ht="57.6" x14ac:dyDescent="0.55000000000000004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0" t="str">
        <f t="shared" si="24"/>
        <v>September</v>
      </c>
      <c r="J431" s="10">
        <f t="shared" si="25"/>
        <v>2009</v>
      </c>
      <c r="K431" s="9">
        <f t="shared" si="26"/>
        <v>40144.207638888889</v>
      </c>
      <c r="L431">
        <v>1259297940</v>
      </c>
      <c r="M431" s="9">
        <f t="shared" si="27"/>
        <v>40070.901412037041</v>
      </c>
      <c r="N431">
        <v>1252964282</v>
      </c>
      <c r="O431" t="b">
        <v>0</v>
      </c>
      <c r="P431">
        <v>0</v>
      </c>
      <c r="Q431" t="b">
        <v>0</v>
      </c>
      <c r="R431" t="s">
        <v>8268</v>
      </c>
      <c r="S431" s="17" t="s">
        <v>8345</v>
      </c>
      <c r="T431" t="s">
        <v>8346</v>
      </c>
    </row>
    <row r="432" spans="1:20" ht="43.2" x14ac:dyDescent="0.55000000000000004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0" t="str">
        <f t="shared" si="24"/>
        <v>August</v>
      </c>
      <c r="J432" s="10">
        <f t="shared" si="25"/>
        <v>2013</v>
      </c>
      <c r="K432" s="9">
        <f t="shared" si="26"/>
        <v>41528.107256944444</v>
      </c>
      <c r="L432">
        <v>1378866867</v>
      </c>
      <c r="M432" s="9">
        <f t="shared" si="27"/>
        <v>41513.107256944444</v>
      </c>
      <c r="N432">
        <v>1377570867</v>
      </c>
      <c r="O432" t="b">
        <v>0</v>
      </c>
      <c r="P432">
        <v>5</v>
      </c>
      <c r="Q432" t="b">
        <v>0</v>
      </c>
      <c r="R432" t="s">
        <v>8268</v>
      </c>
      <c r="S432" s="17" t="s">
        <v>8345</v>
      </c>
      <c r="T432" t="s">
        <v>8346</v>
      </c>
    </row>
    <row r="433" spans="1:20" ht="43.2" x14ac:dyDescent="0.55000000000000004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0" t="str">
        <f t="shared" si="24"/>
        <v>June</v>
      </c>
      <c r="J433" s="10">
        <f t="shared" si="25"/>
        <v>2016</v>
      </c>
      <c r="K433" s="9">
        <f t="shared" si="26"/>
        <v>42556.871331018512</v>
      </c>
      <c r="L433">
        <v>1467752083</v>
      </c>
      <c r="M433" s="9">
        <f t="shared" si="27"/>
        <v>42526.871331018512</v>
      </c>
      <c r="N433">
        <v>1465160083</v>
      </c>
      <c r="O433" t="b">
        <v>0</v>
      </c>
      <c r="P433">
        <v>8</v>
      </c>
      <c r="Q433" t="b">
        <v>0</v>
      </c>
      <c r="R433" t="s">
        <v>8268</v>
      </c>
      <c r="S433" s="17" t="s">
        <v>8345</v>
      </c>
      <c r="T433" t="s">
        <v>8346</v>
      </c>
    </row>
    <row r="434" spans="1:20" ht="43.2" x14ac:dyDescent="0.55000000000000004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0" t="str">
        <f t="shared" si="24"/>
        <v>August</v>
      </c>
      <c r="J434" s="10">
        <f t="shared" si="25"/>
        <v>2015</v>
      </c>
      <c r="K434" s="9">
        <f t="shared" si="26"/>
        <v>42298.726631944446</v>
      </c>
      <c r="L434">
        <v>1445448381</v>
      </c>
      <c r="M434" s="9">
        <f t="shared" si="27"/>
        <v>42238.726631944446</v>
      </c>
      <c r="N434">
        <v>1440264381</v>
      </c>
      <c r="O434" t="b">
        <v>0</v>
      </c>
      <c r="P434">
        <v>8</v>
      </c>
      <c r="Q434" t="b">
        <v>0</v>
      </c>
      <c r="R434" t="s">
        <v>8268</v>
      </c>
      <c r="S434" s="17" t="s">
        <v>8345</v>
      </c>
      <c r="T434" t="s">
        <v>8346</v>
      </c>
    </row>
    <row r="435" spans="1:20" ht="57.6" x14ac:dyDescent="0.55000000000000004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0" t="str">
        <f t="shared" si="24"/>
        <v>August</v>
      </c>
      <c r="J435" s="10">
        <f t="shared" si="25"/>
        <v>2015</v>
      </c>
      <c r="K435" s="9">
        <f t="shared" si="26"/>
        <v>42288.629884259266</v>
      </c>
      <c r="L435">
        <v>1444576022</v>
      </c>
      <c r="M435" s="9">
        <f t="shared" si="27"/>
        <v>42228.629884259266</v>
      </c>
      <c r="N435">
        <v>1439392022</v>
      </c>
      <c r="O435" t="b">
        <v>0</v>
      </c>
      <c r="P435">
        <v>0</v>
      </c>
      <c r="Q435" t="b">
        <v>0</v>
      </c>
      <c r="R435" t="s">
        <v>8268</v>
      </c>
      <c r="S435" s="17" t="s">
        <v>8345</v>
      </c>
      <c r="T435" t="s">
        <v>8346</v>
      </c>
    </row>
    <row r="436" spans="1:20" ht="43.2" x14ac:dyDescent="0.55000000000000004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0" t="str">
        <f t="shared" si="24"/>
        <v>October</v>
      </c>
      <c r="J436" s="10">
        <f t="shared" si="25"/>
        <v>2013</v>
      </c>
      <c r="K436" s="9">
        <f t="shared" si="26"/>
        <v>41609.876180555555</v>
      </c>
      <c r="L436">
        <v>1385931702</v>
      </c>
      <c r="M436" s="9">
        <f t="shared" si="27"/>
        <v>41576.834513888891</v>
      </c>
      <c r="N436">
        <v>1383076902</v>
      </c>
      <c r="O436" t="b">
        <v>0</v>
      </c>
      <c r="P436">
        <v>2</v>
      </c>
      <c r="Q436" t="b">
        <v>0</v>
      </c>
      <c r="R436" t="s">
        <v>8268</v>
      </c>
      <c r="S436" s="17" t="s">
        <v>8345</v>
      </c>
      <c r="T436" t="s">
        <v>8346</v>
      </c>
    </row>
    <row r="437" spans="1:20" ht="43.2" x14ac:dyDescent="0.55000000000000004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0" t="str">
        <f t="shared" si="24"/>
        <v>August</v>
      </c>
      <c r="J437" s="10">
        <f t="shared" si="25"/>
        <v>2013</v>
      </c>
      <c r="K437" s="9">
        <f t="shared" si="26"/>
        <v>41530.747453703705</v>
      </c>
      <c r="L437">
        <v>1379094980</v>
      </c>
      <c r="M437" s="9">
        <f t="shared" si="27"/>
        <v>41500.747453703705</v>
      </c>
      <c r="N437">
        <v>1376502980</v>
      </c>
      <c r="O437" t="b">
        <v>0</v>
      </c>
      <c r="P437">
        <v>3</v>
      </c>
      <c r="Q437" t="b">
        <v>0</v>
      </c>
      <c r="R437" t="s">
        <v>8268</v>
      </c>
      <c r="S437" s="17" t="s">
        <v>8345</v>
      </c>
      <c r="T437" t="s">
        <v>8346</v>
      </c>
    </row>
    <row r="438" spans="1:20" ht="43.2" x14ac:dyDescent="0.55000000000000004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0" t="str">
        <f t="shared" si="24"/>
        <v>July</v>
      </c>
      <c r="J438" s="10">
        <f t="shared" si="25"/>
        <v>2013</v>
      </c>
      <c r="K438" s="9">
        <f t="shared" si="26"/>
        <v>41486.36241898148</v>
      </c>
      <c r="L438">
        <v>1375260113</v>
      </c>
      <c r="M438" s="9">
        <f t="shared" si="27"/>
        <v>41456.36241898148</v>
      </c>
      <c r="N438">
        <v>1372668113</v>
      </c>
      <c r="O438" t="b">
        <v>0</v>
      </c>
      <c r="P438">
        <v>0</v>
      </c>
      <c r="Q438" t="b">
        <v>0</v>
      </c>
      <c r="R438" t="s">
        <v>8268</v>
      </c>
      <c r="S438" s="17" t="s">
        <v>8345</v>
      </c>
      <c r="T438" t="s">
        <v>8346</v>
      </c>
    </row>
    <row r="439" spans="1:20" ht="43.2" x14ac:dyDescent="0.55000000000000004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0" t="str">
        <f t="shared" si="24"/>
        <v>August</v>
      </c>
      <c r="J439" s="10">
        <f t="shared" si="25"/>
        <v>2016</v>
      </c>
      <c r="K439" s="9">
        <f t="shared" si="26"/>
        <v>42651.31858796296</v>
      </c>
      <c r="L439">
        <v>1475912326</v>
      </c>
      <c r="M439" s="9">
        <f t="shared" si="27"/>
        <v>42591.31858796296</v>
      </c>
      <c r="N439">
        <v>1470728326</v>
      </c>
      <c r="O439" t="b">
        <v>0</v>
      </c>
      <c r="P439">
        <v>0</v>
      </c>
      <c r="Q439" t="b">
        <v>0</v>
      </c>
      <c r="R439" t="s">
        <v>8268</v>
      </c>
      <c r="S439" s="17" t="s">
        <v>8345</v>
      </c>
      <c r="T439" t="s">
        <v>8346</v>
      </c>
    </row>
    <row r="440" spans="1:20" ht="43.2" x14ac:dyDescent="0.55000000000000004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0" t="str">
        <f t="shared" si="24"/>
        <v>October</v>
      </c>
      <c r="J440" s="10">
        <f t="shared" si="25"/>
        <v>2015</v>
      </c>
      <c r="K440" s="9">
        <f t="shared" si="26"/>
        <v>42326.302754629629</v>
      </c>
      <c r="L440">
        <v>1447830958</v>
      </c>
      <c r="M440" s="9">
        <f t="shared" si="27"/>
        <v>42296.261087962965</v>
      </c>
      <c r="N440">
        <v>1445235358</v>
      </c>
      <c r="O440" t="b">
        <v>0</v>
      </c>
      <c r="P440">
        <v>11</v>
      </c>
      <c r="Q440" t="b">
        <v>0</v>
      </c>
      <c r="R440" t="s">
        <v>8268</v>
      </c>
      <c r="S440" s="17" t="s">
        <v>8345</v>
      </c>
      <c r="T440" t="s">
        <v>8346</v>
      </c>
    </row>
    <row r="441" spans="1:20" ht="43.2" x14ac:dyDescent="0.55000000000000004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0" t="str">
        <f t="shared" si="24"/>
        <v>October</v>
      </c>
      <c r="J441" s="10">
        <f t="shared" si="25"/>
        <v>2014</v>
      </c>
      <c r="K441" s="9">
        <f t="shared" si="26"/>
        <v>41929.761782407404</v>
      </c>
      <c r="L441">
        <v>1413569818</v>
      </c>
      <c r="M441" s="9">
        <f t="shared" si="27"/>
        <v>41919.761782407404</v>
      </c>
      <c r="N441">
        <v>1412705818</v>
      </c>
      <c r="O441" t="b">
        <v>0</v>
      </c>
      <c r="P441">
        <v>0</v>
      </c>
      <c r="Q441" t="b">
        <v>0</v>
      </c>
      <c r="R441" t="s">
        <v>8268</v>
      </c>
      <c r="S441" s="17" t="s">
        <v>8345</v>
      </c>
      <c r="T441" t="s">
        <v>8346</v>
      </c>
    </row>
    <row r="442" spans="1:20" ht="43.2" x14ac:dyDescent="0.55000000000000004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0" t="str">
        <f t="shared" si="24"/>
        <v>February</v>
      </c>
      <c r="J442" s="10">
        <f t="shared" si="25"/>
        <v>2016</v>
      </c>
      <c r="K442" s="9">
        <f t="shared" si="26"/>
        <v>42453.943900462968</v>
      </c>
      <c r="L442">
        <v>1458859153</v>
      </c>
      <c r="M442" s="9">
        <f t="shared" si="27"/>
        <v>42423.985567129625</v>
      </c>
      <c r="N442">
        <v>1456270753</v>
      </c>
      <c r="O442" t="b">
        <v>0</v>
      </c>
      <c r="P442">
        <v>1</v>
      </c>
      <c r="Q442" t="b">
        <v>0</v>
      </c>
      <c r="R442" t="s">
        <v>8268</v>
      </c>
      <c r="S442" s="17" t="s">
        <v>8345</v>
      </c>
      <c r="T442" t="s">
        <v>8346</v>
      </c>
    </row>
    <row r="443" spans="1:20" ht="43.2" x14ac:dyDescent="0.55000000000000004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0" t="str">
        <f t="shared" si="24"/>
        <v>October</v>
      </c>
      <c r="J443" s="10">
        <f t="shared" si="25"/>
        <v>2013</v>
      </c>
      <c r="K443" s="9">
        <f t="shared" si="26"/>
        <v>41580.793935185182</v>
      </c>
      <c r="L443">
        <v>1383418996</v>
      </c>
      <c r="M443" s="9">
        <f t="shared" si="27"/>
        <v>41550.793935185182</v>
      </c>
      <c r="N443">
        <v>1380826996</v>
      </c>
      <c r="O443" t="b">
        <v>0</v>
      </c>
      <c r="P443">
        <v>0</v>
      </c>
      <c r="Q443" t="b">
        <v>0</v>
      </c>
      <c r="R443" t="s">
        <v>8268</v>
      </c>
      <c r="S443" s="17" t="s">
        <v>8345</v>
      </c>
      <c r="T443" t="s">
        <v>8346</v>
      </c>
    </row>
    <row r="444" spans="1:20" x14ac:dyDescent="0.55000000000000004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0" t="str">
        <f t="shared" si="24"/>
        <v>January</v>
      </c>
      <c r="J444" s="10">
        <f t="shared" si="25"/>
        <v>2015</v>
      </c>
      <c r="K444" s="9">
        <f t="shared" si="26"/>
        <v>42054.888692129629</v>
      </c>
      <c r="L444">
        <v>1424380783</v>
      </c>
      <c r="M444" s="9">
        <f t="shared" si="27"/>
        <v>42024.888692129629</v>
      </c>
      <c r="N444">
        <v>1421788783</v>
      </c>
      <c r="O444" t="b">
        <v>0</v>
      </c>
      <c r="P444">
        <v>17</v>
      </c>
      <c r="Q444" t="b">
        <v>0</v>
      </c>
      <c r="R444" t="s">
        <v>8268</v>
      </c>
      <c r="S444" s="17" t="s">
        <v>8345</v>
      </c>
      <c r="T444" t="s">
        <v>8346</v>
      </c>
    </row>
    <row r="445" spans="1:20" ht="43.2" x14ac:dyDescent="0.55000000000000004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0" t="str">
        <f t="shared" si="24"/>
        <v>January</v>
      </c>
      <c r="J445" s="10">
        <f t="shared" si="25"/>
        <v>2014</v>
      </c>
      <c r="K445" s="9">
        <f t="shared" si="26"/>
        <v>41680.015057870369</v>
      </c>
      <c r="L445">
        <v>1391991701</v>
      </c>
      <c r="M445" s="9">
        <f t="shared" si="27"/>
        <v>41650.015057870369</v>
      </c>
      <c r="N445">
        <v>1389399701</v>
      </c>
      <c r="O445" t="b">
        <v>0</v>
      </c>
      <c r="P445">
        <v>2</v>
      </c>
      <c r="Q445" t="b">
        <v>0</v>
      </c>
      <c r="R445" t="s">
        <v>8268</v>
      </c>
      <c r="S445" s="17" t="s">
        <v>8345</v>
      </c>
      <c r="T445" t="s">
        <v>8346</v>
      </c>
    </row>
    <row r="446" spans="1:20" ht="43.2" x14ac:dyDescent="0.55000000000000004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0" t="str">
        <f t="shared" si="24"/>
        <v>December</v>
      </c>
      <c r="J446" s="10">
        <f t="shared" si="25"/>
        <v>2011</v>
      </c>
      <c r="K446" s="9">
        <f t="shared" si="26"/>
        <v>40954.906956018516</v>
      </c>
      <c r="L446">
        <v>1329342361</v>
      </c>
      <c r="M446" s="9">
        <f t="shared" si="27"/>
        <v>40894.906956018516</v>
      </c>
      <c r="N446">
        <v>1324158361</v>
      </c>
      <c r="O446" t="b">
        <v>0</v>
      </c>
      <c r="P446">
        <v>1</v>
      </c>
      <c r="Q446" t="b">
        <v>0</v>
      </c>
      <c r="R446" t="s">
        <v>8268</v>
      </c>
      <c r="S446" s="17" t="s">
        <v>8345</v>
      </c>
      <c r="T446" t="s">
        <v>8346</v>
      </c>
    </row>
    <row r="447" spans="1:20" ht="43.2" x14ac:dyDescent="0.55000000000000004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0" t="str">
        <f t="shared" si="24"/>
        <v>May</v>
      </c>
      <c r="J447" s="10">
        <f t="shared" si="25"/>
        <v>2015</v>
      </c>
      <c r="K447" s="9">
        <f t="shared" si="26"/>
        <v>42145.335358796292</v>
      </c>
      <c r="L447">
        <v>1432195375</v>
      </c>
      <c r="M447" s="9">
        <f t="shared" si="27"/>
        <v>42130.335358796292</v>
      </c>
      <c r="N447">
        <v>1430899375</v>
      </c>
      <c r="O447" t="b">
        <v>0</v>
      </c>
      <c r="P447">
        <v>2</v>
      </c>
      <c r="Q447" t="b">
        <v>0</v>
      </c>
      <c r="R447" t="s">
        <v>8268</v>
      </c>
      <c r="S447" s="17" t="s">
        <v>8345</v>
      </c>
      <c r="T447" t="s">
        <v>8346</v>
      </c>
    </row>
    <row r="448" spans="1:20" ht="43.2" x14ac:dyDescent="0.55000000000000004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0" t="str">
        <f t="shared" si="24"/>
        <v>February</v>
      </c>
      <c r="J448" s="10">
        <f t="shared" si="25"/>
        <v>2015</v>
      </c>
      <c r="K448" s="9">
        <f t="shared" si="26"/>
        <v>42067.083564814813</v>
      </c>
      <c r="L448">
        <v>1425434420</v>
      </c>
      <c r="M448" s="9">
        <f t="shared" si="27"/>
        <v>42037.083564814813</v>
      </c>
      <c r="N448">
        <v>1422842420</v>
      </c>
      <c r="O448" t="b">
        <v>0</v>
      </c>
      <c r="P448">
        <v>16</v>
      </c>
      <c r="Q448" t="b">
        <v>0</v>
      </c>
      <c r="R448" t="s">
        <v>8268</v>
      </c>
      <c r="S448" s="17" t="s">
        <v>8345</v>
      </c>
      <c r="T448" t="s">
        <v>8346</v>
      </c>
    </row>
    <row r="449" spans="1:20" ht="43.2" x14ac:dyDescent="0.55000000000000004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0" t="str">
        <f t="shared" si="24"/>
        <v>February</v>
      </c>
      <c r="J449" s="10">
        <f t="shared" si="25"/>
        <v>2013</v>
      </c>
      <c r="K449" s="9">
        <f t="shared" si="26"/>
        <v>41356.513460648144</v>
      </c>
      <c r="L449">
        <v>1364041163</v>
      </c>
      <c r="M449" s="9">
        <f t="shared" si="27"/>
        <v>41331.555127314816</v>
      </c>
      <c r="N449">
        <v>1361884763</v>
      </c>
      <c r="O449" t="b">
        <v>0</v>
      </c>
      <c r="P449">
        <v>1</v>
      </c>
      <c r="Q449" t="b">
        <v>0</v>
      </c>
      <c r="R449" t="s">
        <v>8268</v>
      </c>
      <c r="S449" s="17" t="s">
        <v>8345</v>
      </c>
      <c r="T449" t="s">
        <v>8346</v>
      </c>
    </row>
    <row r="450" spans="1:20" ht="43.2" x14ac:dyDescent="0.55000000000000004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0" t="str">
        <f t="shared" si="24"/>
        <v>April</v>
      </c>
      <c r="J450" s="10">
        <f t="shared" si="25"/>
        <v>2014</v>
      </c>
      <c r="K450" s="9">
        <f t="shared" si="26"/>
        <v>41773.758043981477</v>
      </c>
      <c r="L450">
        <v>1400091095</v>
      </c>
      <c r="M450" s="9">
        <f t="shared" si="27"/>
        <v>41753.758043981477</v>
      </c>
      <c r="N450">
        <v>1398363095</v>
      </c>
      <c r="O450" t="b">
        <v>0</v>
      </c>
      <c r="P450">
        <v>4</v>
      </c>
      <c r="Q450" t="b">
        <v>0</v>
      </c>
      <c r="R450" t="s">
        <v>8268</v>
      </c>
      <c r="S450" s="17" t="s">
        <v>8345</v>
      </c>
      <c r="T450" t="s">
        <v>8346</v>
      </c>
    </row>
    <row r="451" spans="1:20" ht="43.2" x14ac:dyDescent="0.55000000000000004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0" t="str">
        <f t="shared" ref="I451:I514" si="28">TEXT(M451, "mmmm")</f>
        <v>September</v>
      </c>
      <c r="J451" s="10">
        <f t="shared" ref="J451:J514" si="29">YEAR(M451)</f>
        <v>2013</v>
      </c>
      <c r="K451" s="9">
        <f t="shared" ref="K451:K514" si="30">(((L451/60)/60)/24)+DATE(1970,1,1)</f>
        <v>41564.568113425928</v>
      </c>
      <c r="L451">
        <v>1382017085</v>
      </c>
      <c r="M451" s="9">
        <f t="shared" ref="M451:M514" si="31">(((N451/60)/60)/24)+DATE(1970,1,1)</f>
        <v>41534.568113425928</v>
      </c>
      <c r="N451">
        <v>1379425085</v>
      </c>
      <c r="O451" t="b">
        <v>0</v>
      </c>
      <c r="P451">
        <v>5</v>
      </c>
      <c r="Q451" t="b">
        <v>0</v>
      </c>
      <c r="R451" t="s">
        <v>8268</v>
      </c>
      <c r="S451" s="17" t="s">
        <v>8345</v>
      </c>
      <c r="T451" t="s">
        <v>8346</v>
      </c>
    </row>
    <row r="452" spans="1:20" ht="43.2" x14ac:dyDescent="0.55000000000000004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0" t="str">
        <f t="shared" si="28"/>
        <v>January</v>
      </c>
      <c r="J452" s="10">
        <f t="shared" si="29"/>
        <v>2014</v>
      </c>
      <c r="K452" s="9">
        <f t="shared" si="30"/>
        <v>41684.946759259255</v>
      </c>
      <c r="L452">
        <v>1392417800</v>
      </c>
      <c r="M452" s="9">
        <f t="shared" si="31"/>
        <v>41654.946759259255</v>
      </c>
      <c r="N452">
        <v>1389825800</v>
      </c>
      <c r="O452" t="b">
        <v>0</v>
      </c>
      <c r="P452">
        <v>7</v>
      </c>
      <c r="Q452" t="b">
        <v>0</v>
      </c>
      <c r="R452" t="s">
        <v>8268</v>
      </c>
      <c r="S452" s="17" t="s">
        <v>8345</v>
      </c>
      <c r="T452" t="s">
        <v>8346</v>
      </c>
    </row>
    <row r="453" spans="1:20" ht="43.2" x14ac:dyDescent="0.55000000000000004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0" t="str">
        <f t="shared" si="28"/>
        <v>December</v>
      </c>
      <c r="J453" s="10">
        <f t="shared" si="29"/>
        <v>2013</v>
      </c>
      <c r="K453" s="9">
        <f t="shared" si="30"/>
        <v>41664.715173611112</v>
      </c>
      <c r="L453">
        <v>1390669791</v>
      </c>
      <c r="M453" s="9">
        <f t="shared" si="31"/>
        <v>41634.715173611112</v>
      </c>
      <c r="N453">
        <v>1388077791</v>
      </c>
      <c r="O453" t="b">
        <v>0</v>
      </c>
      <c r="P453">
        <v>0</v>
      </c>
      <c r="Q453" t="b">
        <v>0</v>
      </c>
      <c r="R453" t="s">
        <v>8268</v>
      </c>
      <c r="S453" s="17" t="s">
        <v>8345</v>
      </c>
      <c r="T453" t="s">
        <v>8346</v>
      </c>
    </row>
    <row r="454" spans="1:20" ht="28.8" x14ac:dyDescent="0.55000000000000004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0" t="str">
        <f t="shared" si="28"/>
        <v>April</v>
      </c>
      <c r="J454" s="10">
        <f t="shared" si="29"/>
        <v>2015</v>
      </c>
      <c r="K454" s="9">
        <f t="shared" si="30"/>
        <v>42137.703877314809</v>
      </c>
      <c r="L454">
        <v>1431536015</v>
      </c>
      <c r="M454" s="9">
        <f t="shared" si="31"/>
        <v>42107.703877314809</v>
      </c>
      <c r="N454">
        <v>1428944015</v>
      </c>
      <c r="O454" t="b">
        <v>0</v>
      </c>
      <c r="P454">
        <v>12</v>
      </c>
      <c r="Q454" t="b">
        <v>0</v>
      </c>
      <c r="R454" t="s">
        <v>8268</v>
      </c>
      <c r="S454" s="17" t="s">
        <v>8345</v>
      </c>
      <c r="T454" t="s">
        <v>8346</v>
      </c>
    </row>
    <row r="455" spans="1:20" ht="43.2" x14ac:dyDescent="0.55000000000000004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0" t="str">
        <f t="shared" si="28"/>
        <v>February</v>
      </c>
      <c r="J455" s="10">
        <f t="shared" si="29"/>
        <v>2015</v>
      </c>
      <c r="K455" s="9">
        <f t="shared" si="30"/>
        <v>42054.824988425928</v>
      </c>
      <c r="L455">
        <v>1424375279</v>
      </c>
      <c r="M455" s="9">
        <f t="shared" si="31"/>
        <v>42038.824988425928</v>
      </c>
      <c r="N455">
        <v>1422992879</v>
      </c>
      <c r="O455" t="b">
        <v>0</v>
      </c>
      <c r="P455">
        <v>2</v>
      </c>
      <c r="Q455" t="b">
        <v>0</v>
      </c>
      <c r="R455" t="s">
        <v>8268</v>
      </c>
      <c r="S455" s="17" t="s">
        <v>8345</v>
      </c>
      <c r="T455" t="s">
        <v>8346</v>
      </c>
    </row>
    <row r="456" spans="1:20" ht="43.2" x14ac:dyDescent="0.55000000000000004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0" t="str">
        <f t="shared" si="28"/>
        <v>October</v>
      </c>
      <c r="J456" s="10">
        <f t="shared" si="29"/>
        <v>2014</v>
      </c>
      <c r="K456" s="9">
        <f t="shared" si="30"/>
        <v>41969.551388888889</v>
      </c>
      <c r="L456">
        <v>1417007640</v>
      </c>
      <c r="M456" s="9">
        <f t="shared" si="31"/>
        <v>41938.717256944445</v>
      </c>
      <c r="N456">
        <v>1414343571</v>
      </c>
      <c r="O456" t="b">
        <v>0</v>
      </c>
      <c r="P456">
        <v>5</v>
      </c>
      <c r="Q456" t="b">
        <v>0</v>
      </c>
      <c r="R456" t="s">
        <v>8268</v>
      </c>
      <c r="S456" s="17" t="s">
        <v>8345</v>
      </c>
      <c r="T456" t="s">
        <v>8346</v>
      </c>
    </row>
    <row r="457" spans="1:20" ht="43.2" x14ac:dyDescent="0.55000000000000004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0" t="str">
        <f t="shared" si="28"/>
        <v>March</v>
      </c>
      <c r="J457" s="10">
        <f t="shared" si="29"/>
        <v>2012</v>
      </c>
      <c r="K457" s="9">
        <f t="shared" si="30"/>
        <v>41016.021527777775</v>
      </c>
      <c r="L457">
        <v>1334622660</v>
      </c>
      <c r="M457" s="9">
        <f t="shared" si="31"/>
        <v>40971.002569444441</v>
      </c>
      <c r="N457">
        <v>1330733022</v>
      </c>
      <c r="O457" t="b">
        <v>0</v>
      </c>
      <c r="P457">
        <v>2</v>
      </c>
      <c r="Q457" t="b">
        <v>0</v>
      </c>
      <c r="R457" t="s">
        <v>8268</v>
      </c>
      <c r="S457" s="17" t="s">
        <v>8345</v>
      </c>
      <c r="T457" t="s">
        <v>8346</v>
      </c>
    </row>
    <row r="458" spans="1:20" ht="43.2" x14ac:dyDescent="0.55000000000000004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0" t="str">
        <f t="shared" si="28"/>
        <v>September</v>
      </c>
      <c r="J458" s="10">
        <f t="shared" si="29"/>
        <v>2013</v>
      </c>
      <c r="K458" s="9">
        <f t="shared" si="30"/>
        <v>41569.165972222225</v>
      </c>
      <c r="L458">
        <v>1382414340</v>
      </c>
      <c r="M458" s="9">
        <f t="shared" si="31"/>
        <v>41547.694456018515</v>
      </c>
      <c r="N458">
        <v>1380559201</v>
      </c>
      <c r="O458" t="b">
        <v>0</v>
      </c>
      <c r="P458">
        <v>3</v>
      </c>
      <c r="Q458" t="b">
        <v>0</v>
      </c>
      <c r="R458" t="s">
        <v>8268</v>
      </c>
      <c r="S458" s="17" t="s">
        <v>8345</v>
      </c>
      <c r="T458" t="s">
        <v>8346</v>
      </c>
    </row>
    <row r="459" spans="1:20" ht="43.2" x14ac:dyDescent="0.55000000000000004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0" t="str">
        <f t="shared" si="28"/>
        <v>July</v>
      </c>
      <c r="J459" s="10">
        <f t="shared" si="29"/>
        <v>2014</v>
      </c>
      <c r="K459" s="9">
        <f t="shared" si="30"/>
        <v>41867.767500000002</v>
      </c>
      <c r="L459">
        <v>1408213512</v>
      </c>
      <c r="M459" s="9">
        <f t="shared" si="31"/>
        <v>41837.767500000002</v>
      </c>
      <c r="N459">
        <v>1405621512</v>
      </c>
      <c r="O459" t="b">
        <v>0</v>
      </c>
      <c r="P459">
        <v>0</v>
      </c>
      <c r="Q459" t="b">
        <v>0</v>
      </c>
      <c r="R459" t="s">
        <v>8268</v>
      </c>
      <c r="S459" s="17" t="s">
        <v>8345</v>
      </c>
      <c r="T459" t="s">
        <v>8346</v>
      </c>
    </row>
    <row r="460" spans="1:20" ht="43.2" x14ac:dyDescent="0.55000000000000004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0" t="str">
        <f t="shared" si="28"/>
        <v>April</v>
      </c>
      <c r="J460" s="10">
        <f t="shared" si="29"/>
        <v>2013</v>
      </c>
      <c r="K460" s="9">
        <f t="shared" si="30"/>
        <v>41408.69976851852</v>
      </c>
      <c r="L460">
        <v>1368550060</v>
      </c>
      <c r="M460" s="9">
        <f t="shared" si="31"/>
        <v>41378.69976851852</v>
      </c>
      <c r="N460">
        <v>1365958060</v>
      </c>
      <c r="O460" t="b">
        <v>0</v>
      </c>
      <c r="P460">
        <v>49</v>
      </c>
      <c r="Q460" t="b">
        <v>0</v>
      </c>
      <c r="R460" t="s">
        <v>8268</v>
      </c>
      <c r="S460" s="17" t="s">
        <v>8345</v>
      </c>
      <c r="T460" t="s">
        <v>8346</v>
      </c>
    </row>
    <row r="461" spans="1:20" ht="43.2" x14ac:dyDescent="0.55000000000000004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0" t="str">
        <f t="shared" si="28"/>
        <v>September</v>
      </c>
      <c r="J461" s="10">
        <f t="shared" si="29"/>
        <v>2011</v>
      </c>
      <c r="K461" s="9">
        <f t="shared" si="30"/>
        <v>40860.682025462964</v>
      </c>
      <c r="L461">
        <v>1321201327</v>
      </c>
      <c r="M461" s="9">
        <f t="shared" si="31"/>
        <v>40800.6403587963</v>
      </c>
      <c r="N461">
        <v>1316013727</v>
      </c>
      <c r="O461" t="b">
        <v>0</v>
      </c>
      <c r="P461">
        <v>1</v>
      </c>
      <c r="Q461" t="b">
        <v>0</v>
      </c>
      <c r="R461" t="s">
        <v>8268</v>
      </c>
      <c r="S461" s="17" t="s">
        <v>8345</v>
      </c>
      <c r="T461" t="s">
        <v>8346</v>
      </c>
    </row>
    <row r="462" spans="1:20" ht="28.8" x14ac:dyDescent="0.55000000000000004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0" t="str">
        <f t="shared" si="28"/>
        <v>April</v>
      </c>
      <c r="J462" s="10">
        <f t="shared" si="29"/>
        <v>2014</v>
      </c>
      <c r="K462" s="9">
        <f t="shared" si="30"/>
        <v>41791.166666666664</v>
      </c>
      <c r="L462">
        <v>1401595200</v>
      </c>
      <c r="M462" s="9">
        <f t="shared" si="31"/>
        <v>41759.542534722219</v>
      </c>
      <c r="N462">
        <v>1398862875</v>
      </c>
      <c r="O462" t="b">
        <v>0</v>
      </c>
      <c r="P462">
        <v>2</v>
      </c>
      <c r="Q462" t="b">
        <v>0</v>
      </c>
      <c r="R462" t="s">
        <v>8268</v>
      </c>
      <c r="S462" s="17" t="s">
        <v>8345</v>
      </c>
      <c r="T462" t="s">
        <v>8346</v>
      </c>
    </row>
    <row r="463" spans="1:20" ht="43.2" x14ac:dyDescent="0.55000000000000004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0" t="str">
        <f t="shared" si="28"/>
        <v>May</v>
      </c>
      <c r="J463" s="10">
        <f t="shared" si="29"/>
        <v>2013</v>
      </c>
      <c r="K463" s="9">
        <f t="shared" si="30"/>
        <v>41427.84684027778</v>
      </c>
      <c r="L463">
        <v>1370204367</v>
      </c>
      <c r="M463" s="9">
        <f t="shared" si="31"/>
        <v>41407.84684027778</v>
      </c>
      <c r="N463">
        <v>1368476367</v>
      </c>
      <c r="O463" t="b">
        <v>0</v>
      </c>
      <c r="P463">
        <v>0</v>
      </c>
      <c r="Q463" t="b">
        <v>0</v>
      </c>
      <c r="R463" t="s">
        <v>8268</v>
      </c>
      <c r="S463" s="17" t="s">
        <v>8345</v>
      </c>
      <c r="T463" t="s">
        <v>8346</v>
      </c>
    </row>
    <row r="464" spans="1:20" ht="43.2" x14ac:dyDescent="0.55000000000000004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0" t="str">
        <f t="shared" si="28"/>
        <v>June</v>
      </c>
      <c r="J464" s="10">
        <f t="shared" si="29"/>
        <v>2011</v>
      </c>
      <c r="K464" s="9">
        <f t="shared" si="30"/>
        <v>40765.126631944448</v>
      </c>
      <c r="L464">
        <v>1312945341</v>
      </c>
      <c r="M464" s="9">
        <f t="shared" si="31"/>
        <v>40705.126631944448</v>
      </c>
      <c r="N464">
        <v>1307761341</v>
      </c>
      <c r="O464" t="b">
        <v>0</v>
      </c>
      <c r="P464">
        <v>0</v>
      </c>
      <c r="Q464" t="b">
        <v>0</v>
      </c>
      <c r="R464" t="s">
        <v>8268</v>
      </c>
      <c r="S464" s="17" t="s">
        <v>8345</v>
      </c>
      <c r="T464" t="s">
        <v>8346</v>
      </c>
    </row>
    <row r="465" spans="1:20" ht="43.2" x14ac:dyDescent="0.55000000000000004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0" t="str">
        <f t="shared" si="28"/>
        <v>July</v>
      </c>
      <c r="J465" s="10">
        <f t="shared" si="29"/>
        <v>2011</v>
      </c>
      <c r="K465" s="9">
        <f t="shared" si="30"/>
        <v>40810.710104166668</v>
      </c>
      <c r="L465">
        <v>1316883753</v>
      </c>
      <c r="M465" s="9">
        <f t="shared" si="31"/>
        <v>40750.710104166668</v>
      </c>
      <c r="N465">
        <v>1311699753</v>
      </c>
      <c r="O465" t="b">
        <v>0</v>
      </c>
      <c r="P465">
        <v>11</v>
      </c>
      <c r="Q465" t="b">
        <v>0</v>
      </c>
      <c r="R465" t="s">
        <v>8268</v>
      </c>
      <c r="S465" s="17" t="s">
        <v>8345</v>
      </c>
      <c r="T465" t="s">
        <v>8346</v>
      </c>
    </row>
    <row r="466" spans="1:20" ht="28.8" x14ac:dyDescent="0.55000000000000004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0" t="str">
        <f t="shared" si="28"/>
        <v>April</v>
      </c>
      <c r="J466" s="10">
        <f t="shared" si="29"/>
        <v>2016</v>
      </c>
      <c r="K466" s="9">
        <f t="shared" si="30"/>
        <v>42508.848784722228</v>
      </c>
      <c r="L466">
        <v>1463602935</v>
      </c>
      <c r="M466" s="9">
        <f t="shared" si="31"/>
        <v>42488.848784722228</v>
      </c>
      <c r="N466">
        <v>1461874935</v>
      </c>
      <c r="O466" t="b">
        <v>0</v>
      </c>
      <c r="P466">
        <v>1</v>
      </c>
      <c r="Q466" t="b">
        <v>0</v>
      </c>
      <c r="R466" t="s">
        <v>8268</v>
      </c>
      <c r="S466" s="17" t="s">
        <v>8345</v>
      </c>
      <c r="T466" t="s">
        <v>8346</v>
      </c>
    </row>
    <row r="467" spans="1:20" x14ac:dyDescent="0.55000000000000004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0" t="str">
        <f t="shared" si="28"/>
        <v>June</v>
      </c>
      <c r="J467" s="10">
        <f t="shared" si="29"/>
        <v>2014</v>
      </c>
      <c r="K467" s="9">
        <f t="shared" si="30"/>
        <v>41817.120069444441</v>
      </c>
      <c r="L467">
        <v>1403837574</v>
      </c>
      <c r="M467" s="9">
        <f t="shared" si="31"/>
        <v>41801.120069444441</v>
      </c>
      <c r="N467">
        <v>1402455174</v>
      </c>
      <c r="O467" t="b">
        <v>0</v>
      </c>
      <c r="P467">
        <v>8</v>
      </c>
      <c r="Q467" t="b">
        <v>0</v>
      </c>
      <c r="R467" t="s">
        <v>8268</v>
      </c>
      <c r="S467" s="17" t="s">
        <v>8345</v>
      </c>
      <c r="T467" t="s">
        <v>8346</v>
      </c>
    </row>
    <row r="468" spans="1:20" ht="43.2" x14ac:dyDescent="0.55000000000000004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0" t="str">
        <f t="shared" si="28"/>
        <v>August</v>
      </c>
      <c r="J468" s="10">
        <f t="shared" si="29"/>
        <v>2012</v>
      </c>
      <c r="K468" s="9">
        <f t="shared" si="30"/>
        <v>41159.942870370374</v>
      </c>
      <c r="L468">
        <v>1347057464</v>
      </c>
      <c r="M468" s="9">
        <f t="shared" si="31"/>
        <v>41129.942870370374</v>
      </c>
      <c r="N468">
        <v>1344465464</v>
      </c>
      <c r="O468" t="b">
        <v>0</v>
      </c>
      <c r="P468">
        <v>5</v>
      </c>
      <c r="Q468" t="b">
        <v>0</v>
      </c>
      <c r="R468" t="s">
        <v>8268</v>
      </c>
      <c r="S468" s="17" t="s">
        <v>8345</v>
      </c>
      <c r="T468" t="s">
        <v>8346</v>
      </c>
    </row>
    <row r="469" spans="1:20" ht="43.2" x14ac:dyDescent="0.55000000000000004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0" t="str">
        <f t="shared" si="28"/>
        <v>August</v>
      </c>
      <c r="J469" s="10">
        <f t="shared" si="29"/>
        <v>2012</v>
      </c>
      <c r="K469" s="9">
        <f t="shared" si="30"/>
        <v>41180.679791666669</v>
      </c>
      <c r="L469">
        <v>1348849134</v>
      </c>
      <c r="M469" s="9">
        <f t="shared" si="31"/>
        <v>41135.679791666669</v>
      </c>
      <c r="N469">
        <v>1344961134</v>
      </c>
      <c r="O469" t="b">
        <v>0</v>
      </c>
      <c r="P469">
        <v>39</v>
      </c>
      <c r="Q469" t="b">
        <v>0</v>
      </c>
      <c r="R469" t="s">
        <v>8268</v>
      </c>
      <c r="S469" s="17" t="s">
        <v>8345</v>
      </c>
      <c r="T469" t="s">
        <v>8346</v>
      </c>
    </row>
    <row r="470" spans="1:20" ht="43.2" x14ac:dyDescent="0.55000000000000004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0" t="str">
        <f t="shared" si="28"/>
        <v>May</v>
      </c>
      <c r="J470" s="10">
        <f t="shared" si="29"/>
        <v>2012</v>
      </c>
      <c r="K470" s="9">
        <f t="shared" si="30"/>
        <v>41101.160474537035</v>
      </c>
      <c r="L470">
        <v>1341978665</v>
      </c>
      <c r="M470" s="9">
        <f t="shared" si="31"/>
        <v>41041.167627314811</v>
      </c>
      <c r="N470">
        <v>1336795283</v>
      </c>
      <c r="O470" t="b">
        <v>0</v>
      </c>
      <c r="P470">
        <v>0</v>
      </c>
      <c r="Q470" t="b">
        <v>0</v>
      </c>
      <c r="R470" t="s">
        <v>8268</v>
      </c>
      <c r="S470" s="17" t="s">
        <v>8345</v>
      </c>
      <c r="T470" t="s">
        <v>8346</v>
      </c>
    </row>
    <row r="471" spans="1:20" ht="28.8" x14ac:dyDescent="0.55000000000000004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0" t="str">
        <f t="shared" si="28"/>
        <v>July</v>
      </c>
      <c r="J471" s="10">
        <f t="shared" si="29"/>
        <v>2014</v>
      </c>
      <c r="K471" s="9">
        <f t="shared" si="30"/>
        <v>41887.989861111113</v>
      </c>
      <c r="L471">
        <v>1409960724</v>
      </c>
      <c r="M471" s="9">
        <f t="shared" si="31"/>
        <v>41827.989861111113</v>
      </c>
      <c r="N471">
        <v>1404776724</v>
      </c>
      <c r="O471" t="b">
        <v>0</v>
      </c>
      <c r="P471">
        <v>0</v>
      </c>
      <c r="Q471" t="b">
        <v>0</v>
      </c>
      <c r="R471" t="s">
        <v>8268</v>
      </c>
      <c r="S471" s="17" t="s">
        <v>8345</v>
      </c>
      <c r="T471" t="s">
        <v>8346</v>
      </c>
    </row>
    <row r="472" spans="1:20" ht="43.2" x14ac:dyDescent="0.55000000000000004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0" t="str">
        <f t="shared" si="28"/>
        <v>November</v>
      </c>
      <c r="J472" s="10">
        <f t="shared" si="29"/>
        <v>2013</v>
      </c>
      <c r="K472" s="9">
        <f t="shared" si="30"/>
        <v>41655.166666666664</v>
      </c>
      <c r="L472">
        <v>1389844800</v>
      </c>
      <c r="M472" s="9">
        <f t="shared" si="31"/>
        <v>41605.167696759258</v>
      </c>
      <c r="N472">
        <v>1385524889</v>
      </c>
      <c r="O472" t="b">
        <v>0</v>
      </c>
      <c r="P472">
        <v>2</v>
      </c>
      <c r="Q472" t="b">
        <v>0</v>
      </c>
      <c r="R472" t="s">
        <v>8268</v>
      </c>
      <c r="S472" s="17" t="s">
        <v>8345</v>
      </c>
      <c r="T472" t="s">
        <v>8346</v>
      </c>
    </row>
    <row r="473" spans="1:20" ht="57.6" x14ac:dyDescent="0.55000000000000004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0" t="str">
        <f t="shared" si="28"/>
        <v>March</v>
      </c>
      <c r="J473" s="10">
        <f t="shared" si="29"/>
        <v>2014</v>
      </c>
      <c r="K473" s="9">
        <f t="shared" si="30"/>
        <v>41748.680312500001</v>
      </c>
      <c r="L473">
        <v>1397924379</v>
      </c>
      <c r="M473" s="9">
        <f t="shared" si="31"/>
        <v>41703.721979166665</v>
      </c>
      <c r="N473">
        <v>1394039979</v>
      </c>
      <c r="O473" t="b">
        <v>0</v>
      </c>
      <c r="P473">
        <v>170</v>
      </c>
      <c r="Q473" t="b">
        <v>0</v>
      </c>
      <c r="R473" t="s">
        <v>8268</v>
      </c>
      <c r="S473" s="17" t="s">
        <v>8345</v>
      </c>
      <c r="T473" t="s">
        <v>8346</v>
      </c>
    </row>
    <row r="474" spans="1:20" ht="43.2" x14ac:dyDescent="0.55000000000000004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0" t="str">
        <f t="shared" si="28"/>
        <v>July</v>
      </c>
      <c r="J474" s="10">
        <f t="shared" si="29"/>
        <v>2014</v>
      </c>
      <c r="K474" s="9">
        <f t="shared" si="30"/>
        <v>41874.922662037039</v>
      </c>
      <c r="L474">
        <v>1408831718</v>
      </c>
      <c r="M474" s="9">
        <f t="shared" si="31"/>
        <v>41844.922662037039</v>
      </c>
      <c r="N474">
        <v>1406239718</v>
      </c>
      <c r="O474" t="b">
        <v>0</v>
      </c>
      <c r="P474">
        <v>5</v>
      </c>
      <c r="Q474" t="b">
        <v>0</v>
      </c>
      <c r="R474" t="s">
        <v>8268</v>
      </c>
      <c r="S474" s="17" t="s">
        <v>8345</v>
      </c>
      <c r="T474" t="s">
        <v>8346</v>
      </c>
    </row>
    <row r="475" spans="1:20" ht="43.2" x14ac:dyDescent="0.55000000000000004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0" t="str">
        <f t="shared" si="28"/>
        <v>August</v>
      </c>
      <c r="J475" s="10">
        <f t="shared" si="29"/>
        <v>2014</v>
      </c>
      <c r="K475" s="9">
        <f t="shared" si="30"/>
        <v>41899.698136574072</v>
      </c>
      <c r="L475">
        <v>1410972319</v>
      </c>
      <c r="M475" s="9">
        <f t="shared" si="31"/>
        <v>41869.698136574072</v>
      </c>
      <c r="N475">
        <v>1408380319</v>
      </c>
      <c r="O475" t="b">
        <v>0</v>
      </c>
      <c r="P475">
        <v>14</v>
      </c>
      <c r="Q475" t="b">
        <v>0</v>
      </c>
      <c r="R475" t="s">
        <v>8268</v>
      </c>
      <c r="S475" s="17" t="s">
        <v>8345</v>
      </c>
      <c r="T475" t="s">
        <v>8346</v>
      </c>
    </row>
    <row r="476" spans="1:20" ht="43.2" x14ac:dyDescent="0.55000000000000004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0" t="str">
        <f t="shared" si="28"/>
        <v>January</v>
      </c>
      <c r="J476" s="10">
        <f t="shared" si="29"/>
        <v>2017</v>
      </c>
      <c r="K476" s="9">
        <f t="shared" si="30"/>
        <v>42783.329039351855</v>
      </c>
      <c r="L476">
        <v>1487318029</v>
      </c>
      <c r="M476" s="9">
        <f t="shared" si="31"/>
        <v>42753.329039351855</v>
      </c>
      <c r="N476">
        <v>1484726029</v>
      </c>
      <c r="O476" t="b">
        <v>0</v>
      </c>
      <c r="P476">
        <v>1</v>
      </c>
      <c r="Q476" t="b">
        <v>0</v>
      </c>
      <c r="R476" t="s">
        <v>8268</v>
      </c>
      <c r="S476" s="17" t="s">
        <v>8345</v>
      </c>
      <c r="T476" t="s">
        <v>8346</v>
      </c>
    </row>
    <row r="477" spans="1:20" ht="43.2" x14ac:dyDescent="0.55000000000000004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0" t="str">
        <f t="shared" si="28"/>
        <v>April</v>
      </c>
      <c r="J477" s="10">
        <f t="shared" si="29"/>
        <v>2015</v>
      </c>
      <c r="K477" s="9">
        <f t="shared" si="30"/>
        <v>42130.086145833338</v>
      </c>
      <c r="L477">
        <v>1430877843</v>
      </c>
      <c r="M477" s="9">
        <f t="shared" si="31"/>
        <v>42100.086145833338</v>
      </c>
      <c r="N477">
        <v>1428285843</v>
      </c>
      <c r="O477" t="b">
        <v>0</v>
      </c>
      <c r="P477">
        <v>0</v>
      </c>
      <c r="Q477" t="b">
        <v>0</v>
      </c>
      <c r="R477" t="s">
        <v>8268</v>
      </c>
      <c r="S477" s="17" t="s">
        <v>8345</v>
      </c>
      <c r="T477" t="s">
        <v>8346</v>
      </c>
    </row>
    <row r="478" spans="1:20" ht="28.8" x14ac:dyDescent="0.55000000000000004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0" t="str">
        <f t="shared" si="28"/>
        <v>April</v>
      </c>
      <c r="J478" s="10">
        <f t="shared" si="29"/>
        <v>2014</v>
      </c>
      <c r="K478" s="9">
        <f t="shared" si="30"/>
        <v>41793.165972222225</v>
      </c>
      <c r="L478">
        <v>1401767940</v>
      </c>
      <c r="M478" s="9">
        <f t="shared" si="31"/>
        <v>41757.975011574075</v>
      </c>
      <c r="N478">
        <v>1398727441</v>
      </c>
      <c r="O478" t="b">
        <v>0</v>
      </c>
      <c r="P478">
        <v>124</v>
      </c>
      <c r="Q478" t="b">
        <v>0</v>
      </c>
      <c r="R478" t="s">
        <v>8268</v>
      </c>
      <c r="S478" s="17" t="s">
        <v>8345</v>
      </c>
      <c r="T478" t="s">
        <v>8346</v>
      </c>
    </row>
    <row r="479" spans="1:20" ht="43.2" x14ac:dyDescent="0.55000000000000004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0" t="str">
        <f t="shared" si="28"/>
        <v>March</v>
      </c>
      <c r="J479" s="10">
        <f t="shared" si="29"/>
        <v>2012</v>
      </c>
      <c r="K479" s="9">
        <f t="shared" si="30"/>
        <v>41047.83488425926</v>
      </c>
      <c r="L479">
        <v>1337371334</v>
      </c>
      <c r="M479" s="9">
        <f t="shared" si="31"/>
        <v>40987.83488425926</v>
      </c>
      <c r="N479">
        <v>1332187334</v>
      </c>
      <c r="O479" t="b">
        <v>0</v>
      </c>
      <c r="P479">
        <v>0</v>
      </c>
      <c r="Q479" t="b">
        <v>0</v>
      </c>
      <c r="R479" t="s">
        <v>8268</v>
      </c>
      <c r="S479" s="17" t="s">
        <v>8345</v>
      </c>
      <c r="T479" t="s">
        <v>8346</v>
      </c>
    </row>
    <row r="480" spans="1:20" ht="43.2" x14ac:dyDescent="0.55000000000000004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0" t="str">
        <f t="shared" si="28"/>
        <v>March</v>
      </c>
      <c r="J480" s="10">
        <f t="shared" si="29"/>
        <v>2015</v>
      </c>
      <c r="K480" s="9">
        <f t="shared" si="30"/>
        <v>42095.869317129633</v>
      </c>
      <c r="L480">
        <v>1427921509</v>
      </c>
      <c r="M480" s="9">
        <f t="shared" si="31"/>
        <v>42065.910983796297</v>
      </c>
      <c r="N480">
        <v>1425333109</v>
      </c>
      <c r="O480" t="b">
        <v>0</v>
      </c>
      <c r="P480">
        <v>0</v>
      </c>
      <c r="Q480" t="b">
        <v>0</v>
      </c>
      <c r="R480" t="s">
        <v>8268</v>
      </c>
      <c r="S480" s="17" t="s">
        <v>8345</v>
      </c>
      <c r="T480" t="s">
        <v>8346</v>
      </c>
    </row>
    <row r="481" spans="1:20" ht="43.2" x14ac:dyDescent="0.55000000000000004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0" t="str">
        <f t="shared" si="28"/>
        <v>September</v>
      </c>
      <c r="J481" s="10">
        <f t="shared" si="29"/>
        <v>2014</v>
      </c>
      <c r="K481" s="9">
        <f t="shared" si="30"/>
        <v>41964.449479166666</v>
      </c>
      <c r="L481">
        <v>1416566835</v>
      </c>
      <c r="M481" s="9">
        <f t="shared" si="31"/>
        <v>41904.407812500001</v>
      </c>
      <c r="N481">
        <v>1411379235</v>
      </c>
      <c r="O481" t="b">
        <v>0</v>
      </c>
      <c r="P481">
        <v>55</v>
      </c>
      <c r="Q481" t="b">
        <v>0</v>
      </c>
      <c r="R481" t="s">
        <v>8268</v>
      </c>
      <c r="S481" s="17" t="s">
        <v>8345</v>
      </c>
      <c r="T481" t="s">
        <v>8346</v>
      </c>
    </row>
    <row r="482" spans="1:20" ht="43.2" x14ac:dyDescent="0.55000000000000004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0" t="str">
        <f t="shared" si="28"/>
        <v>July</v>
      </c>
      <c r="J482" s="10">
        <f t="shared" si="29"/>
        <v>2013</v>
      </c>
      <c r="K482" s="9">
        <f t="shared" si="30"/>
        <v>41495.500173611108</v>
      </c>
      <c r="L482">
        <v>1376049615</v>
      </c>
      <c r="M482" s="9">
        <f t="shared" si="31"/>
        <v>41465.500173611108</v>
      </c>
      <c r="N482">
        <v>1373457615</v>
      </c>
      <c r="O482" t="b">
        <v>0</v>
      </c>
      <c r="P482">
        <v>140</v>
      </c>
      <c r="Q482" t="b">
        <v>0</v>
      </c>
      <c r="R482" t="s">
        <v>8268</v>
      </c>
      <c r="S482" s="17" t="s">
        <v>8345</v>
      </c>
      <c r="T482" t="s">
        <v>8346</v>
      </c>
    </row>
    <row r="483" spans="1:20" ht="43.2" x14ac:dyDescent="0.55000000000000004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0" t="str">
        <f t="shared" si="28"/>
        <v>September</v>
      </c>
      <c r="J483" s="10">
        <f t="shared" si="29"/>
        <v>2012</v>
      </c>
      <c r="K483" s="9">
        <f t="shared" si="30"/>
        <v>41192.672326388885</v>
      </c>
      <c r="L483">
        <v>1349885289</v>
      </c>
      <c r="M483" s="9">
        <f t="shared" si="31"/>
        <v>41162.672326388885</v>
      </c>
      <c r="N483">
        <v>1347293289</v>
      </c>
      <c r="O483" t="b">
        <v>0</v>
      </c>
      <c r="P483">
        <v>21</v>
      </c>
      <c r="Q483" t="b">
        <v>0</v>
      </c>
      <c r="R483" t="s">
        <v>8268</v>
      </c>
      <c r="S483" s="17" t="s">
        <v>8345</v>
      </c>
      <c r="T483" t="s">
        <v>8346</v>
      </c>
    </row>
    <row r="484" spans="1:20" ht="43.2" x14ac:dyDescent="0.55000000000000004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0" t="str">
        <f t="shared" si="28"/>
        <v>March</v>
      </c>
      <c r="J484" s="10">
        <f t="shared" si="29"/>
        <v>2016</v>
      </c>
      <c r="K484" s="9">
        <f t="shared" si="30"/>
        <v>42474.606944444444</v>
      </c>
      <c r="L484">
        <v>1460644440</v>
      </c>
      <c r="M484" s="9">
        <f t="shared" si="31"/>
        <v>42447.896875000006</v>
      </c>
      <c r="N484">
        <v>1458336690</v>
      </c>
      <c r="O484" t="b">
        <v>0</v>
      </c>
      <c r="P484">
        <v>1</v>
      </c>
      <c r="Q484" t="b">
        <v>0</v>
      </c>
      <c r="R484" t="s">
        <v>8268</v>
      </c>
      <c r="S484" s="17" t="s">
        <v>8345</v>
      </c>
      <c r="T484" t="s">
        <v>8346</v>
      </c>
    </row>
    <row r="485" spans="1:20" ht="43.2" x14ac:dyDescent="0.55000000000000004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0" t="str">
        <f t="shared" si="28"/>
        <v>November</v>
      </c>
      <c r="J485" s="10">
        <f t="shared" si="29"/>
        <v>2012</v>
      </c>
      <c r="K485" s="9">
        <f t="shared" si="30"/>
        <v>41303.197592592594</v>
      </c>
      <c r="L485">
        <v>1359434672</v>
      </c>
      <c r="M485" s="9">
        <f t="shared" si="31"/>
        <v>41243.197592592594</v>
      </c>
      <c r="N485">
        <v>1354250672</v>
      </c>
      <c r="O485" t="b">
        <v>0</v>
      </c>
      <c r="P485">
        <v>147</v>
      </c>
      <c r="Q485" t="b">
        <v>0</v>
      </c>
      <c r="R485" t="s">
        <v>8268</v>
      </c>
      <c r="S485" s="17" t="s">
        <v>8345</v>
      </c>
      <c r="T485" t="s">
        <v>8346</v>
      </c>
    </row>
    <row r="486" spans="1:20" ht="57.6" x14ac:dyDescent="0.55000000000000004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0" t="str">
        <f t="shared" si="28"/>
        <v>September</v>
      </c>
      <c r="J486" s="10">
        <f t="shared" si="29"/>
        <v>2015</v>
      </c>
      <c r="K486" s="9">
        <f t="shared" si="30"/>
        <v>42313.981157407412</v>
      </c>
      <c r="L486">
        <v>1446766372</v>
      </c>
      <c r="M486" s="9">
        <f t="shared" si="31"/>
        <v>42272.93949074074</v>
      </c>
      <c r="N486">
        <v>1443220372</v>
      </c>
      <c r="O486" t="b">
        <v>0</v>
      </c>
      <c r="P486">
        <v>11</v>
      </c>
      <c r="Q486" t="b">
        <v>0</v>
      </c>
      <c r="R486" t="s">
        <v>8268</v>
      </c>
      <c r="S486" s="17" t="s">
        <v>8345</v>
      </c>
      <c r="T486" t="s">
        <v>8346</v>
      </c>
    </row>
    <row r="487" spans="1:20" ht="28.8" x14ac:dyDescent="0.55000000000000004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0" t="str">
        <f t="shared" si="28"/>
        <v>April</v>
      </c>
      <c r="J487" s="10">
        <f t="shared" si="29"/>
        <v>2013</v>
      </c>
      <c r="K487" s="9">
        <f t="shared" si="30"/>
        <v>41411.50577546296</v>
      </c>
      <c r="L487">
        <v>1368792499</v>
      </c>
      <c r="M487" s="9">
        <f t="shared" si="31"/>
        <v>41381.50577546296</v>
      </c>
      <c r="N487">
        <v>1366200499</v>
      </c>
      <c r="O487" t="b">
        <v>0</v>
      </c>
      <c r="P487">
        <v>125</v>
      </c>
      <c r="Q487" t="b">
        <v>0</v>
      </c>
      <c r="R487" t="s">
        <v>8268</v>
      </c>
      <c r="S487" s="17" t="s">
        <v>8345</v>
      </c>
      <c r="T487" t="s">
        <v>8346</v>
      </c>
    </row>
    <row r="488" spans="1:20" ht="43.2" x14ac:dyDescent="0.55000000000000004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0" t="str">
        <f t="shared" si="28"/>
        <v>May</v>
      </c>
      <c r="J488" s="10">
        <f t="shared" si="29"/>
        <v>2014</v>
      </c>
      <c r="K488" s="9">
        <f t="shared" si="30"/>
        <v>41791.94258101852</v>
      </c>
      <c r="L488">
        <v>1401662239</v>
      </c>
      <c r="M488" s="9">
        <f t="shared" si="31"/>
        <v>41761.94258101852</v>
      </c>
      <c r="N488">
        <v>1399070239</v>
      </c>
      <c r="O488" t="b">
        <v>0</v>
      </c>
      <c r="P488">
        <v>1</v>
      </c>
      <c r="Q488" t="b">
        <v>0</v>
      </c>
      <c r="R488" t="s">
        <v>8268</v>
      </c>
      <c r="S488" s="17" t="s">
        <v>8345</v>
      </c>
      <c r="T488" t="s">
        <v>8346</v>
      </c>
    </row>
    <row r="489" spans="1:20" ht="43.2" x14ac:dyDescent="0.55000000000000004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0" t="str">
        <f t="shared" si="28"/>
        <v>October</v>
      </c>
      <c r="J489" s="10">
        <f t="shared" si="29"/>
        <v>2016</v>
      </c>
      <c r="K489" s="9">
        <f t="shared" si="30"/>
        <v>42729.636504629627</v>
      </c>
      <c r="L489">
        <v>1482678994</v>
      </c>
      <c r="M489" s="9">
        <f t="shared" si="31"/>
        <v>42669.594837962963</v>
      </c>
      <c r="N489">
        <v>1477491394</v>
      </c>
      <c r="O489" t="b">
        <v>0</v>
      </c>
      <c r="P489">
        <v>0</v>
      </c>
      <c r="Q489" t="b">
        <v>0</v>
      </c>
      <c r="R489" t="s">
        <v>8268</v>
      </c>
      <c r="S489" s="17" t="s">
        <v>8345</v>
      </c>
      <c r="T489" t="s">
        <v>8346</v>
      </c>
    </row>
    <row r="490" spans="1:20" ht="43.2" x14ac:dyDescent="0.55000000000000004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0" t="str">
        <f t="shared" si="28"/>
        <v>December</v>
      </c>
      <c r="J490" s="10">
        <f t="shared" si="29"/>
        <v>2016</v>
      </c>
      <c r="K490" s="9">
        <f t="shared" si="30"/>
        <v>42744.054398148146</v>
      </c>
      <c r="L490">
        <v>1483924700</v>
      </c>
      <c r="M490" s="9">
        <f t="shared" si="31"/>
        <v>42714.054398148146</v>
      </c>
      <c r="N490">
        <v>1481332700</v>
      </c>
      <c r="O490" t="b">
        <v>0</v>
      </c>
      <c r="P490">
        <v>0</v>
      </c>
      <c r="Q490" t="b">
        <v>0</v>
      </c>
      <c r="R490" t="s">
        <v>8268</v>
      </c>
      <c r="S490" s="17" t="s">
        <v>8345</v>
      </c>
      <c r="T490" t="s">
        <v>8346</v>
      </c>
    </row>
    <row r="491" spans="1:20" ht="43.2" x14ac:dyDescent="0.55000000000000004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0" t="str">
        <f t="shared" si="28"/>
        <v>December</v>
      </c>
      <c r="J491" s="10">
        <f t="shared" si="29"/>
        <v>2011</v>
      </c>
      <c r="K491" s="9">
        <f t="shared" si="30"/>
        <v>40913.481249999997</v>
      </c>
      <c r="L491">
        <v>1325763180</v>
      </c>
      <c r="M491" s="9">
        <f t="shared" si="31"/>
        <v>40882.481666666667</v>
      </c>
      <c r="N491">
        <v>1323084816</v>
      </c>
      <c r="O491" t="b">
        <v>0</v>
      </c>
      <c r="P491">
        <v>3</v>
      </c>
      <c r="Q491" t="b">
        <v>0</v>
      </c>
      <c r="R491" t="s">
        <v>8268</v>
      </c>
      <c r="S491" s="17" t="s">
        <v>8345</v>
      </c>
      <c r="T491" t="s">
        <v>8346</v>
      </c>
    </row>
    <row r="492" spans="1:20" x14ac:dyDescent="0.55000000000000004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0" t="str">
        <f t="shared" si="28"/>
        <v>July</v>
      </c>
      <c r="J492" s="10">
        <f t="shared" si="29"/>
        <v>2012</v>
      </c>
      <c r="K492" s="9">
        <f t="shared" si="30"/>
        <v>41143.968576388892</v>
      </c>
      <c r="L492">
        <v>1345677285</v>
      </c>
      <c r="M492" s="9">
        <f t="shared" si="31"/>
        <v>41113.968576388892</v>
      </c>
      <c r="N492">
        <v>1343085285</v>
      </c>
      <c r="O492" t="b">
        <v>0</v>
      </c>
      <c r="P492">
        <v>0</v>
      </c>
      <c r="Q492" t="b">
        <v>0</v>
      </c>
      <c r="R492" t="s">
        <v>8268</v>
      </c>
      <c r="S492" s="17" t="s">
        <v>8345</v>
      </c>
      <c r="T492" t="s">
        <v>8346</v>
      </c>
    </row>
    <row r="493" spans="1:20" ht="43.2" x14ac:dyDescent="0.55000000000000004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0" t="str">
        <f t="shared" si="28"/>
        <v>December</v>
      </c>
      <c r="J493" s="10">
        <f t="shared" si="29"/>
        <v>2015</v>
      </c>
      <c r="K493" s="9">
        <f t="shared" si="30"/>
        <v>42396.982627314821</v>
      </c>
      <c r="L493">
        <v>1453937699</v>
      </c>
      <c r="M493" s="9">
        <f t="shared" si="31"/>
        <v>42366.982627314821</v>
      </c>
      <c r="N493">
        <v>1451345699</v>
      </c>
      <c r="O493" t="b">
        <v>0</v>
      </c>
      <c r="P493">
        <v>0</v>
      </c>
      <c r="Q493" t="b">
        <v>0</v>
      </c>
      <c r="R493" t="s">
        <v>8268</v>
      </c>
      <c r="S493" s="17" t="s">
        <v>8345</v>
      </c>
      <c r="T493" t="s">
        <v>8346</v>
      </c>
    </row>
    <row r="494" spans="1:20" ht="43.2" x14ac:dyDescent="0.55000000000000004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0" t="str">
        <f t="shared" si="28"/>
        <v>August</v>
      </c>
      <c r="J494" s="10">
        <f t="shared" si="29"/>
        <v>2016</v>
      </c>
      <c r="K494" s="9">
        <f t="shared" si="30"/>
        <v>42656.03506944445</v>
      </c>
      <c r="L494">
        <v>1476319830</v>
      </c>
      <c r="M494" s="9">
        <f t="shared" si="31"/>
        <v>42596.03506944445</v>
      </c>
      <c r="N494">
        <v>1471135830</v>
      </c>
      <c r="O494" t="b">
        <v>0</v>
      </c>
      <c r="P494">
        <v>0</v>
      </c>
      <c r="Q494" t="b">
        <v>0</v>
      </c>
      <c r="R494" t="s">
        <v>8268</v>
      </c>
      <c r="S494" s="17" t="s">
        <v>8345</v>
      </c>
      <c r="T494" t="s">
        <v>8346</v>
      </c>
    </row>
    <row r="495" spans="1:20" ht="43.2" x14ac:dyDescent="0.55000000000000004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0" t="str">
        <f t="shared" si="28"/>
        <v>April</v>
      </c>
      <c r="J495" s="10">
        <f t="shared" si="29"/>
        <v>2015</v>
      </c>
      <c r="K495" s="9">
        <f t="shared" si="30"/>
        <v>42144.726134259254</v>
      </c>
      <c r="L495">
        <v>1432142738</v>
      </c>
      <c r="M495" s="9">
        <f t="shared" si="31"/>
        <v>42114.726134259254</v>
      </c>
      <c r="N495">
        <v>1429550738</v>
      </c>
      <c r="O495" t="b">
        <v>0</v>
      </c>
      <c r="P495">
        <v>0</v>
      </c>
      <c r="Q495" t="b">
        <v>0</v>
      </c>
      <c r="R495" t="s">
        <v>8268</v>
      </c>
      <c r="S495" s="17" t="s">
        <v>8345</v>
      </c>
      <c r="T495" t="s">
        <v>8346</v>
      </c>
    </row>
    <row r="496" spans="1:20" ht="43.2" x14ac:dyDescent="0.55000000000000004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0" t="str">
        <f t="shared" si="28"/>
        <v>June</v>
      </c>
      <c r="J496" s="10">
        <f t="shared" si="29"/>
        <v>2014</v>
      </c>
      <c r="K496" s="9">
        <f t="shared" si="30"/>
        <v>41823.125</v>
      </c>
      <c r="L496">
        <v>1404356400</v>
      </c>
      <c r="M496" s="9">
        <f t="shared" si="31"/>
        <v>41799.830613425926</v>
      </c>
      <c r="N496">
        <v>1402343765</v>
      </c>
      <c r="O496" t="b">
        <v>0</v>
      </c>
      <c r="P496">
        <v>3</v>
      </c>
      <c r="Q496" t="b">
        <v>0</v>
      </c>
      <c r="R496" t="s">
        <v>8268</v>
      </c>
      <c r="S496" s="17" t="s">
        <v>8345</v>
      </c>
      <c r="T496" t="s">
        <v>8346</v>
      </c>
    </row>
    <row r="497" spans="1:20" ht="43.2" x14ac:dyDescent="0.55000000000000004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0" t="str">
        <f t="shared" si="28"/>
        <v>June</v>
      </c>
      <c r="J497" s="10">
        <f t="shared" si="29"/>
        <v>2015</v>
      </c>
      <c r="K497" s="9">
        <f t="shared" si="30"/>
        <v>42201.827604166669</v>
      </c>
      <c r="L497">
        <v>1437076305</v>
      </c>
      <c r="M497" s="9">
        <f t="shared" si="31"/>
        <v>42171.827604166669</v>
      </c>
      <c r="N497">
        <v>1434484305</v>
      </c>
      <c r="O497" t="b">
        <v>0</v>
      </c>
      <c r="P497">
        <v>0</v>
      </c>
      <c r="Q497" t="b">
        <v>0</v>
      </c>
      <c r="R497" t="s">
        <v>8268</v>
      </c>
      <c r="S497" s="17" t="s">
        <v>8345</v>
      </c>
      <c r="T497" t="s">
        <v>8346</v>
      </c>
    </row>
    <row r="498" spans="1:20" ht="28.8" x14ac:dyDescent="0.55000000000000004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0" t="str">
        <f t="shared" si="28"/>
        <v>December</v>
      </c>
      <c r="J498" s="10">
        <f t="shared" si="29"/>
        <v>2013</v>
      </c>
      <c r="K498" s="9">
        <f t="shared" si="30"/>
        <v>41680.93141203704</v>
      </c>
      <c r="L498">
        <v>1392070874</v>
      </c>
      <c r="M498" s="9">
        <f t="shared" si="31"/>
        <v>41620.93141203704</v>
      </c>
      <c r="N498">
        <v>1386886874</v>
      </c>
      <c r="O498" t="b">
        <v>0</v>
      </c>
      <c r="P498">
        <v>1</v>
      </c>
      <c r="Q498" t="b">
        <v>0</v>
      </c>
      <c r="R498" t="s">
        <v>8268</v>
      </c>
      <c r="S498" s="17" t="s">
        <v>8345</v>
      </c>
      <c r="T498" t="s">
        <v>8346</v>
      </c>
    </row>
    <row r="499" spans="1:20" x14ac:dyDescent="0.55000000000000004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0" t="str">
        <f t="shared" si="28"/>
        <v>November</v>
      </c>
      <c r="J499" s="10">
        <f t="shared" si="29"/>
        <v>2014</v>
      </c>
      <c r="K499" s="9">
        <f t="shared" si="30"/>
        <v>41998.208333333328</v>
      </c>
      <c r="L499">
        <v>1419483600</v>
      </c>
      <c r="M499" s="9">
        <f t="shared" si="31"/>
        <v>41945.037789351853</v>
      </c>
      <c r="N499">
        <v>1414889665</v>
      </c>
      <c r="O499" t="b">
        <v>0</v>
      </c>
      <c r="P499">
        <v>3</v>
      </c>
      <c r="Q499" t="b">
        <v>0</v>
      </c>
      <c r="R499" t="s">
        <v>8268</v>
      </c>
      <c r="S499" s="17" t="s">
        <v>8345</v>
      </c>
      <c r="T499" t="s">
        <v>8346</v>
      </c>
    </row>
    <row r="500" spans="1:20" ht="43.2" x14ac:dyDescent="0.55000000000000004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0" t="str">
        <f t="shared" si="28"/>
        <v>November</v>
      </c>
      <c r="J500" s="10">
        <f t="shared" si="29"/>
        <v>2011</v>
      </c>
      <c r="K500" s="9">
        <f t="shared" si="30"/>
        <v>40900.762141203704</v>
      </c>
      <c r="L500">
        <v>1324664249</v>
      </c>
      <c r="M500" s="9">
        <f t="shared" si="31"/>
        <v>40858.762141203704</v>
      </c>
      <c r="N500">
        <v>1321035449</v>
      </c>
      <c r="O500" t="b">
        <v>0</v>
      </c>
      <c r="P500">
        <v>22</v>
      </c>
      <c r="Q500" t="b">
        <v>0</v>
      </c>
      <c r="R500" t="s">
        <v>8268</v>
      </c>
      <c r="S500" s="17" t="s">
        <v>8345</v>
      </c>
      <c r="T500" t="s">
        <v>8346</v>
      </c>
    </row>
    <row r="501" spans="1:20" ht="57.6" x14ac:dyDescent="0.55000000000000004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0" t="str">
        <f t="shared" si="28"/>
        <v>August</v>
      </c>
      <c r="J501" s="10">
        <f t="shared" si="29"/>
        <v>2009</v>
      </c>
      <c r="K501" s="9">
        <f t="shared" si="30"/>
        <v>40098.874305555553</v>
      </c>
      <c r="L501">
        <v>1255381140</v>
      </c>
      <c r="M501" s="9">
        <f t="shared" si="31"/>
        <v>40043.895462962959</v>
      </c>
      <c r="N501">
        <v>1250630968</v>
      </c>
      <c r="O501" t="b">
        <v>0</v>
      </c>
      <c r="P501">
        <v>26</v>
      </c>
      <c r="Q501" t="b">
        <v>0</v>
      </c>
      <c r="R501" t="s">
        <v>8268</v>
      </c>
      <c r="S501" s="17" t="s">
        <v>8345</v>
      </c>
      <c r="T501" t="s">
        <v>8346</v>
      </c>
    </row>
    <row r="502" spans="1:20" ht="57.6" x14ac:dyDescent="0.55000000000000004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0" t="str">
        <f t="shared" si="28"/>
        <v>March</v>
      </c>
      <c r="J502" s="10">
        <f t="shared" si="29"/>
        <v>2010</v>
      </c>
      <c r="K502" s="9">
        <f t="shared" si="30"/>
        <v>40306.927777777775</v>
      </c>
      <c r="L502">
        <v>1273356960</v>
      </c>
      <c r="M502" s="9">
        <f t="shared" si="31"/>
        <v>40247.886006944449</v>
      </c>
      <c r="N502">
        <v>1268255751</v>
      </c>
      <c r="O502" t="b">
        <v>0</v>
      </c>
      <c r="P502">
        <v>4</v>
      </c>
      <c r="Q502" t="b">
        <v>0</v>
      </c>
      <c r="R502" t="s">
        <v>8268</v>
      </c>
      <c r="S502" s="17" t="s">
        <v>8345</v>
      </c>
      <c r="T502" t="s">
        <v>8346</v>
      </c>
    </row>
    <row r="503" spans="1:20" ht="43.2" x14ac:dyDescent="0.55000000000000004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0" t="str">
        <f t="shared" si="28"/>
        <v>June</v>
      </c>
      <c r="J503" s="10">
        <f t="shared" si="29"/>
        <v>2011</v>
      </c>
      <c r="K503" s="9">
        <f t="shared" si="30"/>
        <v>40733.234386574077</v>
      </c>
      <c r="L503">
        <v>1310189851</v>
      </c>
      <c r="M503" s="9">
        <f t="shared" si="31"/>
        <v>40703.234386574077</v>
      </c>
      <c r="N503">
        <v>1307597851</v>
      </c>
      <c r="O503" t="b">
        <v>0</v>
      </c>
      <c r="P503">
        <v>0</v>
      </c>
      <c r="Q503" t="b">
        <v>0</v>
      </c>
      <c r="R503" t="s">
        <v>8268</v>
      </c>
      <c r="S503" s="17" t="s">
        <v>8345</v>
      </c>
      <c r="T503" t="s">
        <v>8346</v>
      </c>
    </row>
    <row r="504" spans="1:20" ht="43.2" x14ac:dyDescent="0.55000000000000004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0" t="str">
        <f t="shared" si="28"/>
        <v>February</v>
      </c>
      <c r="J504" s="10">
        <f t="shared" si="29"/>
        <v>2012</v>
      </c>
      <c r="K504" s="9">
        <f t="shared" si="30"/>
        <v>40986.511863425927</v>
      </c>
      <c r="L504">
        <v>1332073025</v>
      </c>
      <c r="M504" s="9">
        <f t="shared" si="31"/>
        <v>40956.553530092591</v>
      </c>
      <c r="N504">
        <v>1329484625</v>
      </c>
      <c r="O504" t="b">
        <v>0</v>
      </c>
      <c r="P504">
        <v>4</v>
      </c>
      <c r="Q504" t="b">
        <v>0</v>
      </c>
      <c r="R504" t="s">
        <v>8268</v>
      </c>
      <c r="S504" s="17" t="s">
        <v>8345</v>
      </c>
      <c r="T504" t="s">
        <v>8346</v>
      </c>
    </row>
    <row r="505" spans="1:20" ht="43.2" x14ac:dyDescent="0.55000000000000004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0" t="str">
        <f t="shared" si="28"/>
        <v>December</v>
      </c>
      <c r="J505" s="10">
        <f t="shared" si="29"/>
        <v>2014</v>
      </c>
      <c r="K505" s="9">
        <f t="shared" si="30"/>
        <v>42021.526655092588</v>
      </c>
      <c r="L505">
        <v>1421498303</v>
      </c>
      <c r="M505" s="9">
        <f t="shared" si="31"/>
        <v>41991.526655092588</v>
      </c>
      <c r="N505">
        <v>1418906303</v>
      </c>
      <c r="O505" t="b">
        <v>0</v>
      </c>
      <c r="P505">
        <v>9</v>
      </c>
      <c r="Q505" t="b">
        <v>0</v>
      </c>
      <c r="R505" t="s">
        <v>8268</v>
      </c>
      <c r="S505" s="17" t="s">
        <v>8345</v>
      </c>
      <c r="T505" t="s">
        <v>8346</v>
      </c>
    </row>
    <row r="506" spans="1:20" ht="43.2" x14ac:dyDescent="0.55000000000000004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0" t="str">
        <f t="shared" si="28"/>
        <v>February</v>
      </c>
      <c r="J506" s="10">
        <f t="shared" si="29"/>
        <v>2012</v>
      </c>
      <c r="K506" s="9">
        <f t="shared" si="30"/>
        <v>41009.941979166666</v>
      </c>
      <c r="L506">
        <v>1334097387</v>
      </c>
      <c r="M506" s="9">
        <f t="shared" si="31"/>
        <v>40949.98364583333</v>
      </c>
      <c r="N506">
        <v>1328916987</v>
      </c>
      <c r="O506" t="b">
        <v>0</v>
      </c>
      <c r="P506">
        <v>5</v>
      </c>
      <c r="Q506" t="b">
        <v>0</v>
      </c>
      <c r="R506" t="s">
        <v>8268</v>
      </c>
      <c r="S506" s="17" t="s">
        <v>8345</v>
      </c>
      <c r="T506" t="s">
        <v>8346</v>
      </c>
    </row>
    <row r="507" spans="1:20" ht="43.2" x14ac:dyDescent="0.55000000000000004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0" t="str">
        <f t="shared" si="28"/>
        <v>November</v>
      </c>
      <c r="J507" s="10">
        <f t="shared" si="29"/>
        <v>2015</v>
      </c>
      <c r="K507" s="9">
        <f t="shared" si="30"/>
        <v>42363.098217592589</v>
      </c>
      <c r="L507">
        <v>1451010086</v>
      </c>
      <c r="M507" s="9">
        <f t="shared" si="31"/>
        <v>42318.098217592589</v>
      </c>
      <c r="N507">
        <v>1447122086</v>
      </c>
      <c r="O507" t="b">
        <v>0</v>
      </c>
      <c r="P507">
        <v>14</v>
      </c>
      <c r="Q507" t="b">
        <v>0</v>
      </c>
      <c r="R507" t="s">
        <v>8268</v>
      </c>
      <c r="S507" s="17" t="s">
        <v>8345</v>
      </c>
      <c r="T507" t="s">
        <v>8346</v>
      </c>
    </row>
    <row r="508" spans="1:20" ht="43.2" x14ac:dyDescent="0.55000000000000004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0" t="str">
        <f t="shared" si="28"/>
        <v>July</v>
      </c>
      <c r="J508" s="10">
        <f t="shared" si="29"/>
        <v>2013</v>
      </c>
      <c r="K508" s="9">
        <f t="shared" si="30"/>
        <v>41496.552314814813</v>
      </c>
      <c r="L508">
        <v>1376140520</v>
      </c>
      <c r="M508" s="9">
        <f t="shared" si="31"/>
        <v>41466.552314814813</v>
      </c>
      <c r="N508">
        <v>1373548520</v>
      </c>
      <c r="O508" t="b">
        <v>0</v>
      </c>
      <c r="P508">
        <v>1</v>
      </c>
      <c r="Q508" t="b">
        <v>0</v>
      </c>
      <c r="R508" t="s">
        <v>8268</v>
      </c>
      <c r="S508" s="17" t="s">
        <v>8345</v>
      </c>
      <c r="T508" t="s">
        <v>8346</v>
      </c>
    </row>
    <row r="509" spans="1:20" ht="43.2" x14ac:dyDescent="0.55000000000000004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0" t="str">
        <f t="shared" si="28"/>
        <v>September</v>
      </c>
      <c r="J509" s="10">
        <f t="shared" si="29"/>
        <v>2012</v>
      </c>
      <c r="K509" s="9">
        <f t="shared" si="30"/>
        <v>41201.958993055552</v>
      </c>
      <c r="L509">
        <v>1350687657</v>
      </c>
      <c r="M509" s="9">
        <f t="shared" si="31"/>
        <v>41156.958993055552</v>
      </c>
      <c r="N509">
        <v>1346799657</v>
      </c>
      <c r="O509" t="b">
        <v>0</v>
      </c>
      <c r="P509">
        <v>10</v>
      </c>
      <c r="Q509" t="b">
        <v>0</v>
      </c>
      <c r="R509" t="s">
        <v>8268</v>
      </c>
      <c r="S509" s="17" t="s">
        <v>8345</v>
      </c>
      <c r="T509" t="s">
        <v>8346</v>
      </c>
    </row>
    <row r="510" spans="1:20" ht="57.6" x14ac:dyDescent="0.55000000000000004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0" t="str">
        <f t="shared" si="28"/>
        <v>March</v>
      </c>
      <c r="J510" s="10">
        <f t="shared" si="29"/>
        <v>2012</v>
      </c>
      <c r="K510" s="9">
        <f t="shared" si="30"/>
        <v>41054.593055555553</v>
      </c>
      <c r="L510">
        <v>1337955240</v>
      </c>
      <c r="M510" s="9">
        <f t="shared" si="31"/>
        <v>40995.024317129632</v>
      </c>
      <c r="N510">
        <v>1332808501</v>
      </c>
      <c r="O510" t="b">
        <v>0</v>
      </c>
      <c r="P510">
        <v>3</v>
      </c>
      <c r="Q510" t="b">
        <v>0</v>
      </c>
      <c r="R510" t="s">
        <v>8268</v>
      </c>
      <c r="S510" s="17" t="s">
        <v>8345</v>
      </c>
      <c r="T510" t="s">
        <v>8346</v>
      </c>
    </row>
    <row r="511" spans="1:20" ht="43.2" x14ac:dyDescent="0.55000000000000004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0" t="str">
        <f t="shared" si="28"/>
        <v>May</v>
      </c>
      <c r="J511" s="10">
        <f t="shared" si="29"/>
        <v>2015</v>
      </c>
      <c r="K511" s="9">
        <f t="shared" si="30"/>
        <v>42183.631597222222</v>
      </c>
      <c r="L511">
        <v>1435504170</v>
      </c>
      <c r="M511" s="9">
        <f t="shared" si="31"/>
        <v>42153.631597222222</v>
      </c>
      <c r="N511">
        <v>1432912170</v>
      </c>
      <c r="O511" t="b">
        <v>0</v>
      </c>
      <c r="P511">
        <v>1</v>
      </c>
      <c r="Q511" t="b">
        <v>0</v>
      </c>
      <c r="R511" t="s">
        <v>8268</v>
      </c>
      <c r="S511" s="17" t="s">
        <v>8345</v>
      </c>
      <c r="T511" t="s">
        <v>8346</v>
      </c>
    </row>
    <row r="512" spans="1:20" ht="43.2" x14ac:dyDescent="0.55000000000000004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0" t="str">
        <f t="shared" si="28"/>
        <v>January</v>
      </c>
      <c r="J512" s="10">
        <f t="shared" si="29"/>
        <v>2016</v>
      </c>
      <c r="K512" s="9">
        <f t="shared" si="30"/>
        <v>42430.176377314812</v>
      </c>
      <c r="L512">
        <v>1456805639</v>
      </c>
      <c r="M512" s="9">
        <f t="shared" si="31"/>
        <v>42400.176377314812</v>
      </c>
      <c r="N512">
        <v>1454213639</v>
      </c>
      <c r="O512" t="b">
        <v>0</v>
      </c>
      <c r="P512">
        <v>0</v>
      </c>
      <c r="Q512" t="b">
        <v>0</v>
      </c>
      <c r="R512" t="s">
        <v>8268</v>
      </c>
      <c r="S512" s="17" t="s">
        <v>8345</v>
      </c>
      <c r="T512" t="s">
        <v>8346</v>
      </c>
    </row>
    <row r="513" spans="1:20" ht="43.2" x14ac:dyDescent="0.55000000000000004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0" t="str">
        <f t="shared" si="28"/>
        <v>March</v>
      </c>
      <c r="J513" s="10">
        <f t="shared" si="29"/>
        <v>2013</v>
      </c>
      <c r="K513" s="9">
        <f t="shared" si="30"/>
        <v>41370.261365740742</v>
      </c>
      <c r="L513">
        <v>1365228982</v>
      </c>
      <c r="M513" s="9">
        <f t="shared" si="31"/>
        <v>41340.303032407406</v>
      </c>
      <c r="N513">
        <v>1362640582</v>
      </c>
      <c r="O513" t="b">
        <v>0</v>
      </c>
      <c r="P513">
        <v>5</v>
      </c>
      <c r="Q513" t="b">
        <v>0</v>
      </c>
      <c r="R513" t="s">
        <v>8268</v>
      </c>
      <c r="S513" s="17" t="s">
        <v>8345</v>
      </c>
      <c r="T513" t="s">
        <v>8346</v>
      </c>
    </row>
    <row r="514" spans="1:20" ht="43.2" x14ac:dyDescent="0.55000000000000004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0" t="str">
        <f t="shared" si="28"/>
        <v>October</v>
      </c>
      <c r="J514" s="10">
        <f t="shared" si="29"/>
        <v>2016</v>
      </c>
      <c r="K514" s="9">
        <f t="shared" si="30"/>
        <v>42694.783877314811</v>
      </c>
      <c r="L514">
        <v>1479667727</v>
      </c>
      <c r="M514" s="9">
        <f t="shared" si="31"/>
        <v>42649.742210648154</v>
      </c>
      <c r="N514">
        <v>1475776127</v>
      </c>
      <c r="O514" t="b">
        <v>0</v>
      </c>
      <c r="P514">
        <v>2</v>
      </c>
      <c r="Q514" t="b">
        <v>0</v>
      </c>
      <c r="R514" t="s">
        <v>8268</v>
      </c>
      <c r="S514" s="17" t="s">
        <v>8345</v>
      </c>
      <c r="T514" t="s">
        <v>8346</v>
      </c>
    </row>
    <row r="515" spans="1:20" ht="28.8" x14ac:dyDescent="0.55000000000000004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0" t="str">
        <f t="shared" ref="I515:I578" si="32">TEXT(M515, "mmmm")</f>
        <v>July</v>
      </c>
      <c r="J515" s="10">
        <f t="shared" ref="J515:J578" si="33">YEAR(M515)</f>
        <v>2016</v>
      </c>
      <c r="K515" s="9">
        <f t="shared" ref="K515:K578" si="34">(((L515/60)/60)/24)+DATE(1970,1,1)</f>
        <v>42597.291666666672</v>
      </c>
      <c r="L515">
        <v>1471244400</v>
      </c>
      <c r="M515" s="9">
        <f t="shared" ref="M515:M578" si="35">(((N515/60)/60)/24)+DATE(1970,1,1)</f>
        <v>42552.653993055559</v>
      </c>
      <c r="N515">
        <v>1467387705</v>
      </c>
      <c r="O515" t="b">
        <v>0</v>
      </c>
      <c r="P515">
        <v>68</v>
      </c>
      <c r="Q515" t="b">
        <v>0</v>
      </c>
      <c r="R515" t="s">
        <v>8268</v>
      </c>
      <c r="S515" s="17" t="s">
        <v>8345</v>
      </c>
      <c r="T515" t="s">
        <v>8346</v>
      </c>
    </row>
    <row r="516" spans="1:20" ht="43.2" x14ac:dyDescent="0.55000000000000004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0" t="str">
        <f t="shared" si="32"/>
        <v>July</v>
      </c>
      <c r="J516" s="10">
        <f t="shared" si="33"/>
        <v>2014</v>
      </c>
      <c r="K516" s="9">
        <f t="shared" si="34"/>
        <v>41860.613969907405</v>
      </c>
      <c r="L516">
        <v>1407595447</v>
      </c>
      <c r="M516" s="9">
        <f t="shared" si="35"/>
        <v>41830.613969907405</v>
      </c>
      <c r="N516">
        <v>1405003447</v>
      </c>
      <c r="O516" t="b">
        <v>0</v>
      </c>
      <c r="P516">
        <v>3</v>
      </c>
      <c r="Q516" t="b">
        <v>0</v>
      </c>
      <c r="R516" t="s">
        <v>8268</v>
      </c>
      <c r="S516" s="17" t="s">
        <v>8345</v>
      </c>
      <c r="T516" t="s">
        <v>8346</v>
      </c>
    </row>
    <row r="517" spans="1:20" ht="43.2" x14ac:dyDescent="0.55000000000000004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0" t="str">
        <f t="shared" si="32"/>
        <v>November</v>
      </c>
      <c r="J517" s="10">
        <f t="shared" si="33"/>
        <v>2015</v>
      </c>
      <c r="K517" s="9">
        <f t="shared" si="34"/>
        <v>42367.490752314814</v>
      </c>
      <c r="L517">
        <v>1451389601</v>
      </c>
      <c r="M517" s="9">
        <f t="shared" si="35"/>
        <v>42327.490752314814</v>
      </c>
      <c r="N517">
        <v>1447933601</v>
      </c>
      <c r="O517" t="b">
        <v>0</v>
      </c>
      <c r="P517">
        <v>34</v>
      </c>
      <c r="Q517" t="b">
        <v>0</v>
      </c>
      <c r="R517" t="s">
        <v>8268</v>
      </c>
      <c r="S517" s="17" t="s">
        <v>8345</v>
      </c>
      <c r="T517" t="s">
        <v>8346</v>
      </c>
    </row>
    <row r="518" spans="1:20" ht="28.8" x14ac:dyDescent="0.55000000000000004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0" t="str">
        <f t="shared" si="32"/>
        <v>March</v>
      </c>
      <c r="J518" s="10">
        <f t="shared" si="33"/>
        <v>2015</v>
      </c>
      <c r="K518" s="9">
        <f t="shared" si="34"/>
        <v>42151.778703703705</v>
      </c>
      <c r="L518">
        <v>1432752080</v>
      </c>
      <c r="M518" s="9">
        <f t="shared" si="35"/>
        <v>42091.778703703705</v>
      </c>
      <c r="N518">
        <v>1427568080</v>
      </c>
      <c r="O518" t="b">
        <v>0</v>
      </c>
      <c r="P518">
        <v>0</v>
      </c>
      <c r="Q518" t="b">
        <v>0</v>
      </c>
      <c r="R518" t="s">
        <v>8268</v>
      </c>
      <c r="S518" s="17" t="s">
        <v>8345</v>
      </c>
      <c r="T518" t="s">
        <v>8346</v>
      </c>
    </row>
    <row r="519" spans="1:20" ht="43.2" x14ac:dyDescent="0.55000000000000004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0" t="str">
        <f t="shared" si="32"/>
        <v>January</v>
      </c>
      <c r="J519" s="10">
        <f t="shared" si="33"/>
        <v>2017</v>
      </c>
      <c r="K519" s="9">
        <f t="shared" si="34"/>
        <v>42768.615289351852</v>
      </c>
      <c r="L519">
        <v>1486046761</v>
      </c>
      <c r="M519" s="9">
        <f t="shared" si="35"/>
        <v>42738.615289351852</v>
      </c>
      <c r="N519">
        <v>1483454761</v>
      </c>
      <c r="O519" t="b">
        <v>0</v>
      </c>
      <c r="P519">
        <v>3</v>
      </c>
      <c r="Q519" t="b">
        <v>0</v>
      </c>
      <c r="R519" t="s">
        <v>8268</v>
      </c>
      <c r="S519" s="17" t="s">
        <v>8345</v>
      </c>
      <c r="T519" t="s">
        <v>8346</v>
      </c>
    </row>
    <row r="520" spans="1:20" ht="43.2" x14ac:dyDescent="0.55000000000000004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0" t="str">
        <f t="shared" si="32"/>
        <v>August</v>
      </c>
      <c r="J520" s="10">
        <f t="shared" si="33"/>
        <v>2015</v>
      </c>
      <c r="K520" s="9">
        <f t="shared" si="34"/>
        <v>42253.615277777775</v>
      </c>
      <c r="L520">
        <v>1441550760</v>
      </c>
      <c r="M520" s="9">
        <f t="shared" si="35"/>
        <v>42223.616018518514</v>
      </c>
      <c r="N520">
        <v>1438958824</v>
      </c>
      <c r="O520" t="b">
        <v>0</v>
      </c>
      <c r="P520">
        <v>0</v>
      </c>
      <c r="Q520" t="b">
        <v>0</v>
      </c>
      <c r="R520" t="s">
        <v>8268</v>
      </c>
      <c r="S520" s="17" t="s">
        <v>8345</v>
      </c>
      <c r="T520" t="s">
        <v>8346</v>
      </c>
    </row>
    <row r="521" spans="1:20" ht="43.2" x14ac:dyDescent="0.55000000000000004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0" t="str">
        <f t="shared" si="32"/>
        <v>November</v>
      </c>
      <c r="J521" s="10">
        <f t="shared" si="33"/>
        <v>2012</v>
      </c>
      <c r="K521" s="9">
        <f t="shared" si="34"/>
        <v>41248.391446759262</v>
      </c>
      <c r="L521">
        <v>1354699421</v>
      </c>
      <c r="M521" s="9">
        <f t="shared" si="35"/>
        <v>41218.391446759262</v>
      </c>
      <c r="N521">
        <v>1352107421</v>
      </c>
      <c r="O521" t="b">
        <v>0</v>
      </c>
      <c r="P521">
        <v>70</v>
      </c>
      <c r="Q521" t="b">
        <v>0</v>
      </c>
      <c r="R521" t="s">
        <v>8268</v>
      </c>
      <c r="S521" s="17" t="s">
        <v>8345</v>
      </c>
      <c r="T521" t="s">
        <v>8346</v>
      </c>
    </row>
    <row r="522" spans="1:20" ht="43.2" x14ac:dyDescent="0.55000000000000004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0" t="str">
        <f t="shared" si="32"/>
        <v>November</v>
      </c>
      <c r="J522" s="10">
        <f t="shared" si="33"/>
        <v>2015</v>
      </c>
      <c r="K522" s="9">
        <f t="shared" si="34"/>
        <v>42348.702094907407</v>
      </c>
      <c r="L522">
        <v>1449766261</v>
      </c>
      <c r="M522" s="9">
        <f t="shared" si="35"/>
        <v>42318.702094907407</v>
      </c>
      <c r="N522">
        <v>1447174261</v>
      </c>
      <c r="O522" t="b">
        <v>0</v>
      </c>
      <c r="P522">
        <v>34</v>
      </c>
      <c r="Q522" t="b">
        <v>1</v>
      </c>
      <c r="R522" t="s">
        <v>8269</v>
      </c>
      <c r="S522" s="17" t="s">
        <v>8345</v>
      </c>
      <c r="T522" t="s">
        <v>8346</v>
      </c>
    </row>
    <row r="523" spans="1:20" ht="43.2" x14ac:dyDescent="0.55000000000000004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0" t="str">
        <f t="shared" si="32"/>
        <v>October</v>
      </c>
      <c r="J523" s="10">
        <f t="shared" si="33"/>
        <v>2016</v>
      </c>
      <c r="K523" s="9">
        <f t="shared" si="34"/>
        <v>42675.207638888889</v>
      </c>
      <c r="L523">
        <v>1477976340</v>
      </c>
      <c r="M523" s="9">
        <f t="shared" si="35"/>
        <v>42646.092812499999</v>
      </c>
      <c r="N523">
        <v>1475460819</v>
      </c>
      <c r="O523" t="b">
        <v>0</v>
      </c>
      <c r="P523">
        <v>56</v>
      </c>
      <c r="Q523" t="b">
        <v>1</v>
      </c>
      <c r="R523" t="s">
        <v>8269</v>
      </c>
      <c r="S523" s="17" t="s">
        <v>8345</v>
      </c>
      <c r="T523" t="s">
        <v>8346</v>
      </c>
    </row>
    <row r="524" spans="1:20" ht="43.2" x14ac:dyDescent="0.55000000000000004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0" t="str">
        <f t="shared" si="32"/>
        <v>March</v>
      </c>
      <c r="J524" s="10">
        <f t="shared" si="33"/>
        <v>2016</v>
      </c>
      <c r="K524" s="9">
        <f t="shared" si="34"/>
        <v>42449.999131944445</v>
      </c>
      <c r="L524">
        <v>1458518325</v>
      </c>
      <c r="M524" s="9">
        <f t="shared" si="35"/>
        <v>42430.040798611109</v>
      </c>
      <c r="N524">
        <v>1456793925</v>
      </c>
      <c r="O524" t="b">
        <v>0</v>
      </c>
      <c r="P524">
        <v>31</v>
      </c>
      <c r="Q524" t="b">
        <v>1</v>
      </c>
      <c r="R524" t="s">
        <v>8269</v>
      </c>
      <c r="S524" s="17" t="s">
        <v>8345</v>
      </c>
      <c r="T524" t="s">
        <v>8346</v>
      </c>
    </row>
    <row r="525" spans="1:20" ht="43.2" x14ac:dyDescent="0.55000000000000004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0" t="str">
        <f t="shared" si="32"/>
        <v>August</v>
      </c>
      <c r="J525" s="10">
        <f t="shared" si="33"/>
        <v>2015</v>
      </c>
      <c r="K525" s="9">
        <f t="shared" si="34"/>
        <v>42268.13282407407</v>
      </c>
      <c r="L525">
        <v>1442805076</v>
      </c>
      <c r="M525" s="9">
        <f t="shared" si="35"/>
        <v>42238.13282407407</v>
      </c>
      <c r="N525">
        <v>1440213076</v>
      </c>
      <c r="O525" t="b">
        <v>0</v>
      </c>
      <c r="P525">
        <v>84</v>
      </c>
      <c r="Q525" t="b">
        <v>1</v>
      </c>
      <c r="R525" t="s">
        <v>8269</v>
      </c>
      <c r="S525" s="17" t="s">
        <v>8345</v>
      </c>
      <c r="T525" t="s">
        <v>8346</v>
      </c>
    </row>
    <row r="526" spans="1:20" ht="43.2" x14ac:dyDescent="0.55000000000000004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0" t="str">
        <f t="shared" si="32"/>
        <v>May</v>
      </c>
      <c r="J526" s="10">
        <f t="shared" si="33"/>
        <v>2016</v>
      </c>
      <c r="K526" s="9">
        <f t="shared" si="34"/>
        <v>42522.717233796298</v>
      </c>
      <c r="L526">
        <v>1464801169</v>
      </c>
      <c r="M526" s="9">
        <f t="shared" si="35"/>
        <v>42492.717233796298</v>
      </c>
      <c r="N526">
        <v>1462209169</v>
      </c>
      <c r="O526" t="b">
        <v>0</v>
      </c>
      <c r="P526">
        <v>130</v>
      </c>
      <c r="Q526" t="b">
        <v>1</v>
      </c>
      <c r="R526" t="s">
        <v>8269</v>
      </c>
      <c r="S526" s="17" t="s">
        <v>8345</v>
      </c>
      <c r="T526" t="s">
        <v>8346</v>
      </c>
    </row>
    <row r="527" spans="1:20" ht="43.2" x14ac:dyDescent="0.55000000000000004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0" t="str">
        <f t="shared" si="32"/>
        <v>July</v>
      </c>
      <c r="J527" s="10">
        <f t="shared" si="33"/>
        <v>2014</v>
      </c>
      <c r="K527" s="9">
        <f t="shared" si="34"/>
        <v>41895.400937500002</v>
      </c>
      <c r="L527">
        <v>1410601041</v>
      </c>
      <c r="M527" s="9">
        <f t="shared" si="35"/>
        <v>41850.400937500002</v>
      </c>
      <c r="N527">
        <v>1406713041</v>
      </c>
      <c r="O527" t="b">
        <v>0</v>
      </c>
      <c r="P527">
        <v>12</v>
      </c>
      <c r="Q527" t="b">
        <v>1</v>
      </c>
      <c r="R527" t="s">
        <v>8269</v>
      </c>
      <c r="S527" s="17" t="s">
        <v>8345</v>
      </c>
      <c r="T527" t="s">
        <v>8346</v>
      </c>
    </row>
    <row r="528" spans="1:20" ht="43.2" x14ac:dyDescent="0.55000000000000004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0" t="str">
        <f t="shared" si="32"/>
        <v>July</v>
      </c>
      <c r="J528" s="10">
        <f t="shared" si="33"/>
        <v>2015</v>
      </c>
      <c r="K528" s="9">
        <f t="shared" si="34"/>
        <v>42223.708333333328</v>
      </c>
      <c r="L528">
        <v>1438966800</v>
      </c>
      <c r="M528" s="9">
        <f t="shared" si="35"/>
        <v>42192.591944444444</v>
      </c>
      <c r="N528">
        <v>1436278344</v>
      </c>
      <c r="O528" t="b">
        <v>0</v>
      </c>
      <c r="P528">
        <v>23</v>
      </c>
      <c r="Q528" t="b">
        <v>1</v>
      </c>
      <c r="R528" t="s">
        <v>8269</v>
      </c>
      <c r="S528" s="17" t="s">
        <v>8345</v>
      </c>
      <c r="T528" t="s">
        <v>8346</v>
      </c>
    </row>
    <row r="529" spans="1:20" ht="57.6" x14ac:dyDescent="0.55000000000000004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0" t="str">
        <f t="shared" si="32"/>
        <v>January</v>
      </c>
      <c r="J529" s="10">
        <f t="shared" si="33"/>
        <v>2017</v>
      </c>
      <c r="K529" s="9">
        <f t="shared" si="34"/>
        <v>42783.670138888891</v>
      </c>
      <c r="L529">
        <v>1487347500</v>
      </c>
      <c r="M529" s="9">
        <f t="shared" si="35"/>
        <v>42753.205625000002</v>
      </c>
      <c r="N529">
        <v>1484715366</v>
      </c>
      <c r="O529" t="b">
        <v>0</v>
      </c>
      <c r="P529">
        <v>158</v>
      </c>
      <c r="Q529" t="b">
        <v>1</v>
      </c>
      <c r="R529" t="s">
        <v>8269</v>
      </c>
      <c r="S529" s="17" t="s">
        <v>8345</v>
      </c>
      <c r="T529" t="s">
        <v>8346</v>
      </c>
    </row>
    <row r="530" spans="1:20" x14ac:dyDescent="0.55000000000000004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0" t="str">
        <f t="shared" si="32"/>
        <v>May</v>
      </c>
      <c r="J530" s="10">
        <f t="shared" si="33"/>
        <v>2015</v>
      </c>
      <c r="K530" s="9">
        <f t="shared" si="34"/>
        <v>42176.888888888891</v>
      </c>
      <c r="L530">
        <v>1434921600</v>
      </c>
      <c r="M530" s="9">
        <f t="shared" si="35"/>
        <v>42155.920219907406</v>
      </c>
      <c r="N530">
        <v>1433109907</v>
      </c>
      <c r="O530" t="b">
        <v>0</v>
      </c>
      <c r="P530">
        <v>30</v>
      </c>
      <c r="Q530" t="b">
        <v>1</v>
      </c>
      <c r="R530" t="s">
        <v>8269</v>
      </c>
      <c r="S530" s="17" t="s">
        <v>8345</v>
      </c>
      <c r="T530" t="s">
        <v>8346</v>
      </c>
    </row>
    <row r="531" spans="1:20" ht="43.2" x14ac:dyDescent="0.55000000000000004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0" t="str">
        <f t="shared" si="32"/>
        <v>December</v>
      </c>
      <c r="J531" s="10">
        <f t="shared" si="33"/>
        <v>2016</v>
      </c>
      <c r="K531" s="9">
        <f t="shared" si="34"/>
        <v>42746.208333333328</v>
      </c>
      <c r="L531">
        <v>1484110800</v>
      </c>
      <c r="M531" s="9">
        <f t="shared" si="35"/>
        <v>42725.031180555554</v>
      </c>
      <c r="N531">
        <v>1482281094</v>
      </c>
      <c r="O531" t="b">
        <v>0</v>
      </c>
      <c r="P531">
        <v>18</v>
      </c>
      <c r="Q531" t="b">
        <v>1</v>
      </c>
      <c r="R531" t="s">
        <v>8269</v>
      </c>
      <c r="S531" s="17" t="s">
        <v>8345</v>
      </c>
      <c r="T531" t="s">
        <v>8346</v>
      </c>
    </row>
    <row r="532" spans="1:20" ht="43.2" x14ac:dyDescent="0.55000000000000004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0" t="str">
        <f t="shared" si="32"/>
        <v>June</v>
      </c>
      <c r="J532" s="10">
        <f t="shared" si="33"/>
        <v>2015</v>
      </c>
      <c r="K532" s="9">
        <f t="shared" si="34"/>
        <v>42179.083333333328</v>
      </c>
      <c r="L532">
        <v>1435111200</v>
      </c>
      <c r="M532" s="9">
        <f t="shared" si="35"/>
        <v>42157.591064814813</v>
      </c>
      <c r="N532">
        <v>1433254268</v>
      </c>
      <c r="O532" t="b">
        <v>0</v>
      </c>
      <c r="P532">
        <v>29</v>
      </c>
      <c r="Q532" t="b">
        <v>1</v>
      </c>
      <c r="R532" t="s">
        <v>8269</v>
      </c>
      <c r="S532" s="17" t="s">
        <v>8345</v>
      </c>
      <c r="T532" t="s">
        <v>8346</v>
      </c>
    </row>
    <row r="533" spans="1:20" ht="43.2" x14ac:dyDescent="0.55000000000000004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0" t="str">
        <f t="shared" si="32"/>
        <v>November</v>
      </c>
      <c r="J533" s="10">
        <f t="shared" si="33"/>
        <v>2016</v>
      </c>
      <c r="K533" s="9">
        <f t="shared" si="34"/>
        <v>42721.290972222225</v>
      </c>
      <c r="L533">
        <v>1481957940</v>
      </c>
      <c r="M533" s="9">
        <f t="shared" si="35"/>
        <v>42676.065150462964</v>
      </c>
      <c r="N533">
        <v>1478050429</v>
      </c>
      <c r="O533" t="b">
        <v>0</v>
      </c>
      <c r="P533">
        <v>31</v>
      </c>
      <c r="Q533" t="b">
        <v>1</v>
      </c>
      <c r="R533" t="s">
        <v>8269</v>
      </c>
      <c r="S533" s="17" t="s">
        <v>8345</v>
      </c>
      <c r="T533" t="s">
        <v>8346</v>
      </c>
    </row>
    <row r="534" spans="1:20" ht="43.2" x14ac:dyDescent="0.55000000000000004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0" t="str">
        <f t="shared" si="32"/>
        <v>April</v>
      </c>
      <c r="J534" s="10">
        <f t="shared" si="33"/>
        <v>2016</v>
      </c>
      <c r="K534" s="9">
        <f t="shared" si="34"/>
        <v>42503.007037037038</v>
      </c>
      <c r="L534">
        <v>1463098208</v>
      </c>
      <c r="M534" s="9">
        <f t="shared" si="35"/>
        <v>42473.007037037038</v>
      </c>
      <c r="N534">
        <v>1460506208</v>
      </c>
      <c r="O534" t="b">
        <v>0</v>
      </c>
      <c r="P534">
        <v>173</v>
      </c>
      <c r="Q534" t="b">
        <v>1</v>
      </c>
      <c r="R534" t="s">
        <v>8269</v>
      </c>
      <c r="S534" s="17" t="s">
        <v>8345</v>
      </c>
      <c r="T534" t="s">
        <v>8346</v>
      </c>
    </row>
    <row r="535" spans="1:20" ht="43.2" x14ac:dyDescent="0.55000000000000004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0" t="str">
        <f t="shared" si="32"/>
        <v>April</v>
      </c>
      <c r="J535" s="10">
        <f t="shared" si="33"/>
        <v>2016</v>
      </c>
      <c r="K535" s="9">
        <f t="shared" si="34"/>
        <v>42506.43478009259</v>
      </c>
      <c r="L535">
        <v>1463394365</v>
      </c>
      <c r="M535" s="9">
        <f t="shared" si="35"/>
        <v>42482.43478009259</v>
      </c>
      <c r="N535">
        <v>1461320765</v>
      </c>
      <c r="O535" t="b">
        <v>0</v>
      </c>
      <c r="P535">
        <v>17</v>
      </c>
      <c r="Q535" t="b">
        <v>1</v>
      </c>
      <c r="R535" t="s">
        <v>8269</v>
      </c>
      <c r="S535" s="17" t="s">
        <v>8345</v>
      </c>
      <c r="T535" t="s">
        <v>8346</v>
      </c>
    </row>
    <row r="536" spans="1:20" ht="43.2" x14ac:dyDescent="0.55000000000000004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0" t="str">
        <f t="shared" si="32"/>
        <v>September</v>
      </c>
      <c r="J536" s="10">
        <f t="shared" si="33"/>
        <v>2015</v>
      </c>
      <c r="K536" s="9">
        <f t="shared" si="34"/>
        <v>42309.958333333328</v>
      </c>
      <c r="L536">
        <v>1446418800</v>
      </c>
      <c r="M536" s="9">
        <f t="shared" si="35"/>
        <v>42270.810995370368</v>
      </c>
      <c r="N536">
        <v>1443036470</v>
      </c>
      <c r="O536" t="b">
        <v>0</v>
      </c>
      <c r="P536">
        <v>48</v>
      </c>
      <c r="Q536" t="b">
        <v>1</v>
      </c>
      <c r="R536" t="s">
        <v>8269</v>
      </c>
      <c r="S536" s="17" t="s">
        <v>8345</v>
      </c>
      <c r="T536" t="s">
        <v>8346</v>
      </c>
    </row>
    <row r="537" spans="1:20" ht="28.8" x14ac:dyDescent="0.55000000000000004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0" t="str">
        <f t="shared" si="32"/>
        <v>December</v>
      </c>
      <c r="J537" s="10">
        <f t="shared" si="33"/>
        <v>2016</v>
      </c>
      <c r="K537" s="9">
        <f t="shared" si="34"/>
        <v>42741.545196759253</v>
      </c>
      <c r="L537">
        <v>1483707905</v>
      </c>
      <c r="M537" s="9">
        <f t="shared" si="35"/>
        <v>42711.545196759253</v>
      </c>
      <c r="N537">
        <v>1481115905</v>
      </c>
      <c r="O537" t="b">
        <v>0</v>
      </c>
      <c r="P537">
        <v>59</v>
      </c>
      <c r="Q537" t="b">
        <v>1</v>
      </c>
      <c r="R537" t="s">
        <v>8269</v>
      </c>
      <c r="S537" s="17" t="s">
        <v>8345</v>
      </c>
      <c r="T537" t="s">
        <v>8346</v>
      </c>
    </row>
    <row r="538" spans="1:20" ht="43.2" x14ac:dyDescent="0.55000000000000004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0" t="str">
        <f t="shared" si="32"/>
        <v>June</v>
      </c>
      <c r="J538" s="10">
        <f t="shared" si="33"/>
        <v>2015</v>
      </c>
      <c r="K538" s="9">
        <f t="shared" si="34"/>
        <v>42219.75</v>
      </c>
      <c r="L538">
        <v>1438624800</v>
      </c>
      <c r="M538" s="9">
        <f t="shared" si="35"/>
        <v>42179.344988425932</v>
      </c>
      <c r="N538">
        <v>1435133807</v>
      </c>
      <c r="O538" t="b">
        <v>0</v>
      </c>
      <c r="P538">
        <v>39</v>
      </c>
      <c r="Q538" t="b">
        <v>1</v>
      </c>
      <c r="R538" t="s">
        <v>8269</v>
      </c>
      <c r="S538" s="17" t="s">
        <v>8345</v>
      </c>
      <c r="T538" t="s">
        <v>8346</v>
      </c>
    </row>
    <row r="539" spans="1:20" ht="43.2" x14ac:dyDescent="0.55000000000000004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0" t="str">
        <f t="shared" si="32"/>
        <v>October</v>
      </c>
      <c r="J539" s="10">
        <f t="shared" si="33"/>
        <v>2015</v>
      </c>
      <c r="K539" s="9">
        <f t="shared" si="34"/>
        <v>42312.810081018513</v>
      </c>
      <c r="L539">
        <v>1446665191</v>
      </c>
      <c r="M539" s="9">
        <f t="shared" si="35"/>
        <v>42282.768414351856</v>
      </c>
      <c r="N539">
        <v>1444069591</v>
      </c>
      <c r="O539" t="b">
        <v>0</v>
      </c>
      <c r="P539">
        <v>59</v>
      </c>
      <c r="Q539" t="b">
        <v>1</v>
      </c>
      <c r="R539" t="s">
        <v>8269</v>
      </c>
      <c r="S539" s="17" t="s">
        <v>8345</v>
      </c>
      <c r="T539" t="s">
        <v>8346</v>
      </c>
    </row>
    <row r="540" spans="1:20" ht="43.2" x14ac:dyDescent="0.55000000000000004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0" t="str">
        <f t="shared" si="32"/>
        <v>April</v>
      </c>
      <c r="J540" s="10">
        <f t="shared" si="33"/>
        <v>2016</v>
      </c>
      <c r="K540" s="9">
        <f t="shared" si="34"/>
        <v>42503.794710648144</v>
      </c>
      <c r="L540">
        <v>1463166263</v>
      </c>
      <c r="M540" s="9">
        <f t="shared" si="35"/>
        <v>42473.794710648144</v>
      </c>
      <c r="N540">
        <v>1460574263</v>
      </c>
      <c r="O540" t="b">
        <v>0</v>
      </c>
      <c r="P540">
        <v>60</v>
      </c>
      <c r="Q540" t="b">
        <v>1</v>
      </c>
      <c r="R540" t="s">
        <v>8269</v>
      </c>
      <c r="S540" s="17" t="s">
        <v>8345</v>
      </c>
      <c r="T540" t="s">
        <v>8346</v>
      </c>
    </row>
    <row r="541" spans="1:20" ht="43.2" x14ac:dyDescent="0.55000000000000004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0" t="str">
        <f t="shared" si="32"/>
        <v>June</v>
      </c>
      <c r="J541" s="10">
        <f t="shared" si="33"/>
        <v>2016</v>
      </c>
      <c r="K541" s="9">
        <f t="shared" si="34"/>
        <v>42556.049849537041</v>
      </c>
      <c r="L541">
        <v>1467681107</v>
      </c>
      <c r="M541" s="9">
        <f t="shared" si="35"/>
        <v>42535.049849537041</v>
      </c>
      <c r="N541">
        <v>1465866707</v>
      </c>
      <c r="O541" t="b">
        <v>0</v>
      </c>
      <c r="P541">
        <v>20</v>
      </c>
      <c r="Q541" t="b">
        <v>1</v>
      </c>
      <c r="R541" t="s">
        <v>8269</v>
      </c>
      <c r="S541" s="17" t="s">
        <v>8345</v>
      </c>
      <c r="T541" t="s">
        <v>8346</v>
      </c>
    </row>
    <row r="542" spans="1:20" ht="57.6" x14ac:dyDescent="0.55000000000000004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0" t="str">
        <f t="shared" si="32"/>
        <v>January</v>
      </c>
      <c r="J542" s="10">
        <f t="shared" si="33"/>
        <v>2015</v>
      </c>
      <c r="K542" s="9">
        <f t="shared" si="34"/>
        <v>42039.817199074074</v>
      </c>
      <c r="L542">
        <v>1423078606</v>
      </c>
      <c r="M542" s="9">
        <f t="shared" si="35"/>
        <v>42009.817199074074</v>
      </c>
      <c r="N542">
        <v>1420486606</v>
      </c>
      <c r="O542" t="b">
        <v>0</v>
      </c>
      <c r="P542">
        <v>1</v>
      </c>
      <c r="Q542" t="b">
        <v>0</v>
      </c>
      <c r="R542" t="s">
        <v>8270</v>
      </c>
      <c r="S542" s="17" t="s">
        <v>8345</v>
      </c>
      <c r="T542" t="s">
        <v>8346</v>
      </c>
    </row>
    <row r="543" spans="1:20" ht="43.2" x14ac:dyDescent="0.55000000000000004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0" t="str">
        <f t="shared" si="32"/>
        <v>September</v>
      </c>
      <c r="J543" s="10">
        <f t="shared" si="33"/>
        <v>2015</v>
      </c>
      <c r="K543" s="9">
        <f t="shared" si="34"/>
        <v>42306.046689814815</v>
      </c>
      <c r="L543">
        <v>1446080834</v>
      </c>
      <c r="M543" s="9">
        <f t="shared" si="35"/>
        <v>42276.046689814815</v>
      </c>
      <c r="N543">
        <v>1443488834</v>
      </c>
      <c r="O543" t="b">
        <v>0</v>
      </c>
      <c r="P543">
        <v>1</v>
      </c>
      <c r="Q543" t="b">
        <v>0</v>
      </c>
      <c r="R543" t="s">
        <v>8270</v>
      </c>
      <c r="S543" s="17" t="s">
        <v>8345</v>
      </c>
      <c r="T543" t="s">
        <v>8346</v>
      </c>
    </row>
    <row r="544" spans="1:20" ht="43.2" x14ac:dyDescent="0.55000000000000004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0" t="str">
        <f t="shared" si="32"/>
        <v>March</v>
      </c>
      <c r="J544" s="10">
        <f t="shared" si="33"/>
        <v>2016</v>
      </c>
      <c r="K544" s="9">
        <f t="shared" si="34"/>
        <v>42493.695787037039</v>
      </c>
      <c r="L544">
        <v>1462293716</v>
      </c>
      <c r="M544" s="9">
        <f t="shared" si="35"/>
        <v>42433.737453703703</v>
      </c>
      <c r="N544">
        <v>1457113316</v>
      </c>
      <c r="O544" t="b">
        <v>0</v>
      </c>
      <c r="P544">
        <v>1</v>
      </c>
      <c r="Q544" t="b">
        <v>0</v>
      </c>
      <c r="R544" t="s">
        <v>8270</v>
      </c>
      <c r="S544" s="17" t="s">
        <v>8345</v>
      </c>
      <c r="T544" t="s">
        <v>8346</v>
      </c>
    </row>
    <row r="545" spans="1:20" ht="43.2" x14ac:dyDescent="0.55000000000000004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0" t="str">
        <f t="shared" si="32"/>
        <v>October</v>
      </c>
      <c r="J545" s="10">
        <f t="shared" si="33"/>
        <v>2014</v>
      </c>
      <c r="K545" s="9">
        <f t="shared" si="34"/>
        <v>41944.092152777775</v>
      </c>
      <c r="L545">
        <v>1414807962</v>
      </c>
      <c r="M545" s="9">
        <f t="shared" si="35"/>
        <v>41914.092152777775</v>
      </c>
      <c r="N545">
        <v>1412215962</v>
      </c>
      <c r="O545" t="b">
        <v>0</v>
      </c>
      <c r="P545">
        <v>2</v>
      </c>
      <c r="Q545" t="b">
        <v>0</v>
      </c>
      <c r="R545" t="s">
        <v>8270</v>
      </c>
      <c r="S545" s="17" t="s">
        <v>8345</v>
      </c>
      <c r="T545" t="s">
        <v>8346</v>
      </c>
    </row>
    <row r="546" spans="1:20" ht="43.2" x14ac:dyDescent="0.55000000000000004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0" t="str">
        <f t="shared" si="32"/>
        <v>June</v>
      </c>
      <c r="J546" s="10">
        <f t="shared" si="33"/>
        <v>2016</v>
      </c>
      <c r="K546" s="9">
        <f t="shared" si="34"/>
        <v>42555.656944444447</v>
      </c>
      <c r="L546">
        <v>1467647160</v>
      </c>
      <c r="M546" s="9">
        <f t="shared" si="35"/>
        <v>42525.656944444447</v>
      </c>
      <c r="N546">
        <v>1465055160</v>
      </c>
      <c r="O546" t="b">
        <v>0</v>
      </c>
      <c r="P546">
        <v>2</v>
      </c>
      <c r="Q546" t="b">
        <v>0</v>
      </c>
      <c r="R546" t="s">
        <v>8270</v>
      </c>
      <c r="S546" s="17" t="s">
        <v>8345</v>
      </c>
      <c r="T546" t="s">
        <v>8346</v>
      </c>
    </row>
    <row r="547" spans="1:20" ht="43.2" x14ac:dyDescent="0.55000000000000004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0" t="str">
        <f t="shared" si="32"/>
        <v>October</v>
      </c>
      <c r="J547" s="10">
        <f t="shared" si="33"/>
        <v>2015</v>
      </c>
      <c r="K547" s="9">
        <f t="shared" si="34"/>
        <v>42323.634131944447</v>
      </c>
      <c r="L547">
        <v>1447600389</v>
      </c>
      <c r="M547" s="9">
        <f t="shared" si="35"/>
        <v>42283.592465277776</v>
      </c>
      <c r="N547">
        <v>1444140789</v>
      </c>
      <c r="O547" t="b">
        <v>0</v>
      </c>
      <c r="P547">
        <v>34</v>
      </c>
      <c r="Q547" t="b">
        <v>0</v>
      </c>
      <c r="R547" t="s">
        <v>8270</v>
      </c>
      <c r="S547" s="17" t="s">
        <v>8345</v>
      </c>
      <c r="T547" t="s">
        <v>8346</v>
      </c>
    </row>
    <row r="548" spans="1:20" ht="43.2" x14ac:dyDescent="0.55000000000000004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0" t="str">
        <f t="shared" si="32"/>
        <v>September</v>
      </c>
      <c r="J548" s="10">
        <f t="shared" si="33"/>
        <v>2015</v>
      </c>
      <c r="K548" s="9">
        <f t="shared" si="34"/>
        <v>42294.667997685188</v>
      </c>
      <c r="L548">
        <v>1445097715</v>
      </c>
      <c r="M548" s="9">
        <f t="shared" si="35"/>
        <v>42249.667997685188</v>
      </c>
      <c r="N548">
        <v>1441209715</v>
      </c>
      <c r="O548" t="b">
        <v>0</v>
      </c>
      <c r="P548">
        <v>2</v>
      </c>
      <c r="Q548" t="b">
        <v>0</v>
      </c>
      <c r="R548" t="s">
        <v>8270</v>
      </c>
      <c r="S548" s="17" t="s">
        <v>8345</v>
      </c>
      <c r="T548" t="s">
        <v>8346</v>
      </c>
    </row>
    <row r="549" spans="1:20" ht="43.2" x14ac:dyDescent="0.55000000000000004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0" t="str">
        <f t="shared" si="32"/>
        <v>January</v>
      </c>
      <c r="J549" s="10">
        <f t="shared" si="33"/>
        <v>2016</v>
      </c>
      <c r="K549" s="9">
        <f t="shared" si="34"/>
        <v>42410.696342592593</v>
      </c>
      <c r="L549">
        <v>1455122564</v>
      </c>
      <c r="M549" s="9">
        <f t="shared" si="35"/>
        <v>42380.696342592593</v>
      </c>
      <c r="N549">
        <v>1452530564</v>
      </c>
      <c r="O549" t="b">
        <v>0</v>
      </c>
      <c r="P549">
        <v>0</v>
      </c>
      <c r="Q549" t="b">
        <v>0</v>
      </c>
      <c r="R549" t="s">
        <v>8270</v>
      </c>
      <c r="S549" s="17" t="s">
        <v>8345</v>
      </c>
      <c r="T549" t="s">
        <v>8346</v>
      </c>
    </row>
    <row r="550" spans="1:20" ht="43.2" x14ac:dyDescent="0.55000000000000004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0" t="str">
        <f t="shared" si="32"/>
        <v>September</v>
      </c>
      <c r="J550" s="10">
        <f t="shared" si="33"/>
        <v>2015</v>
      </c>
      <c r="K550" s="9">
        <f t="shared" si="34"/>
        <v>42306.903333333335</v>
      </c>
      <c r="L550">
        <v>1446154848</v>
      </c>
      <c r="M550" s="9">
        <f t="shared" si="35"/>
        <v>42276.903333333335</v>
      </c>
      <c r="N550">
        <v>1443562848</v>
      </c>
      <c r="O550" t="b">
        <v>0</v>
      </c>
      <c r="P550">
        <v>1</v>
      </c>
      <c r="Q550" t="b">
        <v>0</v>
      </c>
      <c r="R550" t="s">
        <v>8270</v>
      </c>
      <c r="S550" s="17" t="s">
        <v>8345</v>
      </c>
      <c r="T550" t="s">
        <v>8346</v>
      </c>
    </row>
    <row r="551" spans="1:20" ht="43.2" x14ac:dyDescent="0.55000000000000004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0" t="str">
        <f t="shared" si="32"/>
        <v>June</v>
      </c>
      <c r="J551" s="10">
        <f t="shared" si="33"/>
        <v>2015</v>
      </c>
      <c r="K551" s="9">
        <f t="shared" si="34"/>
        <v>42193.636828703704</v>
      </c>
      <c r="L551">
        <v>1436368622</v>
      </c>
      <c r="M551" s="9">
        <f t="shared" si="35"/>
        <v>42163.636828703704</v>
      </c>
      <c r="N551">
        <v>1433776622</v>
      </c>
      <c r="O551" t="b">
        <v>0</v>
      </c>
      <c r="P551">
        <v>8</v>
      </c>
      <c r="Q551" t="b">
        <v>0</v>
      </c>
      <c r="R551" t="s">
        <v>8270</v>
      </c>
      <c r="S551" s="17" t="s">
        <v>8345</v>
      </c>
      <c r="T551" t="s">
        <v>8346</v>
      </c>
    </row>
    <row r="552" spans="1:20" ht="43.2" x14ac:dyDescent="0.55000000000000004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0" t="str">
        <f t="shared" si="32"/>
        <v>January</v>
      </c>
      <c r="J552" s="10">
        <f t="shared" si="33"/>
        <v>2017</v>
      </c>
      <c r="K552" s="9">
        <f t="shared" si="34"/>
        <v>42766.208333333328</v>
      </c>
      <c r="L552">
        <v>1485838800</v>
      </c>
      <c r="M552" s="9">
        <f t="shared" si="35"/>
        <v>42753.678761574076</v>
      </c>
      <c r="N552">
        <v>1484756245</v>
      </c>
      <c r="O552" t="b">
        <v>0</v>
      </c>
      <c r="P552">
        <v>4</v>
      </c>
      <c r="Q552" t="b">
        <v>0</v>
      </c>
      <c r="R552" t="s">
        <v>8270</v>
      </c>
      <c r="S552" s="17" t="s">
        <v>8345</v>
      </c>
      <c r="T552" t="s">
        <v>8346</v>
      </c>
    </row>
    <row r="553" spans="1:20" ht="43.2" x14ac:dyDescent="0.55000000000000004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0" t="str">
        <f t="shared" si="32"/>
        <v>June</v>
      </c>
      <c r="J553" s="10">
        <f t="shared" si="33"/>
        <v>2015</v>
      </c>
      <c r="K553" s="9">
        <f t="shared" si="34"/>
        <v>42217.745138888888</v>
      </c>
      <c r="L553">
        <v>1438451580</v>
      </c>
      <c r="M553" s="9">
        <f t="shared" si="35"/>
        <v>42173.275740740741</v>
      </c>
      <c r="N553">
        <v>1434609424</v>
      </c>
      <c r="O553" t="b">
        <v>0</v>
      </c>
      <c r="P553">
        <v>28</v>
      </c>
      <c r="Q553" t="b">
        <v>0</v>
      </c>
      <c r="R553" t="s">
        <v>8270</v>
      </c>
      <c r="S553" s="17" t="s">
        <v>8345</v>
      </c>
      <c r="T553" t="s">
        <v>8346</v>
      </c>
    </row>
    <row r="554" spans="1:20" ht="43.2" x14ac:dyDescent="0.55000000000000004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0" t="str">
        <f t="shared" si="32"/>
        <v>November</v>
      </c>
      <c r="J554" s="10">
        <f t="shared" si="33"/>
        <v>2015</v>
      </c>
      <c r="K554" s="9">
        <f t="shared" si="34"/>
        <v>42378.616851851853</v>
      </c>
      <c r="L554">
        <v>1452350896</v>
      </c>
      <c r="M554" s="9">
        <f t="shared" si="35"/>
        <v>42318.616851851853</v>
      </c>
      <c r="N554">
        <v>1447166896</v>
      </c>
      <c r="O554" t="b">
        <v>0</v>
      </c>
      <c r="P554">
        <v>0</v>
      </c>
      <c r="Q554" t="b">
        <v>0</v>
      </c>
      <c r="R554" t="s">
        <v>8270</v>
      </c>
      <c r="S554" s="17" t="s">
        <v>8345</v>
      </c>
      <c r="T554" t="s">
        <v>8346</v>
      </c>
    </row>
    <row r="555" spans="1:20" ht="43.2" x14ac:dyDescent="0.55000000000000004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0" t="str">
        <f t="shared" si="32"/>
        <v>October</v>
      </c>
      <c r="J555" s="10">
        <f t="shared" si="33"/>
        <v>2014</v>
      </c>
      <c r="K555" s="9">
        <f t="shared" si="34"/>
        <v>41957.761469907404</v>
      </c>
      <c r="L555">
        <v>1415988991</v>
      </c>
      <c r="M555" s="9">
        <f t="shared" si="35"/>
        <v>41927.71980324074</v>
      </c>
      <c r="N555">
        <v>1413393391</v>
      </c>
      <c r="O555" t="b">
        <v>0</v>
      </c>
      <c r="P555">
        <v>6</v>
      </c>
      <c r="Q555" t="b">
        <v>0</v>
      </c>
      <c r="R555" t="s">
        <v>8270</v>
      </c>
      <c r="S555" s="17" t="s">
        <v>8345</v>
      </c>
      <c r="T555" t="s">
        <v>8346</v>
      </c>
    </row>
    <row r="556" spans="1:20" ht="43.2" x14ac:dyDescent="0.55000000000000004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0" t="str">
        <f t="shared" si="32"/>
        <v>September</v>
      </c>
      <c r="J556" s="10">
        <f t="shared" si="33"/>
        <v>2014</v>
      </c>
      <c r="K556" s="9">
        <f t="shared" si="34"/>
        <v>41931.684861111113</v>
      </c>
      <c r="L556">
        <v>1413735972</v>
      </c>
      <c r="M556" s="9">
        <f t="shared" si="35"/>
        <v>41901.684861111113</v>
      </c>
      <c r="N556">
        <v>1411143972</v>
      </c>
      <c r="O556" t="b">
        <v>0</v>
      </c>
      <c r="P556">
        <v>22</v>
      </c>
      <c r="Q556" t="b">
        <v>0</v>
      </c>
      <c r="R556" t="s">
        <v>8270</v>
      </c>
      <c r="S556" s="17" t="s">
        <v>8345</v>
      </c>
      <c r="T556" t="s">
        <v>8346</v>
      </c>
    </row>
    <row r="557" spans="1:20" ht="43.2" x14ac:dyDescent="0.55000000000000004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0" t="str">
        <f t="shared" si="32"/>
        <v>May</v>
      </c>
      <c r="J557" s="10">
        <f t="shared" si="33"/>
        <v>2016</v>
      </c>
      <c r="K557" s="9">
        <f t="shared" si="34"/>
        <v>42533.353506944448</v>
      </c>
      <c r="L557">
        <v>1465720143</v>
      </c>
      <c r="M557" s="9">
        <f t="shared" si="35"/>
        <v>42503.353506944448</v>
      </c>
      <c r="N557">
        <v>1463128143</v>
      </c>
      <c r="O557" t="b">
        <v>0</v>
      </c>
      <c r="P557">
        <v>0</v>
      </c>
      <c r="Q557" t="b">
        <v>0</v>
      </c>
      <c r="R557" t="s">
        <v>8270</v>
      </c>
      <c r="S557" s="17" t="s">
        <v>8345</v>
      </c>
      <c r="T557" t="s">
        <v>8346</v>
      </c>
    </row>
    <row r="558" spans="1:20" ht="28.8" x14ac:dyDescent="0.55000000000000004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0" t="str">
        <f t="shared" si="32"/>
        <v>December</v>
      </c>
      <c r="J558" s="10">
        <f t="shared" si="33"/>
        <v>2015</v>
      </c>
      <c r="K558" s="9">
        <f t="shared" si="34"/>
        <v>42375.860150462962</v>
      </c>
      <c r="L558">
        <v>1452112717</v>
      </c>
      <c r="M558" s="9">
        <f t="shared" si="35"/>
        <v>42345.860150462962</v>
      </c>
      <c r="N558">
        <v>1449520717</v>
      </c>
      <c r="O558" t="b">
        <v>0</v>
      </c>
      <c r="P558">
        <v>1</v>
      </c>
      <c r="Q558" t="b">
        <v>0</v>
      </c>
      <c r="R558" t="s">
        <v>8270</v>
      </c>
      <c r="S558" s="17" t="s">
        <v>8345</v>
      </c>
      <c r="T558" t="s">
        <v>8346</v>
      </c>
    </row>
    <row r="559" spans="1:20" ht="43.2" x14ac:dyDescent="0.55000000000000004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0" t="str">
        <f t="shared" si="32"/>
        <v>November</v>
      </c>
      <c r="J559" s="10">
        <f t="shared" si="33"/>
        <v>2016</v>
      </c>
      <c r="K559" s="9">
        <f t="shared" si="34"/>
        <v>42706.983831018515</v>
      </c>
      <c r="L559">
        <v>1480721803</v>
      </c>
      <c r="M559" s="9">
        <f t="shared" si="35"/>
        <v>42676.942164351851</v>
      </c>
      <c r="N559">
        <v>1478126203</v>
      </c>
      <c r="O559" t="b">
        <v>0</v>
      </c>
      <c r="P559">
        <v>20</v>
      </c>
      <c r="Q559" t="b">
        <v>0</v>
      </c>
      <c r="R559" t="s">
        <v>8270</v>
      </c>
      <c r="S559" s="17" t="s">
        <v>8345</v>
      </c>
      <c r="T559" t="s">
        <v>8346</v>
      </c>
    </row>
    <row r="560" spans="1:20" ht="43.2" x14ac:dyDescent="0.55000000000000004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0" t="str">
        <f t="shared" si="32"/>
        <v>February</v>
      </c>
      <c r="J560" s="10">
        <f t="shared" si="33"/>
        <v>2015</v>
      </c>
      <c r="K560" s="9">
        <f t="shared" si="34"/>
        <v>42087.841493055559</v>
      </c>
      <c r="L560">
        <v>1427227905</v>
      </c>
      <c r="M560" s="9">
        <f t="shared" si="35"/>
        <v>42057.883159722223</v>
      </c>
      <c r="N560">
        <v>1424639505</v>
      </c>
      <c r="O560" t="b">
        <v>0</v>
      </c>
      <c r="P560">
        <v>0</v>
      </c>
      <c r="Q560" t="b">
        <v>0</v>
      </c>
      <c r="R560" t="s">
        <v>8270</v>
      </c>
      <c r="S560" s="17" t="s">
        <v>8345</v>
      </c>
      <c r="T560" t="s">
        <v>8346</v>
      </c>
    </row>
    <row r="561" spans="1:20" ht="43.2" x14ac:dyDescent="0.55000000000000004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0" t="str">
        <f t="shared" si="32"/>
        <v>November</v>
      </c>
      <c r="J561" s="10">
        <f t="shared" si="33"/>
        <v>2015</v>
      </c>
      <c r="K561" s="9">
        <f t="shared" si="34"/>
        <v>42351.283101851848</v>
      </c>
      <c r="L561">
        <v>1449989260</v>
      </c>
      <c r="M561" s="9">
        <f t="shared" si="35"/>
        <v>42321.283101851848</v>
      </c>
      <c r="N561">
        <v>1447397260</v>
      </c>
      <c r="O561" t="b">
        <v>0</v>
      </c>
      <c r="P561">
        <v>1</v>
      </c>
      <c r="Q561" t="b">
        <v>0</v>
      </c>
      <c r="R561" t="s">
        <v>8270</v>
      </c>
      <c r="S561" s="17" t="s">
        <v>8345</v>
      </c>
      <c r="T561" t="s">
        <v>8346</v>
      </c>
    </row>
    <row r="562" spans="1:20" ht="43.2" x14ac:dyDescent="0.55000000000000004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0" t="str">
        <f t="shared" si="32"/>
        <v>November</v>
      </c>
      <c r="J562" s="10">
        <f t="shared" si="33"/>
        <v>2014</v>
      </c>
      <c r="K562" s="9">
        <f t="shared" si="34"/>
        <v>41990.771354166667</v>
      </c>
      <c r="L562">
        <v>1418841045</v>
      </c>
      <c r="M562" s="9">
        <f t="shared" si="35"/>
        <v>41960.771354166667</v>
      </c>
      <c r="N562">
        <v>1416249045</v>
      </c>
      <c r="O562" t="b">
        <v>0</v>
      </c>
      <c r="P562">
        <v>3</v>
      </c>
      <c r="Q562" t="b">
        <v>0</v>
      </c>
      <c r="R562" t="s">
        <v>8270</v>
      </c>
      <c r="S562" s="17" t="s">
        <v>8345</v>
      </c>
      <c r="T562" t="s">
        <v>8346</v>
      </c>
    </row>
    <row r="563" spans="1:20" ht="43.2" x14ac:dyDescent="0.55000000000000004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0" t="str">
        <f t="shared" si="32"/>
        <v>September</v>
      </c>
      <c r="J563" s="10">
        <f t="shared" si="33"/>
        <v>2015</v>
      </c>
      <c r="K563" s="9">
        <f t="shared" si="34"/>
        <v>42303.658715277779</v>
      </c>
      <c r="L563">
        <v>1445874513</v>
      </c>
      <c r="M563" s="9">
        <f t="shared" si="35"/>
        <v>42268.658715277779</v>
      </c>
      <c r="N563">
        <v>1442850513</v>
      </c>
      <c r="O563" t="b">
        <v>0</v>
      </c>
      <c r="P563">
        <v>2</v>
      </c>
      <c r="Q563" t="b">
        <v>0</v>
      </c>
      <c r="R563" t="s">
        <v>8270</v>
      </c>
      <c r="S563" s="17" t="s">
        <v>8345</v>
      </c>
      <c r="T563" t="s">
        <v>8346</v>
      </c>
    </row>
    <row r="564" spans="1:20" ht="43.2" x14ac:dyDescent="0.55000000000000004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0" t="str">
        <f t="shared" si="32"/>
        <v>November</v>
      </c>
      <c r="J564" s="10">
        <f t="shared" si="33"/>
        <v>2016</v>
      </c>
      <c r="K564" s="9">
        <f t="shared" si="34"/>
        <v>42722.389062500006</v>
      </c>
      <c r="L564">
        <v>1482052815</v>
      </c>
      <c r="M564" s="9">
        <f t="shared" si="35"/>
        <v>42692.389062500006</v>
      </c>
      <c r="N564">
        <v>1479460815</v>
      </c>
      <c r="O564" t="b">
        <v>0</v>
      </c>
      <c r="P564">
        <v>0</v>
      </c>
      <c r="Q564" t="b">
        <v>0</v>
      </c>
      <c r="R564" t="s">
        <v>8270</v>
      </c>
      <c r="S564" s="17" t="s">
        <v>8345</v>
      </c>
      <c r="T564" t="s">
        <v>8346</v>
      </c>
    </row>
    <row r="565" spans="1:20" ht="43.2" x14ac:dyDescent="0.55000000000000004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0" t="str">
        <f t="shared" si="32"/>
        <v>January</v>
      </c>
      <c r="J565" s="10">
        <f t="shared" si="33"/>
        <v>2015</v>
      </c>
      <c r="K565" s="9">
        <f t="shared" si="34"/>
        <v>42052.069988425923</v>
      </c>
      <c r="L565">
        <v>1424137247</v>
      </c>
      <c r="M565" s="9">
        <f t="shared" si="35"/>
        <v>42022.069988425923</v>
      </c>
      <c r="N565">
        <v>1421545247</v>
      </c>
      <c r="O565" t="b">
        <v>0</v>
      </c>
      <c r="P565">
        <v>2</v>
      </c>
      <c r="Q565" t="b">
        <v>0</v>
      </c>
      <c r="R565" t="s">
        <v>8270</v>
      </c>
      <c r="S565" s="17" t="s">
        <v>8345</v>
      </c>
      <c r="T565" t="s">
        <v>8346</v>
      </c>
    </row>
    <row r="566" spans="1:20" ht="57.6" x14ac:dyDescent="0.55000000000000004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0" t="str">
        <f t="shared" si="32"/>
        <v>February</v>
      </c>
      <c r="J566" s="10">
        <f t="shared" si="33"/>
        <v>2016</v>
      </c>
      <c r="K566" s="9">
        <f t="shared" si="34"/>
        <v>42441.942997685182</v>
      </c>
      <c r="L566">
        <v>1457822275</v>
      </c>
      <c r="M566" s="9">
        <f t="shared" si="35"/>
        <v>42411.942997685182</v>
      </c>
      <c r="N566">
        <v>1455230275</v>
      </c>
      <c r="O566" t="b">
        <v>0</v>
      </c>
      <c r="P566">
        <v>1</v>
      </c>
      <c r="Q566" t="b">
        <v>0</v>
      </c>
      <c r="R566" t="s">
        <v>8270</v>
      </c>
      <c r="S566" s="17" t="s">
        <v>8345</v>
      </c>
      <c r="T566" t="s">
        <v>8346</v>
      </c>
    </row>
    <row r="567" spans="1:20" ht="43.2" x14ac:dyDescent="0.55000000000000004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0" t="str">
        <f t="shared" si="32"/>
        <v>June</v>
      </c>
      <c r="J567" s="10">
        <f t="shared" si="33"/>
        <v>2015</v>
      </c>
      <c r="K567" s="9">
        <f t="shared" si="34"/>
        <v>42195.785289351858</v>
      </c>
      <c r="L567">
        <v>1436554249</v>
      </c>
      <c r="M567" s="9">
        <f t="shared" si="35"/>
        <v>42165.785289351858</v>
      </c>
      <c r="N567">
        <v>1433962249</v>
      </c>
      <c r="O567" t="b">
        <v>0</v>
      </c>
      <c r="P567">
        <v>0</v>
      </c>
      <c r="Q567" t="b">
        <v>0</v>
      </c>
      <c r="R567" t="s">
        <v>8270</v>
      </c>
      <c r="S567" s="17" t="s">
        <v>8345</v>
      </c>
      <c r="T567" t="s">
        <v>8346</v>
      </c>
    </row>
    <row r="568" spans="1:20" ht="43.2" x14ac:dyDescent="0.55000000000000004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0" t="str">
        <f t="shared" si="32"/>
        <v>June</v>
      </c>
      <c r="J568" s="10">
        <f t="shared" si="33"/>
        <v>2016</v>
      </c>
      <c r="K568" s="9">
        <f t="shared" si="34"/>
        <v>42565.68440972222</v>
      </c>
      <c r="L568">
        <v>1468513533</v>
      </c>
      <c r="M568" s="9">
        <f t="shared" si="35"/>
        <v>42535.68440972222</v>
      </c>
      <c r="N568">
        <v>1465921533</v>
      </c>
      <c r="O568" t="b">
        <v>0</v>
      </c>
      <c r="P568">
        <v>1</v>
      </c>
      <c r="Q568" t="b">
        <v>0</v>
      </c>
      <c r="R568" t="s">
        <v>8270</v>
      </c>
      <c r="S568" s="17" t="s">
        <v>8345</v>
      </c>
      <c r="T568" t="s">
        <v>8346</v>
      </c>
    </row>
    <row r="569" spans="1:20" ht="43.2" x14ac:dyDescent="0.55000000000000004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0" t="str">
        <f t="shared" si="32"/>
        <v>December</v>
      </c>
      <c r="J569" s="10">
        <f t="shared" si="33"/>
        <v>2014</v>
      </c>
      <c r="K569" s="9">
        <f t="shared" si="34"/>
        <v>42005.842523148152</v>
      </c>
      <c r="L569">
        <v>1420143194</v>
      </c>
      <c r="M569" s="9">
        <f t="shared" si="35"/>
        <v>41975.842523148152</v>
      </c>
      <c r="N569">
        <v>1417551194</v>
      </c>
      <c r="O569" t="b">
        <v>0</v>
      </c>
      <c r="P569">
        <v>0</v>
      </c>
      <c r="Q569" t="b">
        <v>0</v>
      </c>
      <c r="R569" t="s">
        <v>8270</v>
      </c>
      <c r="S569" s="17" t="s">
        <v>8345</v>
      </c>
      <c r="T569" t="s">
        <v>8346</v>
      </c>
    </row>
    <row r="570" spans="1:20" ht="57.6" x14ac:dyDescent="0.55000000000000004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0" t="str">
        <f t="shared" si="32"/>
        <v>December</v>
      </c>
      <c r="J570" s="10">
        <f t="shared" si="33"/>
        <v>2015</v>
      </c>
      <c r="K570" s="9">
        <f t="shared" si="34"/>
        <v>42385.458333333328</v>
      </c>
      <c r="L570">
        <v>1452942000</v>
      </c>
      <c r="M570" s="9">
        <f t="shared" si="35"/>
        <v>42348.9215625</v>
      </c>
      <c r="N570">
        <v>1449785223</v>
      </c>
      <c r="O570" t="b">
        <v>0</v>
      </c>
      <c r="P570">
        <v>5</v>
      </c>
      <c r="Q570" t="b">
        <v>0</v>
      </c>
      <c r="R570" t="s">
        <v>8270</v>
      </c>
      <c r="S570" s="17" t="s">
        <v>8345</v>
      </c>
      <c r="T570" t="s">
        <v>8346</v>
      </c>
    </row>
    <row r="571" spans="1:20" ht="43.2" x14ac:dyDescent="0.55000000000000004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0" t="str">
        <f t="shared" si="32"/>
        <v>December</v>
      </c>
      <c r="J571" s="10">
        <f t="shared" si="33"/>
        <v>2015</v>
      </c>
      <c r="K571" s="9">
        <f t="shared" si="34"/>
        <v>42370.847361111111</v>
      </c>
      <c r="L571">
        <v>1451679612</v>
      </c>
      <c r="M571" s="9">
        <f t="shared" si="35"/>
        <v>42340.847361111111</v>
      </c>
      <c r="N571">
        <v>1449087612</v>
      </c>
      <c r="O571" t="b">
        <v>0</v>
      </c>
      <c r="P571">
        <v>1</v>
      </c>
      <c r="Q571" t="b">
        <v>0</v>
      </c>
      <c r="R571" t="s">
        <v>8270</v>
      </c>
      <c r="S571" s="17" t="s">
        <v>8345</v>
      </c>
      <c r="T571" t="s">
        <v>8346</v>
      </c>
    </row>
    <row r="572" spans="1:20" ht="28.8" x14ac:dyDescent="0.55000000000000004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0" t="str">
        <f t="shared" si="32"/>
        <v>January</v>
      </c>
      <c r="J572" s="10">
        <f t="shared" si="33"/>
        <v>2016</v>
      </c>
      <c r="K572" s="9">
        <f t="shared" si="34"/>
        <v>42418.798252314817</v>
      </c>
      <c r="L572">
        <v>1455822569</v>
      </c>
      <c r="M572" s="9">
        <f t="shared" si="35"/>
        <v>42388.798252314817</v>
      </c>
      <c r="N572">
        <v>1453230569</v>
      </c>
      <c r="O572" t="b">
        <v>0</v>
      </c>
      <c r="P572">
        <v>1</v>
      </c>
      <c r="Q572" t="b">
        <v>0</v>
      </c>
      <c r="R572" t="s">
        <v>8270</v>
      </c>
      <c r="S572" s="17" t="s">
        <v>8345</v>
      </c>
      <c r="T572" t="s">
        <v>8346</v>
      </c>
    </row>
    <row r="573" spans="1:20" ht="43.2" x14ac:dyDescent="0.55000000000000004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0" t="str">
        <f t="shared" si="32"/>
        <v>July</v>
      </c>
      <c r="J573" s="10">
        <f t="shared" si="33"/>
        <v>2015</v>
      </c>
      <c r="K573" s="9">
        <f t="shared" si="34"/>
        <v>42212.165972222225</v>
      </c>
      <c r="L573">
        <v>1437969540</v>
      </c>
      <c r="M573" s="9">
        <f t="shared" si="35"/>
        <v>42192.816238425927</v>
      </c>
      <c r="N573">
        <v>1436297723</v>
      </c>
      <c r="O573" t="b">
        <v>0</v>
      </c>
      <c r="P573">
        <v>2</v>
      </c>
      <c r="Q573" t="b">
        <v>0</v>
      </c>
      <c r="R573" t="s">
        <v>8270</v>
      </c>
      <c r="S573" s="17" t="s">
        <v>8345</v>
      </c>
      <c r="T573" t="s">
        <v>8346</v>
      </c>
    </row>
    <row r="574" spans="1:20" ht="43.2" x14ac:dyDescent="0.55000000000000004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0" t="str">
        <f t="shared" si="32"/>
        <v>October</v>
      </c>
      <c r="J574" s="10">
        <f t="shared" si="33"/>
        <v>2015</v>
      </c>
      <c r="K574" s="9">
        <f t="shared" si="34"/>
        <v>42312.757962962962</v>
      </c>
      <c r="L574">
        <v>1446660688</v>
      </c>
      <c r="M574" s="9">
        <f t="shared" si="35"/>
        <v>42282.71629629629</v>
      </c>
      <c r="N574">
        <v>1444065088</v>
      </c>
      <c r="O574" t="b">
        <v>0</v>
      </c>
      <c r="P574">
        <v>0</v>
      </c>
      <c r="Q574" t="b">
        <v>0</v>
      </c>
      <c r="R574" t="s">
        <v>8270</v>
      </c>
      <c r="S574" s="17" t="s">
        <v>8345</v>
      </c>
      <c r="T574" t="s">
        <v>8346</v>
      </c>
    </row>
    <row r="575" spans="1:20" ht="43.2" x14ac:dyDescent="0.55000000000000004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0" t="str">
        <f t="shared" si="32"/>
        <v>November</v>
      </c>
      <c r="J575" s="10">
        <f t="shared" si="33"/>
        <v>2014</v>
      </c>
      <c r="K575" s="9">
        <f t="shared" si="34"/>
        <v>42022.05</v>
      </c>
      <c r="L575">
        <v>1421543520</v>
      </c>
      <c r="M575" s="9">
        <f t="shared" si="35"/>
        <v>41963.050127314811</v>
      </c>
      <c r="N575">
        <v>1416445931</v>
      </c>
      <c r="O575" t="b">
        <v>0</v>
      </c>
      <c r="P575">
        <v>9</v>
      </c>
      <c r="Q575" t="b">
        <v>0</v>
      </c>
      <c r="R575" t="s">
        <v>8270</v>
      </c>
      <c r="S575" s="17" t="s">
        <v>8345</v>
      </c>
      <c r="T575" t="s">
        <v>8346</v>
      </c>
    </row>
    <row r="576" spans="1:20" ht="43.2" x14ac:dyDescent="0.55000000000000004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0" t="str">
        <f t="shared" si="32"/>
        <v>September</v>
      </c>
      <c r="J576" s="10">
        <f t="shared" si="33"/>
        <v>2016</v>
      </c>
      <c r="K576" s="9">
        <f t="shared" si="34"/>
        <v>42662.443368055552</v>
      </c>
      <c r="L576">
        <v>1476873507</v>
      </c>
      <c r="M576" s="9">
        <f t="shared" si="35"/>
        <v>42632.443368055552</v>
      </c>
      <c r="N576">
        <v>1474281507</v>
      </c>
      <c r="O576" t="b">
        <v>0</v>
      </c>
      <c r="P576">
        <v>4</v>
      </c>
      <c r="Q576" t="b">
        <v>0</v>
      </c>
      <c r="R576" t="s">
        <v>8270</v>
      </c>
      <c r="S576" s="17" t="s">
        <v>8345</v>
      </c>
      <c r="T576" t="s">
        <v>8346</v>
      </c>
    </row>
    <row r="577" spans="1:20" ht="57.6" x14ac:dyDescent="0.55000000000000004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0" t="str">
        <f t="shared" si="32"/>
        <v>May</v>
      </c>
      <c r="J577" s="10">
        <f t="shared" si="33"/>
        <v>2015</v>
      </c>
      <c r="K577" s="9">
        <f t="shared" si="34"/>
        <v>42168.692627314813</v>
      </c>
      <c r="L577">
        <v>1434213443</v>
      </c>
      <c r="M577" s="9">
        <f t="shared" si="35"/>
        <v>42138.692627314813</v>
      </c>
      <c r="N577">
        <v>1431621443</v>
      </c>
      <c r="O577" t="b">
        <v>0</v>
      </c>
      <c r="P577">
        <v>4</v>
      </c>
      <c r="Q577" t="b">
        <v>0</v>
      </c>
      <c r="R577" t="s">
        <v>8270</v>
      </c>
      <c r="S577" s="17" t="s">
        <v>8345</v>
      </c>
      <c r="T577" t="s">
        <v>8346</v>
      </c>
    </row>
    <row r="578" spans="1:20" ht="43.2" x14ac:dyDescent="0.55000000000000004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0" t="str">
        <f t="shared" si="32"/>
        <v>January</v>
      </c>
      <c r="J578" s="10">
        <f t="shared" si="33"/>
        <v>2015</v>
      </c>
      <c r="K578" s="9">
        <f t="shared" si="34"/>
        <v>42091.43</v>
      </c>
      <c r="L578">
        <v>1427537952</v>
      </c>
      <c r="M578" s="9">
        <f t="shared" si="35"/>
        <v>42031.471666666665</v>
      </c>
      <c r="N578">
        <v>1422357552</v>
      </c>
      <c r="O578" t="b">
        <v>0</v>
      </c>
      <c r="P578">
        <v>1</v>
      </c>
      <c r="Q578" t="b">
        <v>0</v>
      </c>
      <c r="R578" t="s">
        <v>8270</v>
      </c>
      <c r="S578" s="17" t="s">
        <v>8345</v>
      </c>
      <c r="T578" t="s">
        <v>8346</v>
      </c>
    </row>
    <row r="579" spans="1:20" ht="43.2" x14ac:dyDescent="0.55000000000000004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0" t="str">
        <f t="shared" ref="I579:I642" si="36">TEXT(M579, "mmmm")</f>
        <v>March</v>
      </c>
      <c r="J579" s="10">
        <f t="shared" ref="J579:J642" si="37">YEAR(M579)</f>
        <v>2016</v>
      </c>
      <c r="K579" s="9">
        <f t="shared" ref="K579:K642" si="38">(((L579/60)/60)/24)+DATE(1970,1,1)</f>
        <v>42510.589143518519</v>
      </c>
      <c r="L579">
        <v>1463753302</v>
      </c>
      <c r="M579" s="9">
        <f t="shared" ref="M579:M642" si="39">(((N579/60)/60)/24)+DATE(1970,1,1)</f>
        <v>42450.589143518519</v>
      </c>
      <c r="N579">
        <v>1458569302</v>
      </c>
      <c r="O579" t="b">
        <v>0</v>
      </c>
      <c r="P579">
        <v>1</v>
      </c>
      <c r="Q579" t="b">
        <v>0</v>
      </c>
      <c r="R579" t="s">
        <v>8270</v>
      </c>
      <c r="S579" s="17" t="s">
        <v>8345</v>
      </c>
      <c r="T579" t="s">
        <v>8346</v>
      </c>
    </row>
    <row r="580" spans="1:20" ht="28.8" x14ac:dyDescent="0.55000000000000004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0" t="str">
        <f t="shared" si="36"/>
        <v>August</v>
      </c>
      <c r="J580" s="10">
        <f t="shared" si="37"/>
        <v>2015</v>
      </c>
      <c r="K580" s="9">
        <f t="shared" si="38"/>
        <v>42254.578622685185</v>
      </c>
      <c r="L580">
        <v>1441633993</v>
      </c>
      <c r="M580" s="9">
        <f t="shared" si="39"/>
        <v>42230.578622685185</v>
      </c>
      <c r="N580">
        <v>1439560393</v>
      </c>
      <c r="O580" t="b">
        <v>0</v>
      </c>
      <c r="P580">
        <v>7</v>
      </c>
      <c r="Q580" t="b">
        <v>0</v>
      </c>
      <c r="R580" t="s">
        <v>8270</v>
      </c>
      <c r="S580" s="17" t="s">
        <v>8345</v>
      </c>
      <c r="T580" t="s">
        <v>8346</v>
      </c>
    </row>
    <row r="581" spans="1:20" ht="28.8" x14ac:dyDescent="0.55000000000000004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0" t="str">
        <f t="shared" si="36"/>
        <v>November</v>
      </c>
      <c r="J581" s="10">
        <f t="shared" si="37"/>
        <v>2014</v>
      </c>
      <c r="K581" s="9">
        <f t="shared" si="38"/>
        <v>41998.852118055554</v>
      </c>
      <c r="L581">
        <v>1419539223</v>
      </c>
      <c r="M581" s="9">
        <f t="shared" si="39"/>
        <v>41968.852118055554</v>
      </c>
      <c r="N581">
        <v>1416947223</v>
      </c>
      <c r="O581" t="b">
        <v>0</v>
      </c>
      <c r="P581">
        <v>5</v>
      </c>
      <c r="Q581" t="b">
        <v>0</v>
      </c>
      <c r="R581" t="s">
        <v>8270</v>
      </c>
      <c r="S581" s="17" t="s">
        <v>8345</v>
      </c>
      <c r="T581" t="s">
        <v>8346</v>
      </c>
    </row>
    <row r="582" spans="1:20" ht="43.2" x14ac:dyDescent="0.55000000000000004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0" t="str">
        <f t="shared" si="36"/>
        <v>August</v>
      </c>
      <c r="J582" s="10">
        <f t="shared" si="37"/>
        <v>2016</v>
      </c>
      <c r="K582" s="9">
        <f t="shared" si="38"/>
        <v>42635.908182870371</v>
      </c>
      <c r="L582">
        <v>1474580867</v>
      </c>
      <c r="M582" s="9">
        <f t="shared" si="39"/>
        <v>42605.908182870371</v>
      </c>
      <c r="N582">
        <v>1471988867</v>
      </c>
      <c r="O582" t="b">
        <v>0</v>
      </c>
      <c r="P582">
        <v>1</v>
      </c>
      <c r="Q582" t="b">
        <v>0</v>
      </c>
      <c r="R582" t="s">
        <v>8270</v>
      </c>
      <c r="S582" s="17" t="s">
        <v>8345</v>
      </c>
      <c r="T582" t="s">
        <v>8346</v>
      </c>
    </row>
    <row r="583" spans="1:20" ht="43.2" x14ac:dyDescent="0.55000000000000004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0" t="str">
        <f t="shared" si="36"/>
        <v>July</v>
      </c>
      <c r="J583" s="10">
        <f t="shared" si="37"/>
        <v>2015</v>
      </c>
      <c r="K583" s="9">
        <f t="shared" si="38"/>
        <v>42218.012777777782</v>
      </c>
      <c r="L583">
        <v>1438474704</v>
      </c>
      <c r="M583" s="9">
        <f t="shared" si="39"/>
        <v>42188.012777777782</v>
      </c>
      <c r="N583">
        <v>1435882704</v>
      </c>
      <c r="O583" t="b">
        <v>0</v>
      </c>
      <c r="P583">
        <v>0</v>
      </c>
      <c r="Q583" t="b">
        <v>0</v>
      </c>
      <c r="R583" t="s">
        <v>8270</v>
      </c>
      <c r="S583" s="17" t="s">
        <v>8345</v>
      </c>
      <c r="T583" t="s">
        <v>8346</v>
      </c>
    </row>
    <row r="584" spans="1:20" ht="43.2" x14ac:dyDescent="0.55000000000000004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0" t="str">
        <f t="shared" si="36"/>
        <v>February</v>
      </c>
      <c r="J584" s="10">
        <f t="shared" si="37"/>
        <v>2015</v>
      </c>
      <c r="K584" s="9">
        <f t="shared" si="38"/>
        <v>42078.75</v>
      </c>
      <c r="L584">
        <v>1426442400</v>
      </c>
      <c r="M584" s="9">
        <f t="shared" si="39"/>
        <v>42055.739803240736</v>
      </c>
      <c r="N584">
        <v>1424454319</v>
      </c>
      <c r="O584" t="b">
        <v>0</v>
      </c>
      <c r="P584">
        <v>0</v>
      </c>
      <c r="Q584" t="b">
        <v>0</v>
      </c>
      <c r="R584" t="s">
        <v>8270</v>
      </c>
      <c r="S584" s="17" t="s">
        <v>8345</v>
      </c>
      <c r="T584" t="s">
        <v>8346</v>
      </c>
    </row>
    <row r="585" spans="1:20" ht="43.2" x14ac:dyDescent="0.55000000000000004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0" t="str">
        <f t="shared" si="36"/>
        <v>February</v>
      </c>
      <c r="J585" s="10">
        <f t="shared" si="37"/>
        <v>2015</v>
      </c>
      <c r="K585" s="9">
        <f t="shared" si="38"/>
        <v>42082.896840277783</v>
      </c>
      <c r="L585">
        <v>1426800687</v>
      </c>
      <c r="M585" s="9">
        <f t="shared" si="39"/>
        <v>42052.93850694444</v>
      </c>
      <c r="N585">
        <v>1424212287</v>
      </c>
      <c r="O585" t="b">
        <v>0</v>
      </c>
      <c r="P585">
        <v>1</v>
      </c>
      <c r="Q585" t="b">
        <v>0</v>
      </c>
      <c r="R585" t="s">
        <v>8270</v>
      </c>
      <c r="S585" s="17" t="s">
        <v>8345</v>
      </c>
      <c r="T585" t="s">
        <v>8346</v>
      </c>
    </row>
    <row r="586" spans="1:20" ht="28.8" x14ac:dyDescent="0.55000000000000004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0" t="str">
        <f t="shared" si="36"/>
        <v>February</v>
      </c>
      <c r="J586" s="10">
        <f t="shared" si="37"/>
        <v>2015</v>
      </c>
      <c r="K586" s="9">
        <f t="shared" si="38"/>
        <v>42079.674953703703</v>
      </c>
      <c r="L586">
        <v>1426522316</v>
      </c>
      <c r="M586" s="9">
        <f t="shared" si="39"/>
        <v>42049.716620370367</v>
      </c>
      <c r="N586">
        <v>1423933916</v>
      </c>
      <c r="O586" t="b">
        <v>0</v>
      </c>
      <c r="P586">
        <v>2</v>
      </c>
      <c r="Q586" t="b">
        <v>0</v>
      </c>
      <c r="R586" t="s">
        <v>8270</v>
      </c>
      <c r="S586" s="17" t="s">
        <v>8345</v>
      </c>
      <c r="T586" t="s">
        <v>8346</v>
      </c>
    </row>
    <row r="587" spans="1:20" ht="43.2" x14ac:dyDescent="0.55000000000000004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0" t="str">
        <f t="shared" si="36"/>
        <v>October</v>
      </c>
      <c r="J587" s="10">
        <f t="shared" si="37"/>
        <v>2015</v>
      </c>
      <c r="K587" s="9">
        <f t="shared" si="38"/>
        <v>42339</v>
      </c>
      <c r="L587">
        <v>1448928000</v>
      </c>
      <c r="M587" s="9">
        <f t="shared" si="39"/>
        <v>42283.3909375</v>
      </c>
      <c r="N587">
        <v>1444123377</v>
      </c>
      <c r="O587" t="b">
        <v>0</v>
      </c>
      <c r="P587">
        <v>0</v>
      </c>
      <c r="Q587" t="b">
        <v>0</v>
      </c>
      <c r="R587" t="s">
        <v>8270</v>
      </c>
      <c r="S587" s="17" t="s">
        <v>8345</v>
      </c>
      <c r="T587" t="s">
        <v>8346</v>
      </c>
    </row>
    <row r="588" spans="1:20" ht="43.2" x14ac:dyDescent="0.55000000000000004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0" t="str">
        <f t="shared" si="36"/>
        <v>January</v>
      </c>
      <c r="J588" s="10">
        <f t="shared" si="37"/>
        <v>2015</v>
      </c>
      <c r="K588" s="9">
        <f t="shared" si="38"/>
        <v>42050.854247685187</v>
      </c>
      <c r="L588">
        <v>1424032207</v>
      </c>
      <c r="M588" s="9">
        <f t="shared" si="39"/>
        <v>42020.854247685187</v>
      </c>
      <c r="N588">
        <v>1421440207</v>
      </c>
      <c r="O588" t="b">
        <v>0</v>
      </c>
      <c r="P588">
        <v>4</v>
      </c>
      <c r="Q588" t="b">
        <v>0</v>
      </c>
      <c r="R588" t="s">
        <v>8270</v>
      </c>
      <c r="S588" s="17" t="s">
        <v>8345</v>
      </c>
      <c r="T588" t="s">
        <v>8346</v>
      </c>
    </row>
    <row r="589" spans="1:20" ht="72" x14ac:dyDescent="0.55000000000000004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0" t="str">
        <f t="shared" si="36"/>
        <v>March</v>
      </c>
      <c r="J589" s="10">
        <f t="shared" si="37"/>
        <v>2015</v>
      </c>
      <c r="K589" s="9">
        <f t="shared" si="38"/>
        <v>42110.757326388892</v>
      </c>
      <c r="L589">
        <v>1429207833</v>
      </c>
      <c r="M589" s="9">
        <f t="shared" si="39"/>
        <v>42080.757326388892</v>
      </c>
      <c r="N589">
        <v>1426615833</v>
      </c>
      <c r="O589" t="b">
        <v>0</v>
      </c>
      <c r="P589">
        <v>7</v>
      </c>
      <c r="Q589" t="b">
        <v>0</v>
      </c>
      <c r="R589" t="s">
        <v>8270</v>
      </c>
      <c r="S589" s="17" t="s">
        <v>8345</v>
      </c>
      <c r="T589" t="s">
        <v>8346</v>
      </c>
    </row>
    <row r="590" spans="1:20" ht="43.2" x14ac:dyDescent="0.55000000000000004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0" t="str">
        <f t="shared" si="36"/>
        <v>September</v>
      </c>
      <c r="J590" s="10">
        <f t="shared" si="37"/>
        <v>2016</v>
      </c>
      <c r="K590" s="9">
        <f t="shared" si="38"/>
        <v>42691.811180555553</v>
      </c>
      <c r="L590">
        <v>1479410886</v>
      </c>
      <c r="M590" s="9">
        <f t="shared" si="39"/>
        <v>42631.769513888896</v>
      </c>
      <c r="N590">
        <v>1474223286</v>
      </c>
      <c r="O590" t="b">
        <v>0</v>
      </c>
      <c r="P590">
        <v>2</v>
      </c>
      <c r="Q590" t="b">
        <v>0</v>
      </c>
      <c r="R590" t="s">
        <v>8270</v>
      </c>
      <c r="S590" s="17" t="s">
        <v>8345</v>
      </c>
      <c r="T590" t="s">
        <v>8346</v>
      </c>
    </row>
    <row r="591" spans="1:20" x14ac:dyDescent="0.55000000000000004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0" t="str">
        <f t="shared" si="36"/>
        <v>June</v>
      </c>
      <c r="J591" s="10">
        <f t="shared" si="37"/>
        <v>2015</v>
      </c>
      <c r="K591" s="9">
        <f t="shared" si="38"/>
        <v>42193.614571759259</v>
      </c>
      <c r="L591">
        <v>1436366699</v>
      </c>
      <c r="M591" s="9">
        <f t="shared" si="39"/>
        <v>42178.614571759259</v>
      </c>
      <c r="N591">
        <v>1435070699</v>
      </c>
      <c r="O591" t="b">
        <v>0</v>
      </c>
      <c r="P591">
        <v>1</v>
      </c>
      <c r="Q591" t="b">
        <v>0</v>
      </c>
      <c r="R591" t="s">
        <v>8270</v>
      </c>
      <c r="S591" s="17" t="s">
        <v>8345</v>
      </c>
      <c r="T591" t="s">
        <v>8346</v>
      </c>
    </row>
    <row r="592" spans="1:20" ht="43.2" x14ac:dyDescent="0.55000000000000004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0" t="str">
        <f t="shared" si="36"/>
        <v>January</v>
      </c>
      <c r="J592" s="10">
        <f t="shared" si="37"/>
        <v>2016</v>
      </c>
      <c r="K592" s="9">
        <f t="shared" si="38"/>
        <v>42408.542361111111</v>
      </c>
      <c r="L592">
        <v>1454936460</v>
      </c>
      <c r="M592" s="9">
        <f t="shared" si="39"/>
        <v>42377.554756944446</v>
      </c>
      <c r="N592">
        <v>1452259131</v>
      </c>
      <c r="O592" t="b">
        <v>0</v>
      </c>
      <c r="P592">
        <v>9</v>
      </c>
      <c r="Q592" t="b">
        <v>0</v>
      </c>
      <c r="R592" t="s">
        <v>8270</v>
      </c>
      <c r="S592" s="17" t="s">
        <v>8345</v>
      </c>
      <c r="T592" t="s">
        <v>8346</v>
      </c>
    </row>
    <row r="593" spans="1:20" ht="43.2" x14ac:dyDescent="0.55000000000000004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0" t="str">
        <f t="shared" si="36"/>
        <v>June</v>
      </c>
      <c r="J593" s="10">
        <f t="shared" si="37"/>
        <v>2015</v>
      </c>
      <c r="K593" s="9">
        <f t="shared" si="38"/>
        <v>42207.543171296296</v>
      </c>
      <c r="L593">
        <v>1437570130</v>
      </c>
      <c r="M593" s="9">
        <f t="shared" si="39"/>
        <v>42177.543171296296</v>
      </c>
      <c r="N593">
        <v>1434978130</v>
      </c>
      <c r="O593" t="b">
        <v>0</v>
      </c>
      <c r="P593">
        <v>2</v>
      </c>
      <c r="Q593" t="b">
        <v>0</v>
      </c>
      <c r="R593" t="s">
        <v>8270</v>
      </c>
      <c r="S593" s="17" t="s">
        <v>8345</v>
      </c>
      <c r="T593" t="s">
        <v>8346</v>
      </c>
    </row>
    <row r="594" spans="1:20" ht="43.2" x14ac:dyDescent="0.55000000000000004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0" t="str">
        <f t="shared" si="36"/>
        <v>November</v>
      </c>
      <c r="J594" s="10">
        <f t="shared" si="37"/>
        <v>2014</v>
      </c>
      <c r="K594" s="9">
        <f t="shared" si="38"/>
        <v>41976.232175925921</v>
      </c>
      <c r="L594">
        <v>1417584860</v>
      </c>
      <c r="M594" s="9">
        <f t="shared" si="39"/>
        <v>41946.232175925928</v>
      </c>
      <c r="N594">
        <v>1414992860</v>
      </c>
      <c r="O594" t="b">
        <v>0</v>
      </c>
      <c r="P594">
        <v>1</v>
      </c>
      <c r="Q594" t="b">
        <v>0</v>
      </c>
      <c r="R594" t="s">
        <v>8270</v>
      </c>
      <c r="S594" s="17" t="s">
        <v>8345</v>
      </c>
      <c r="T594" t="s">
        <v>8346</v>
      </c>
    </row>
    <row r="595" spans="1:20" ht="57.6" x14ac:dyDescent="0.55000000000000004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0" t="str">
        <f t="shared" si="36"/>
        <v>March</v>
      </c>
      <c r="J595" s="10">
        <f t="shared" si="37"/>
        <v>2015</v>
      </c>
      <c r="K595" s="9">
        <f t="shared" si="38"/>
        <v>42100.635937500003</v>
      </c>
      <c r="L595">
        <v>1428333345</v>
      </c>
      <c r="M595" s="9">
        <f t="shared" si="39"/>
        <v>42070.677604166667</v>
      </c>
      <c r="N595">
        <v>1425744945</v>
      </c>
      <c r="O595" t="b">
        <v>0</v>
      </c>
      <c r="P595">
        <v>7</v>
      </c>
      <c r="Q595" t="b">
        <v>0</v>
      </c>
      <c r="R595" t="s">
        <v>8270</v>
      </c>
      <c r="S595" s="17" t="s">
        <v>8345</v>
      </c>
      <c r="T595" t="s">
        <v>8346</v>
      </c>
    </row>
    <row r="596" spans="1:20" ht="28.8" x14ac:dyDescent="0.55000000000000004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0" t="str">
        <f t="shared" si="36"/>
        <v>March</v>
      </c>
      <c r="J596" s="10">
        <f t="shared" si="37"/>
        <v>2016</v>
      </c>
      <c r="K596" s="9">
        <f t="shared" si="38"/>
        <v>42476.780162037037</v>
      </c>
      <c r="L596">
        <v>1460832206</v>
      </c>
      <c r="M596" s="9">
        <f t="shared" si="39"/>
        <v>42446.780162037037</v>
      </c>
      <c r="N596">
        <v>1458240206</v>
      </c>
      <c r="O596" t="b">
        <v>0</v>
      </c>
      <c r="P596">
        <v>2</v>
      </c>
      <c r="Q596" t="b">
        <v>0</v>
      </c>
      <c r="R596" t="s">
        <v>8270</v>
      </c>
      <c r="S596" s="17" t="s">
        <v>8345</v>
      </c>
      <c r="T596" t="s">
        <v>8346</v>
      </c>
    </row>
    <row r="597" spans="1:20" ht="43.2" x14ac:dyDescent="0.55000000000000004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0" t="str">
        <f t="shared" si="36"/>
        <v>March</v>
      </c>
      <c r="J597" s="10">
        <f t="shared" si="37"/>
        <v>2015</v>
      </c>
      <c r="K597" s="9">
        <f t="shared" si="38"/>
        <v>42128.069884259254</v>
      </c>
      <c r="L597">
        <v>1430703638</v>
      </c>
      <c r="M597" s="9">
        <f t="shared" si="39"/>
        <v>42083.069884259254</v>
      </c>
      <c r="N597">
        <v>1426815638</v>
      </c>
      <c r="O597" t="b">
        <v>0</v>
      </c>
      <c r="P597">
        <v>8</v>
      </c>
      <c r="Q597" t="b">
        <v>0</v>
      </c>
      <c r="R597" t="s">
        <v>8270</v>
      </c>
      <c r="S597" s="17" t="s">
        <v>8345</v>
      </c>
      <c r="T597" t="s">
        <v>8346</v>
      </c>
    </row>
    <row r="598" spans="1:20" ht="28.8" x14ac:dyDescent="0.55000000000000004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0" t="str">
        <f t="shared" si="36"/>
        <v>October</v>
      </c>
      <c r="J598" s="10">
        <f t="shared" si="37"/>
        <v>2016</v>
      </c>
      <c r="K598" s="9">
        <f t="shared" si="38"/>
        <v>42676.896898148145</v>
      </c>
      <c r="L598">
        <v>1478122292</v>
      </c>
      <c r="M598" s="9">
        <f t="shared" si="39"/>
        <v>42646.896898148145</v>
      </c>
      <c r="N598">
        <v>1475530292</v>
      </c>
      <c r="O598" t="b">
        <v>0</v>
      </c>
      <c r="P598">
        <v>2</v>
      </c>
      <c r="Q598" t="b">
        <v>0</v>
      </c>
      <c r="R598" t="s">
        <v>8270</v>
      </c>
      <c r="S598" s="17" t="s">
        <v>8345</v>
      </c>
      <c r="T598" t="s">
        <v>8346</v>
      </c>
    </row>
    <row r="599" spans="1:20" ht="43.2" x14ac:dyDescent="0.55000000000000004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0" t="str">
        <f t="shared" si="36"/>
        <v>June</v>
      </c>
      <c r="J599" s="10">
        <f t="shared" si="37"/>
        <v>2016</v>
      </c>
      <c r="K599" s="9">
        <f t="shared" si="38"/>
        <v>42582.666666666672</v>
      </c>
      <c r="L599">
        <v>1469980800</v>
      </c>
      <c r="M599" s="9">
        <f t="shared" si="39"/>
        <v>42545.705266203702</v>
      </c>
      <c r="N599">
        <v>1466787335</v>
      </c>
      <c r="O599" t="b">
        <v>0</v>
      </c>
      <c r="P599">
        <v>2</v>
      </c>
      <c r="Q599" t="b">
        <v>0</v>
      </c>
      <c r="R599" t="s">
        <v>8270</v>
      </c>
      <c r="S599" s="17" t="s">
        <v>8345</v>
      </c>
      <c r="T599" t="s">
        <v>8346</v>
      </c>
    </row>
    <row r="600" spans="1:20" ht="28.8" x14ac:dyDescent="0.55000000000000004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0" t="str">
        <f t="shared" si="36"/>
        <v>November</v>
      </c>
      <c r="J600" s="10">
        <f t="shared" si="37"/>
        <v>2014</v>
      </c>
      <c r="K600" s="9">
        <f t="shared" si="38"/>
        <v>41978.00209490741</v>
      </c>
      <c r="L600">
        <v>1417737781</v>
      </c>
      <c r="M600" s="9">
        <f t="shared" si="39"/>
        <v>41948.00209490741</v>
      </c>
      <c r="N600">
        <v>1415145781</v>
      </c>
      <c r="O600" t="b">
        <v>0</v>
      </c>
      <c r="P600">
        <v>7</v>
      </c>
      <c r="Q600" t="b">
        <v>0</v>
      </c>
      <c r="R600" t="s">
        <v>8270</v>
      </c>
      <c r="S600" s="17" t="s">
        <v>8345</v>
      </c>
      <c r="T600" t="s">
        <v>8346</v>
      </c>
    </row>
    <row r="601" spans="1:20" ht="43.2" x14ac:dyDescent="0.55000000000000004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0" t="str">
        <f t="shared" si="36"/>
        <v>February</v>
      </c>
      <c r="J601" s="10">
        <f t="shared" si="37"/>
        <v>2015</v>
      </c>
      <c r="K601" s="9">
        <f t="shared" si="38"/>
        <v>42071.636111111111</v>
      </c>
      <c r="L601">
        <v>1425827760</v>
      </c>
      <c r="M601" s="9">
        <f t="shared" si="39"/>
        <v>42047.812523148154</v>
      </c>
      <c r="N601">
        <v>1423769402</v>
      </c>
      <c r="O601" t="b">
        <v>0</v>
      </c>
      <c r="P601">
        <v>2</v>
      </c>
      <c r="Q601" t="b">
        <v>0</v>
      </c>
      <c r="R601" t="s">
        <v>8270</v>
      </c>
      <c r="S601" s="17" t="s">
        <v>8345</v>
      </c>
      <c r="T601" t="s">
        <v>8346</v>
      </c>
    </row>
    <row r="602" spans="1:20" ht="28.8" x14ac:dyDescent="0.55000000000000004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0" t="str">
        <f t="shared" si="36"/>
        <v>March</v>
      </c>
      <c r="J602" s="10">
        <f t="shared" si="37"/>
        <v>2015</v>
      </c>
      <c r="K602" s="9">
        <f t="shared" si="38"/>
        <v>42133.798171296294</v>
      </c>
      <c r="L602">
        <v>1431198562</v>
      </c>
      <c r="M602" s="9">
        <f t="shared" si="39"/>
        <v>42073.798171296294</v>
      </c>
      <c r="N602">
        <v>1426014562</v>
      </c>
      <c r="O602" t="b">
        <v>0</v>
      </c>
      <c r="P602">
        <v>1</v>
      </c>
      <c r="Q602" t="b">
        <v>0</v>
      </c>
      <c r="R602" t="s">
        <v>8270</v>
      </c>
      <c r="S602" s="17" t="s">
        <v>8345</v>
      </c>
      <c r="T602" t="s">
        <v>8346</v>
      </c>
    </row>
    <row r="603" spans="1:20" ht="43.2" x14ac:dyDescent="0.55000000000000004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0" t="str">
        <f t="shared" si="36"/>
        <v>November</v>
      </c>
      <c r="J603" s="10">
        <f t="shared" si="37"/>
        <v>2014</v>
      </c>
      <c r="K603" s="9">
        <f t="shared" si="38"/>
        <v>41999.858090277776</v>
      </c>
      <c r="L603">
        <v>1419626139</v>
      </c>
      <c r="M603" s="9">
        <f t="shared" si="39"/>
        <v>41969.858090277776</v>
      </c>
      <c r="N603">
        <v>1417034139</v>
      </c>
      <c r="O603" t="b">
        <v>0</v>
      </c>
      <c r="P603">
        <v>6</v>
      </c>
      <c r="Q603" t="b">
        <v>0</v>
      </c>
      <c r="R603" t="s">
        <v>8270</v>
      </c>
      <c r="S603" s="17" t="s">
        <v>8345</v>
      </c>
      <c r="T603" t="s">
        <v>8346</v>
      </c>
    </row>
    <row r="604" spans="1:20" ht="43.2" x14ac:dyDescent="0.55000000000000004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0" t="str">
        <f t="shared" si="36"/>
        <v>May</v>
      </c>
      <c r="J604" s="10">
        <f t="shared" si="37"/>
        <v>2015</v>
      </c>
      <c r="K604" s="9">
        <f t="shared" si="38"/>
        <v>42173.79415509259</v>
      </c>
      <c r="L604">
        <v>1434654215</v>
      </c>
      <c r="M604" s="9">
        <f t="shared" si="39"/>
        <v>42143.79415509259</v>
      </c>
      <c r="N604">
        <v>1432062215</v>
      </c>
      <c r="O604" t="b">
        <v>0</v>
      </c>
      <c r="P604">
        <v>0</v>
      </c>
      <c r="Q604" t="b">
        <v>0</v>
      </c>
      <c r="R604" t="s">
        <v>8270</v>
      </c>
      <c r="S604" s="17" t="s">
        <v>8345</v>
      </c>
      <c r="T604" t="s">
        <v>8346</v>
      </c>
    </row>
    <row r="605" spans="1:20" ht="43.2" x14ac:dyDescent="0.55000000000000004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0" t="str">
        <f t="shared" si="36"/>
        <v>July</v>
      </c>
      <c r="J605" s="10">
        <f t="shared" si="37"/>
        <v>2014</v>
      </c>
      <c r="K605" s="9">
        <f t="shared" si="38"/>
        <v>41865.639155092591</v>
      </c>
      <c r="L605">
        <v>1408029623</v>
      </c>
      <c r="M605" s="9">
        <f t="shared" si="39"/>
        <v>41835.639155092591</v>
      </c>
      <c r="N605">
        <v>1405437623</v>
      </c>
      <c r="O605" t="b">
        <v>0</v>
      </c>
      <c r="P605">
        <v>13</v>
      </c>
      <c r="Q605" t="b">
        <v>0</v>
      </c>
      <c r="R605" t="s">
        <v>8270</v>
      </c>
      <c r="S605" s="17" t="s">
        <v>8345</v>
      </c>
      <c r="T605" t="s">
        <v>8346</v>
      </c>
    </row>
    <row r="606" spans="1:20" ht="43.2" x14ac:dyDescent="0.55000000000000004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0" t="str">
        <f t="shared" si="36"/>
        <v>July</v>
      </c>
      <c r="J606" s="10">
        <f t="shared" si="37"/>
        <v>2014</v>
      </c>
      <c r="K606" s="9">
        <f t="shared" si="38"/>
        <v>41879.035370370373</v>
      </c>
      <c r="L606">
        <v>1409187056</v>
      </c>
      <c r="M606" s="9">
        <f t="shared" si="39"/>
        <v>41849.035370370373</v>
      </c>
      <c r="N606">
        <v>1406595056</v>
      </c>
      <c r="O606" t="b">
        <v>0</v>
      </c>
      <c r="P606">
        <v>0</v>
      </c>
      <c r="Q606" t="b">
        <v>0</v>
      </c>
      <c r="R606" t="s">
        <v>8270</v>
      </c>
      <c r="S606" s="17" t="s">
        <v>8345</v>
      </c>
      <c r="T606" t="s">
        <v>8346</v>
      </c>
    </row>
    <row r="607" spans="1:20" ht="28.8" x14ac:dyDescent="0.55000000000000004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0" t="str">
        <f t="shared" si="36"/>
        <v>July</v>
      </c>
      <c r="J607" s="10">
        <f t="shared" si="37"/>
        <v>2015</v>
      </c>
      <c r="K607" s="9">
        <f t="shared" si="38"/>
        <v>42239.357731481476</v>
      </c>
      <c r="L607">
        <v>1440318908</v>
      </c>
      <c r="M607" s="9">
        <f t="shared" si="39"/>
        <v>42194.357731481476</v>
      </c>
      <c r="N607">
        <v>1436430908</v>
      </c>
      <c r="O607" t="b">
        <v>0</v>
      </c>
      <c r="P607">
        <v>8</v>
      </c>
      <c r="Q607" t="b">
        <v>0</v>
      </c>
      <c r="R607" t="s">
        <v>8270</v>
      </c>
      <c r="S607" s="17" t="s">
        <v>8345</v>
      </c>
      <c r="T607" t="s">
        <v>8346</v>
      </c>
    </row>
    <row r="608" spans="1:20" ht="43.2" x14ac:dyDescent="0.55000000000000004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0" t="str">
        <f t="shared" si="36"/>
        <v>April</v>
      </c>
      <c r="J608" s="10">
        <f t="shared" si="37"/>
        <v>2015</v>
      </c>
      <c r="K608" s="9">
        <f t="shared" si="38"/>
        <v>42148.625</v>
      </c>
      <c r="L608">
        <v>1432479600</v>
      </c>
      <c r="M608" s="9">
        <f t="shared" si="39"/>
        <v>42102.650567129633</v>
      </c>
      <c r="N608">
        <v>1428507409</v>
      </c>
      <c r="O608" t="b">
        <v>0</v>
      </c>
      <c r="P608">
        <v>1</v>
      </c>
      <c r="Q608" t="b">
        <v>0</v>
      </c>
      <c r="R608" t="s">
        <v>8270</v>
      </c>
      <c r="S608" s="17" t="s">
        <v>8345</v>
      </c>
      <c r="T608" t="s">
        <v>8346</v>
      </c>
    </row>
    <row r="609" spans="1:20" ht="43.2" x14ac:dyDescent="0.55000000000000004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0" t="str">
        <f t="shared" si="36"/>
        <v>October</v>
      </c>
      <c r="J609" s="10">
        <f t="shared" si="37"/>
        <v>2015</v>
      </c>
      <c r="K609" s="9">
        <f t="shared" si="38"/>
        <v>42330.867314814815</v>
      </c>
      <c r="L609">
        <v>1448225336</v>
      </c>
      <c r="M609" s="9">
        <f t="shared" si="39"/>
        <v>42300.825648148151</v>
      </c>
      <c r="N609">
        <v>1445629736</v>
      </c>
      <c r="O609" t="b">
        <v>0</v>
      </c>
      <c r="P609">
        <v>0</v>
      </c>
      <c r="Q609" t="b">
        <v>0</v>
      </c>
      <c r="R609" t="s">
        <v>8270</v>
      </c>
      <c r="S609" s="17" t="s">
        <v>8345</v>
      </c>
      <c r="T609" t="s">
        <v>8346</v>
      </c>
    </row>
    <row r="610" spans="1:20" ht="43.2" x14ac:dyDescent="0.55000000000000004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0" t="str">
        <f t="shared" si="36"/>
        <v>May</v>
      </c>
      <c r="J610" s="10">
        <f t="shared" si="37"/>
        <v>2015</v>
      </c>
      <c r="K610" s="9">
        <f t="shared" si="38"/>
        <v>42170.921064814815</v>
      </c>
      <c r="L610">
        <v>1434405980</v>
      </c>
      <c r="M610" s="9">
        <f t="shared" si="39"/>
        <v>42140.921064814815</v>
      </c>
      <c r="N610">
        <v>1431813980</v>
      </c>
      <c r="O610" t="b">
        <v>0</v>
      </c>
      <c r="P610">
        <v>5</v>
      </c>
      <c r="Q610" t="b">
        <v>0</v>
      </c>
      <c r="R610" t="s">
        <v>8270</v>
      </c>
      <c r="S610" s="17" t="s">
        <v>8345</v>
      </c>
      <c r="T610" t="s">
        <v>8346</v>
      </c>
    </row>
    <row r="611" spans="1:20" ht="43.2" x14ac:dyDescent="0.55000000000000004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0" t="str">
        <f t="shared" si="36"/>
        <v>October</v>
      </c>
      <c r="J611" s="10">
        <f t="shared" si="37"/>
        <v>2015</v>
      </c>
      <c r="K611" s="9">
        <f t="shared" si="38"/>
        <v>42337.075740740736</v>
      </c>
      <c r="L611">
        <v>1448761744</v>
      </c>
      <c r="M611" s="9">
        <f t="shared" si="39"/>
        <v>42307.034074074079</v>
      </c>
      <c r="N611">
        <v>1446166144</v>
      </c>
      <c r="O611" t="b">
        <v>0</v>
      </c>
      <c r="P611">
        <v>1</v>
      </c>
      <c r="Q611" t="b">
        <v>0</v>
      </c>
      <c r="R611" t="s">
        <v>8270</v>
      </c>
      <c r="S611" s="17" t="s">
        <v>8345</v>
      </c>
      <c r="T611" t="s">
        <v>8346</v>
      </c>
    </row>
    <row r="612" spans="1:20" ht="43.2" x14ac:dyDescent="0.55000000000000004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0" t="str">
        <f t="shared" si="36"/>
        <v>March</v>
      </c>
      <c r="J612" s="10">
        <f t="shared" si="37"/>
        <v>2015</v>
      </c>
      <c r="K612" s="9">
        <f t="shared" si="38"/>
        <v>42116.83085648148</v>
      </c>
      <c r="L612">
        <v>1429732586</v>
      </c>
      <c r="M612" s="9">
        <f t="shared" si="39"/>
        <v>42086.83085648148</v>
      </c>
      <c r="N612">
        <v>1427140586</v>
      </c>
      <c r="O612" t="b">
        <v>0</v>
      </c>
      <c r="P612">
        <v>0</v>
      </c>
      <c r="Q612" t="b">
        <v>0</v>
      </c>
      <c r="R612" t="s">
        <v>8270</v>
      </c>
      <c r="S612" s="17" t="s">
        <v>8345</v>
      </c>
      <c r="T612" t="s">
        <v>8346</v>
      </c>
    </row>
    <row r="613" spans="1:20" ht="43.2" x14ac:dyDescent="0.55000000000000004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0" t="str">
        <f t="shared" si="36"/>
        <v>November</v>
      </c>
      <c r="J613" s="10">
        <f t="shared" si="37"/>
        <v>2015</v>
      </c>
      <c r="K613" s="9">
        <f t="shared" si="38"/>
        <v>42388.560613425929</v>
      </c>
      <c r="L613">
        <v>1453210037</v>
      </c>
      <c r="M613" s="9">
        <f t="shared" si="39"/>
        <v>42328.560613425929</v>
      </c>
      <c r="N613">
        <v>1448026037</v>
      </c>
      <c r="O613" t="b">
        <v>0</v>
      </c>
      <c r="P613">
        <v>0</v>
      </c>
      <c r="Q613" t="b">
        <v>0</v>
      </c>
      <c r="R613" t="s">
        <v>8270</v>
      </c>
      <c r="S613" s="17" t="s">
        <v>8345</v>
      </c>
      <c r="T613" t="s">
        <v>8346</v>
      </c>
    </row>
    <row r="614" spans="1:20" ht="28.8" x14ac:dyDescent="0.55000000000000004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0" t="str">
        <f t="shared" si="36"/>
        <v>August</v>
      </c>
      <c r="J614" s="10">
        <f t="shared" si="37"/>
        <v>2016</v>
      </c>
      <c r="K614" s="9">
        <f t="shared" si="38"/>
        <v>42615.031782407401</v>
      </c>
      <c r="L614">
        <v>1472777146</v>
      </c>
      <c r="M614" s="9">
        <f t="shared" si="39"/>
        <v>42585.031782407401</v>
      </c>
      <c r="N614">
        <v>1470185146</v>
      </c>
      <c r="O614" t="b">
        <v>0</v>
      </c>
      <c r="P614">
        <v>0</v>
      </c>
      <c r="Q614" t="b">
        <v>0</v>
      </c>
      <c r="R614" t="s">
        <v>8270</v>
      </c>
      <c r="S614" s="17" t="s">
        <v>8345</v>
      </c>
      <c r="T614" t="s">
        <v>8346</v>
      </c>
    </row>
    <row r="615" spans="1:20" ht="43.2" x14ac:dyDescent="0.55000000000000004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0" t="str">
        <f t="shared" si="36"/>
        <v>August</v>
      </c>
      <c r="J615" s="10">
        <f t="shared" si="37"/>
        <v>2015</v>
      </c>
      <c r="K615" s="9">
        <f t="shared" si="38"/>
        <v>42278.207638888889</v>
      </c>
      <c r="L615">
        <v>1443675540</v>
      </c>
      <c r="M615" s="9">
        <f t="shared" si="39"/>
        <v>42247.496759259258</v>
      </c>
      <c r="N615">
        <v>1441022120</v>
      </c>
      <c r="O615" t="b">
        <v>0</v>
      </c>
      <c r="P615">
        <v>121</v>
      </c>
      <c r="Q615" t="b">
        <v>0</v>
      </c>
      <c r="R615" t="s">
        <v>8270</v>
      </c>
      <c r="S615" s="17" t="s">
        <v>8345</v>
      </c>
      <c r="T615" t="s">
        <v>8346</v>
      </c>
    </row>
    <row r="616" spans="1:20" ht="43.2" x14ac:dyDescent="0.55000000000000004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0" t="str">
        <f t="shared" si="36"/>
        <v>May</v>
      </c>
      <c r="J616" s="10">
        <f t="shared" si="37"/>
        <v>2016</v>
      </c>
      <c r="K616" s="9">
        <f t="shared" si="38"/>
        <v>42545.061805555553</v>
      </c>
      <c r="L616">
        <v>1466731740</v>
      </c>
      <c r="M616" s="9">
        <f t="shared" si="39"/>
        <v>42515.061805555553</v>
      </c>
      <c r="N616">
        <v>1464139740</v>
      </c>
      <c r="O616" t="b">
        <v>0</v>
      </c>
      <c r="P616">
        <v>0</v>
      </c>
      <c r="Q616" t="b">
        <v>0</v>
      </c>
      <c r="R616" t="s">
        <v>8270</v>
      </c>
      <c r="S616" s="17" t="s">
        <v>8345</v>
      </c>
      <c r="T616" t="s">
        <v>8346</v>
      </c>
    </row>
    <row r="617" spans="1:20" ht="43.2" x14ac:dyDescent="0.55000000000000004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0" t="str">
        <f t="shared" si="36"/>
        <v>August</v>
      </c>
      <c r="J617" s="10">
        <f t="shared" si="37"/>
        <v>2015</v>
      </c>
      <c r="K617" s="9">
        <f t="shared" si="38"/>
        <v>42272.122210648144</v>
      </c>
      <c r="L617">
        <v>1443149759</v>
      </c>
      <c r="M617" s="9">
        <f t="shared" si="39"/>
        <v>42242.122210648144</v>
      </c>
      <c r="N617">
        <v>1440557759</v>
      </c>
      <c r="O617" t="b">
        <v>0</v>
      </c>
      <c r="P617">
        <v>0</v>
      </c>
      <c r="Q617" t="b">
        <v>0</v>
      </c>
      <c r="R617" t="s">
        <v>8270</v>
      </c>
      <c r="S617" s="17" t="s">
        <v>8345</v>
      </c>
      <c r="T617" t="s">
        <v>8346</v>
      </c>
    </row>
    <row r="618" spans="1:20" ht="43.2" x14ac:dyDescent="0.55000000000000004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0" t="str">
        <f t="shared" si="36"/>
        <v>January</v>
      </c>
      <c r="J618" s="10">
        <f t="shared" si="37"/>
        <v>2017</v>
      </c>
      <c r="K618" s="9">
        <f t="shared" si="38"/>
        <v>42791.376238425932</v>
      </c>
      <c r="L618">
        <v>1488013307</v>
      </c>
      <c r="M618" s="9">
        <f t="shared" si="39"/>
        <v>42761.376238425932</v>
      </c>
      <c r="N618">
        <v>1485421307</v>
      </c>
      <c r="O618" t="b">
        <v>0</v>
      </c>
      <c r="P618">
        <v>0</v>
      </c>
      <c r="Q618" t="b">
        <v>0</v>
      </c>
      <c r="R618" t="s">
        <v>8270</v>
      </c>
      <c r="S618" s="17" t="s">
        <v>8345</v>
      </c>
      <c r="T618" t="s">
        <v>8346</v>
      </c>
    </row>
    <row r="619" spans="1:20" ht="43.2" x14ac:dyDescent="0.55000000000000004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0" t="str">
        <f t="shared" si="36"/>
        <v>March</v>
      </c>
      <c r="J619" s="10">
        <f t="shared" si="37"/>
        <v>2015</v>
      </c>
      <c r="K619" s="9">
        <f t="shared" si="38"/>
        <v>42132.343090277776</v>
      </c>
      <c r="L619">
        <v>1431072843</v>
      </c>
      <c r="M619" s="9">
        <f t="shared" si="39"/>
        <v>42087.343090277776</v>
      </c>
      <c r="N619">
        <v>1427184843</v>
      </c>
      <c r="O619" t="b">
        <v>0</v>
      </c>
      <c r="P619">
        <v>3</v>
      </c>
      <c r="Q619" t="b">
        <v>0</v>
      </c>
      <c r="R619" t="s">
        <v>8270</v>
      </c>
      <c r="S619" s="17" t="s">
        <v>8345</v>
      </c>
      <c r="T619" t="s">
        <v>8346</v>
      </c>
    </row>
    <row r="620" spans="1:20" ht="43.2" x14ac:dyDescent="0.55000000000000004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0" t="str">
        <f t="shared" si="36"/>
        <v>November</v>
      </c>
      <c r="J620" s="10">
        <f t="shared" si="37"/>
        <v>2015</v>
      </c>
      <c r="K620" s="9">
        <f t="shared" si="38"/>
        <v>42347.810219907406</v>
      </c>
      <c r="L620">
        <v>1449689203</v>
      </c>
      <c r="M620" s="9">
        <f t="shared" si="39"/>
        <v>42317.810219907406</v>
      </c>
      <c r="N620">
        <v>1447097203</v>
      </c>
      <c r="O620" t="b">
        <v>0</v>
      </c>
      <c r="P620">
        <v>0</v>
      </c>
      <c r="Q620" t="b">
        <v>0</v>
      </c>
      <c r="R620" t="s">
        <v>8270</v>
      </c>
      <c r="S620" s="17" t="s">
        <v>8345</v>
      </c>
      <c r="T620" t="s">
        <v>8346</v>
      </c>
    </row>
    <row r="621" spans="1:20" ht="28.8" x14ac:dyDescent="0.55000000000000004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0" t="str">
        <f t="shared" si="36"/>
        <v>September</v>
      </c>
      <c r="J621" s="10">
        <f t="shared" si="37"/>
        <v>2014</v>
      </c>
      <c r="K621" s="9">
        <f t="shared" si="38"/>
        <v>41968.692013888889</v>
      </c>
      <c r="L621">
        <v>1416933390</v>
      </c>
      <c r="M621" s="9">
        <f t="shared" si="39"/>
        <v>41908.650347222225</v>
      </c>
      <c r="N621">
        <v>1411745790</v>
      </c>
      <c r="O621" t="b">
        <v>0</v>
      </c>
      <c r="P621">
        <v>1</v>
      </c>
      <c r="Q621" t="b">
        <v>0</v>
      </c>
      <c r="R621" t="s">
        <v>8270</v>
      </c>
      <c r="S621" s="17" t="s">
        <v>8345</v>
      </c>
      <c r="T621" t="s">
        <v>8346</v>
      </c>
    </row>
    <row r="622" spans="1:20" ht="43.2" x14ac:dyDescent="0.55000000000000004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0" t="str">
        <f t="shared" si="36"/>
        <v>July</v>
      </c>
      <c r="J622" s="10">
        <f t="shared" si="37"/>
        <v>2014</v>
      </c>
      <c r="K622" s="9">
        <f t="shared" si="38"/>
        <v>41876.716874999998</v>
      </c>
      <c r="L622">
        <v>1408986738</v>
      </c>
      <c r="M622" s="9">
        <f t="shared" si="39"/>
        <v>41831.716874999998</v>
      </c>
      <c r="N622">
        <v>1405098738</v>
      </c>
      <c r="O622" t="b">
        <v>0</v>
      </c>
      <c r="P622">
        <v>1</v>
      </c>
      <c r="Q622" t="b">
        <v>0</v>
      </c>
      <c r="R622" t="s">
        <v>8270</v>
      </c>
      <c r="S622" s="17" t="s">
        <v>8345</v>
      </c>
      <c r="T622" t="s">
        <v>8346</v>
      </c>
    </row>
    <row r="623" spans="1:20" ht="43.2" x14ac:dyDescent="0.55000000000000004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0" t="str">
        <f t="shared" si="36"/>
        <v>June</v>
      </c>
      <c r="J623" s="10">
        <f t="shared" si="37"/>
        <v>2016</v>
      </c>
      <c r="K623" s="9">
        <f t="shared" si="38"/>
        <v>42558.987696759257</v>
      </c>
      <c r="L623">
        <v>1467934937</v>
      </c>
      <c r="M623" s="9">
        <f t="shared" si="39"/>
        <v>42528.987696759257</v>
      </c>
      <c r="N623">
        <v>1465342937</v>
      </c>
      <c r="O623" t="b">
        <v>0</v>
      </c>
      <c r="P623">
        <v>3</v>
      </c>
      <c r="Q623" t="b">
        <v>0</v>
      </c>
      <c r="R623" t="s">
        <v>8270</v>
      </c>
      <c r="S623" s="17" t="s">
        <v>8345</v>
      </c>
      <c r="T623" t="s">
        <v>8346</v>
      </c>
    </row>
    <row r="624" spans="1:20" ht="43.2" x14ac:dyDescent="0.55000000000000004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0" t="str">
        <f t="shared" si="36"/>
        <v>June</v>
      </c>
      <c r="J624" s="10">
        <f t="shared" si="37"/>
        <v>2016</v>
      </c>
      <c r="K624" s="9">
        <f t="shared" si="38"/>
        <v>42552.774745370371</v>
      </c>
      <c r="L624">
        <v>1467398138</v>
      </c>
      <c r="M624" s="9">
        <f t="shared" si="39"/>
        <v>42532.774745370371</v>
      </c>
      <c r="N624">
        <v>1465670138</v>
      </c>
      <c r="O624" t="b">
        <v>0</v>
      </c>
      <c r="P624">
        <v>9</v>
      </c>
      <c r="Q624" t="b">
        <v>0</v>
      </c>
      <c r="R624" t="s">
        <v>8270</v>
      </c>
      <c r="S624" s="17" t="s">
        <v>8345</v>
      </c>
      <c r="T624" t="s">
        <v>8346</v>
      </c>
    </row>
    <row r="625" spans="1:20" ht="43.2" x14ac:dyDescent="0.55000000000000004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0" t="str">
        <f t="shared" si="36"/>
        <v>April</v>
      </c>
      <c r="J625" s="10">
        <f t="shared" si="37"/>
        <v>2015</v>
      </c>
      <c r="K625" s="9">
        <f t="shared" si="38"/>
        <v>42152.009224537032</v>
      </c>
      <c r="L625">
        <v>1432771997</v>
      </c>
      <c r="M625" s="9">
        <f t="shared" si="39"/>
        <v>42122.009224537032</v>
      </c>
      <c r="N625">
        <v>1430179997</v>
      </c>
      <c r="O625" t="b">
        <v>0</v>
      </c>
      <c r="P625">
        <v>0</v>
      </c>
      <c r="Q625" t="b">
        <v>0</v>
      </c>
      <c r="R625" t="s">
        <v>8270</v>
      </c>
      <c r="S625" s="17" t="s">
        <v>8345</v>
      </c>
      <c r="T625" t="s">
        <v>8346</v>
      </c>
    </row>
    <row r="626" spans="1:20" ht="43.2" x14ac:dyDescent="0.55000000000000004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0" t="str">
        <f t="shared" si="36"/>
        <v>April</v>
      </c>
      <c r="J626" s="10">
        <f t="shared" si="37"/>
        <v>2015</v>
      </c>
      <c r="K626" s="9">
        <f t="shared" si="38"/>
        <v>42138.988900462966</v>
      </c>
      <c r="L626">
        <v>1431647041</v>
      </c>
      <c r="M626" s="9">
        <f t="shared" si="39"/>
        <v>42108.988900462966</v>
      </c>
      <c r="N626">
        <v>1429055041</v>
      </c>
      <c r="O626" t="b">
        <v>0</v>
      </c>
      <c r="P626">
        <v>0</v>
      </c>
      <c r="Q626" t="b">
        <v>0</v>
      </c>
      <c r="R626" t="s">
        <v>8270</v>
      </c>
      <c r="S626" s="17" t="s">
        <v>8345</v>
      </c>
      <c r="T626" t="s">
        <v>8346</v>
      </c>
    </row>
    <row r="627" spans="1:20" ht="43.2" x14ac:dyDescent="0.55000000000000004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0" t="str">
        <f t="shared" si="36"/>
        <v>February</v>
      </c>
      <c r="J627" s="10">
        <f t="shared" si="37"/>
        <v>2017</v>
      </c>
      <c r="K627" s="9">
        <f t="shared" si="38"/>
        <v>42820.853900462964</v>
      </c>
      <c r="L627">
        <v>1490560177</v>
      </c>
      <c r="M627" s="9">
        <f t="shared" si="39"/>
        <v>42790.895567129628</v>
      </c>
      <c r="N627">
        <v>1487971777</v>
      </c>
      <c r="O627" t="b">
        <v>0</v>
      </c>
      <c r="P627">
        <v>0</v>
      </c>
      <c r="Q627" t="b">
        <v>0</v>
      </c>
      <c r="R627" t="s">
        <v>8270</v>
      </c>
      <c r="S627" s="17" t="s">
        <v>8345</v>
      </c>
      <c r="T627" t="s">
        <v>8346</v>
      </c>
    </row>
    <row r="628" spans="1:20" ht="43.2" x14ac:dyDescent="0.55000000000000004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0" t="str">
        <f t="shared" si="36"/>
        <v>July</v>
      </c>
      <c r="J628" s="10">
        <f t="shared" si="37"/>
        <v>2015</v>
      </c>
      <c r="K628" s="9">
        <f t="shared" si="38"/>
        <v>42231.556944444441</v>
      </c>
      <c r="L628">
        <v>1439644920</v>
      </c>
      <c r="M628" s="9">
        <f t="shared" si="39"/>
        <v>42198.559479166666</v>
      </c>
      <c r="N628">
        <v>1436793939</v>
      </c>
      <c r="O628" t="b">
        <v>0</v>
      </c>
      <c r="P628">
        <v>39</v>
      </c>
      <c r="Q628" t="b">
        <v>0</v>
      </c>
      <c r="R628" t="s">
        <v>8270</v>
      </c>
      <c r="S628" s="17" t="s">
        <v>8345</v>
      </c>
      <c r="T628" t="s">
        <v>8346</v>
      </c>
    </row>
    <row r="629" spans="1:20" ht="43.2" x14ac:dyDescent="0.55000000000000004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0" t="str">
        <f t="shared" si="36"/>
        <v>January</v>
      </c>
      <c r="J629" s="10">
        <f t="shared" si="37"/>
        <v>2016</v>
      </c>
      <c r="K629" s="9">
        <f t="shared" si="38"/>
        <v>42443.958333333328</v>
      </c>
      <c r="L629">
        <v>1457996400</v>
      </c>
      <c r="M629" s="9">
        <f t="shared" si="39"/>
        <v>42384.306840277779</v>
      </c>
      <c r="N629">
        <v>1452842511</v>
      </c>
      <c r="O629" t="b">
        <v>0</v>
      </c>
      <c r="P629">
        <v>1</v>
      </c>
      <c r="Q629" t="b">
        <v>0</v>
      </c>
      <c r="R629" t="s">
        <v>8270</v>
      </c>
      <c r="S629" s="17" t="s">
        <v>8345</v>
      </c>
      <c r="T629" t="s">
        <v>8346</v>
      </c>
    </row>
    <row r="630" spans="1:20" ht="43.2" x14ac:dyDescent="0.55000000000000004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0" t="str">
        <f t="shared" si="36"/>
        <v>June</v>
      </c>
      <c r="J630" s="10">
        <f t="shared" si="37"/>
        <v>2014</v>
      </c>
      <c r="K630" s="9">
        <f t="shared" si="38"/>
        <v>41833.692789351851</v>
      </c>
      <c r="L630">
        <v>1405269457</v>
      </c>
      <c r="M630" s="9">
        <f t="shared" si="39"/>
        <v>41803.692789351851</v>
      </c>
      <c r="N630">
        <v>1402677457</v>
      </c>
      <c r="O630" t="b">
        <v>0</v>
      </c>
      <c r="P630">
        <v>0</v>
      </c>
      <c r="Q630" t="b">
        <v>0</v>
      </c>
      <c r="R630" t="s">
        <v>8270</v>
      </c>
      <c r="S630" s="17" t="s">
        <v>8345</v>
      </c>
      <c r="T630" t="s">
        <v>8346</v>
      </c>
    </row>
    <row r="631" spans="1:20" ht="43.2" x14ac:dyDescent="0.55000000000000004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0" t="str">
        <f t="shared" si="36"/>
        <v>April</v>
      </c>
      <c r="J631" s="10">
        <f t="shared" si="37"/>
        <v>2016</v>
      </c>
      <c r="K631" s="9">
        <f t="shared" si="38"/>
        <v>42504.637824074074</v>
      </c>
      <c r="L631">
        <v>1463239108</v>
      </c>
      <c r="M631" s="9">
        <f t="shared" si="39"/>
        <v>42474.637824074074</v>
      </c>
      <c r="N631">
        <v>1460647108</v>
      </c>
      <c r="O631" t="b">
        <v>0</v>
      </c>
      <c r="P631">
        <v>3</v>
      </c>
      <c r="Q631" t="b">
        <v>0</v>
      </c>
      <c r="R631" t="s">
        <v>8270</v>
      </c>
      <c r="S631" s="17" t="s">
        <v>8345</v>
      </c>
      <c r="T631" t="s">
        <v>8346</v>
      </c>
    </row>
    <row r="632" spans="1:20" ht="43.2" x14ac:dyDescent="0.55000000000000004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0" t="str">
        <f t="shared" si="36"/>
        <v>August</v>
      </c>
      <c r="J632" s="10">
        <f t="shared" si="37"/>
        <v>2015</v>
      </c>
      <c r="K632" s="9">
        <f t="shared" si="38"/>
        <v>42253.215277777781</v>
      </c>
      <c r="L632">
        <v>1441516200</v>
      </c>
      <c r="M632" s="9">
        <f t="shared" si="39"/>
        <v>42223.619456018518</v>
      </c>
      <c r="N632">
        <v>1438959121</v>
      </c>
      <c r="O632" t="b">
        <v>0</v>
      </c>
      <c r="P632">
        <v>1</v>
      </c>
      <c r="Q632" t="b">
        <v>0</v>
      </c>
      <c r="R632" t="s">
        <v>8270</v>
      </c>
      <c r="S632" s="17" t="s">
        <v>8345</v>
      </c>
      <c r="T632" t="s">
        <v>8346</v>
      </c>
    </row>
    <row r="633" spans="1:20" ht="28.8" x14ac:dyDescent="0.55000000000000004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0" t="str">
        <f t="shared" si="36"/>
        <v>April</v>
      </c>
      <c r="J633" s="10">
        <f t="shared" si="37"/>
        <v>2016</v>
      </c>
      <c r="K633" s="9">
        <f t="shared" si="38"/>
        <v>42518.772326388891</v>
      </c>
      <c r="L633">
        <v>1464460329</v>
      </c>
      <c r="M633" s="9">
        <f t="shared" si="39"/>
        <v>42489.772326388891</v>
      </c>
      <c r="N633">
        <v>1461954729</v>
      </c>
      <c r="O633" t="b">
        <v>0</v>
      </c>
      <c r="P633">
        <v>9</v>
      </c>
      <c r="Q633" t="b">
        <v>0</v>
      </c>
      <c r="R633" t="s">
        <v>8270</v>
      </c>
      <c r="S633" s="17" t="s">
        <v>8345</v>
      </c>
      <c r="T633" t="s">
        <v>8346</v>
      </c>
    </row>
    <row r="634" spans="1:20" ht="28.8" x14ac:dyDescent="0.55000000000000004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0" t="str">
        <f t="shared" si="36"/>
        <v>October</v>
      </c>
      <c r="J634" s="10">
        <f t="shared" si="37"/>
        <v>2015</v>
      </c>
      <c r="K634" s="9">
        <f t="shared" si="38"/>
        <v>42333.700983796298</v>
      </c>
      <c r="L634">
        <v>1448470165</v>
      </c>
      <c r="M634" s="9">
        <f t="shared" si="39"/>
        <v>42303.659317129626</v>
      </c>
      <c r="N634">
        <v>1445874565</v>
      </c>
      <c r="O634" t="b">
        <v>0</v>
      </c>
      <c r="P634">
        <v>0</v>
      </c>
      <c r="Q634" t="b">
        <v>0</v>
      </c>
      <c r="R634" t="s">
        <v>8270</v>
      </c>
      <c r="S634" s="17" t="s">
        <v>8345</v>
      </c>
      <c r="T634" t="s">
        <v>8346</v>
      </c>
    </row>
    <row r="635" spans="1:20" ht="43.2" x14ac:dyDescent="0.55000000000000004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0" t="str">
        <f t="shared" si="36"/>
        <v>May</v>
      </c>
      <c r="J635" s="10">
        <f t="shared" si="37"/>
        <v>2016</v>
      </c>
      <c r="K635" s="9">
        <f t="shared" si="38"/>
        <v>42538.958333333328</v>
      </c>
      <c r="L635">
        <v>1466204400</v>
      </c>
      <c r="M635" s="9">
        <f t="shared" si="39"/>
        <v>42507.29932870371</v>
      </c>
      <c r="N635">
        <v>1463469062</v>
      </c>
      <c r="O635" t="b">
        <v>0</v>
      </c>
      <c r="P635">
        <v>25</v>
      </c>
      <c r="Q635" t="b">
        <v>0</v>
      </c>
      <c r="R635" t="s">
        <v>8270</v>
      </c>
      <c r="S635" s="17" t="s">
        <v>8345</v>
      </c>
      <c r="T635" t="s">
        <v>8346</v>
      </c>
    </row>
    <row r="636" spans="1:20" ht="28.8" x14ac:dyDescent="0.55000000000000004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0" t="str">
        <f t="shared" si="36"/>
        <v>January</v>
      </c>
      <c r="J636" s="10">
        <f t="shared" si="37"/>
        <v>2015</v>
      </c>
      <c r="K636" s="9">
        <f t="shared" si="38"/>
        <v>42061.928576388891</v>
      </c>
      <c r="L636">
        <v>1424989029</v>
      </c>
      <c r="M636" s="9">
        <f t="shared" si="39"/>
        <v>42031.928576388891</v>
      </c>
      <c r="N636">
        <v>1422397029</v>
      </c>
      <c r="O636" t="b">
        <v>0</v>
      </c>
      <c r="P636">
        <v>1</v>
      </c>
      <c r="Q636" t="b">
        <v>0</v>
      </c>
      <c r="R636" t="s">
        <v>8270</v>
      </c>
      <c r="S636" s="17" t="s">
        <v>8345</v>
      </c>
      <c r="T636" t="s">
        <v>8346</v>
      </c>
    </row>
    <row r="637" spans="1:20" ht="28.8" x14ac:dyDescent="0.55000000000000004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0" t="str">
        <f t="shared" si="36"/>
        <v>March</v>
      </c>
      <c r="J637" s="10">
        <f t="shared" si="37"/>
        <v>2015</v>
      </c>
      <c r="K637" s="9">
        <f t="shared" si="38"/>
        <v>42106.092152777783</v>
      </c>
      <c r="L637">
        <v>1428804762</v>
      </c>
      <c r="M637" s="9">
        <f t="shared" si="39"/>
        <v>42076.092152777783</v>
      </c>
      <c r="N637">
        <v>1426212762</v>
      </c>
      <c r="O637" t="b">
        <v>0</v>
      </c>
      <c r="P637">
        <v>1</v>
      </c>
      <c r="Q637" t="b">
        <v>0</v>
      </c>
      <c r="R637" t="s">
        <v>8270</v>
      </c>
      <c r="S637" s="17" t="s">
        <v>8345</v>
      </c>
      <c r="T637" t="s">
        <v>8346</v>
      </c>
    </row>
    <row r="638" spans="1:20" ht="28.8" x14ac:dyDescent="0.55000000000000004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0" t="str">
        <f t="shared" si="36"/>
        <v>May</v>
      </c>
      <c r="J638" s="10">
        <f t="shared" si="37"/>
        <v>2015</v>
      </c>
      <c r="K638" s="9">
        <f t="shared" si="38"/>
        <v>42161.44930555555</v>
      </c>
      <c r="L638">
        <v>1433587620</v>
      </c>
      <c r="M638" s="9">
        <f t="shared" si="39"/>
        <v>42131.455439814818</v>
      </c>
      <c r="N638">
        <v>1430996150</v>
      </c>
      <c r="O638" t="b">
        <v>0</v>
      </c>
      <c r="P638">
        <v>1</v>
      </c>
      <c r="Q638" t="b">
        <v>0</v>
      </c>
      <c r="R638" t="s">
        <v>8270</v>
      </c>
      <c r="S638" s="17" t="s">
        <v>8345</v>
      </c>
      <c r="T638" t="s">
        <v>8346</v>
      </c>
    </row>
    <row r="639" spans="1:20" ht="43.2" x14ac:dyDescent="0.55000000000000004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0" t="str">
        <f t="shared" si="36"/>
        <v>January</v>
      </c>
      <c r="J639" s="10">
        <f t="shared" si="37"/>
        <v>2017</v>
      </c>
      <c r="K639" s="9">
        <f t="shared" si="38"/>
        <v>42791.961111111115</v>
      </c>
      <c r="L639">
        <v>1488063840</v>
      </c>
      <c r="M639" s="9">
        <f t="shared" si="39"/>
        <v>42762.962013888886</v>
      </c>
      <c r="N639">
        <v>1485558318</v>
      </c>
      <c r="O639" t="b">
        <v>0</v>
      </c>
      <c r="P639">
        <v>0</v>
      </c>
      <c r="Q639" t="b">
        <v>0</v>
      </c>
      <c r="R639" t="s">
        <v>8270</v>
      </c>
      <c r="S639" s="17" t="s">
        <v>8345</v>
      </c>
      <c r="T639" t="s">
        <v>8346</v>
      </c>
    </row>
    <row r="640" spans="1:20" x14ac:dyDescent="0.55000000000000004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0" t="str">
        <f t="shared" si="36"/>
        <v>January</v>
      </c>
      <c r="J640" s="10">
        <f t="shared" si="37"/>
        <v>2017</v>
      </c>
      <c r="K640" s="9">
        <f t="shared" si="38"/>
        <v>42819.55164351852</v>
      </c>
      <c r="L640">
        <v>1490447662</v>
      </c>
      <c r="M640" s="9">
        <f t="shared" si="39"/>
        <v>42759.593310185184</v>
      </c>
      <c r="N640">
        <v>1485267262</v>
      </c>
      <c r="O640" t="b">
        <v>0</v>
      </c>
      <c r="P640">
        <v>6</v>
      </c>
      <c r="Q640" t="b">
        <v>0</v>
      </c>
      <c r="R640" t="s">
        <v>8270</v>
      </c>
      <c r="S640" s="17" t="s">
        <v>8345</v>
      </c>
      <c r="T640" t="s">
        <v>8346</v>
      </c>
    </row>
    <row r="641" spans="1:20" ht="28.8" x14ac:dyDescent="0.55000000000000004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0" t="str">
        <f t="shared" si="36"/>
        <v>August</v>
      </c>
      <c r="J641" s="10">
        <f t="shared" si="37"/>
        <v>2014</v>
      </c>
      <c r="K641" s="9">
        <f t="shared" si="38"/>
        <v>41925.583275462966</v>
      </c>
      <c r="L641">
        <v>1413208795</v>
      </c>
      <c r="M641" s="9">
        <f t="shared" si="39"/>
        <v>41865.583275462966</v>
      </c>
      <c r="N641">
        <v>1408024795</v>
      </c>
      <c r="O641" t="b">
        <v>0</v>
      </c>
      <c r="P641">
        <v>1</v>
      </c>
      <c r="Q641" t="b">
        <v>0</v>
      </c>
      <c r="R641" t="s">
        <v>8270</v>
      </c>
      <c r="S641" s="17" t="s">
        <v>8345</v>
      </c>
      <c r="T641" t="s">
        <v>8346</v>
      </c>
    </row>
    <row r="642" spans="1:20" ht="43.2" x14ac:dyDescent="0.55000000000000004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0" t="str">
        <f t="shared" si="36"/>
        <v>November</v>
      </c>
      <c r="J642" s="10">
        <f t="shared" si="37"/>
        <v>2016</v>
      </c>
      <c r="K642" s="9">
        <f t="shared" si="38"/>
        <v>42698.958333333328</v>
      </c>
      <c r="L642">
        <v>1480028400</v>
      </c>
      <c r="M642" s="9">
        <f t="shared" si="39"/>
        <v>42683.420312500006</v>
      </c>
      <c r="N642">
        <v>1478685915</v>
      </c>
      <c r="O642" t="b">
        <v>0</v>
      </c>
      <c r="P642">
        <v>2</v>
      </c>
      <c r="Q642" t="b">
        <v>1</v>
      </c>
      <c r="R642" t="s">
        <v>8271</v>
      </c>
      <c r="S642" s="17" t="s">
        <v>8345</v>
      </c>
      <c r="T642" t="s">
        <v>8346</v>
      </c>
    </row>
    <row r="643" spans="1:20" ht="43.2" x14ac:dyDescent="0.55000000000000004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0" t="str">
        <f t="shared" ref="I643:I706" si="40">TEXT(M643, "mmmm")</f>
        <v>July</v>
      </c>
      <c r="J643" s="10">
        <f t="shared" ref="J643:J706" si="41">YEAR(M643)</f>
        <v>2015</v>
      </c>
      <c r="K643" s="9">
        <f t="shared" ref="K643:K706" si="42">(((L643/60)/60)/24)+DATE(1970,1,1)</f>
        <v>42229.57</v>
      </c>
      <c r="L643">
        <v>1439473248</v>
      </c>
      <c r="M643" s="9">
        <f t="shared" ref="M643:M706" si="43">(((N643/60)/60)/24)+DATE(1970,1,1)</f>
        <v>42199.57</v>
      </c>
      <c r="N643">
        <v>1436881248</v>
      </c>
      <c r="O643" t="b">
        <v>0</v>
      </c>
      <c r="P643">
        <v>315</v>
      </c>
      <c r="Q643" t="b">
        <v>1</v>
      </c>
      <c r="R643" t="s">
        <v>8271</v>
      </c>
      <c r="S643" s="17" t="s">
        <v>8345</v>
      </c>
      <c r="T643" t="s">
        <v>8346</v>
      </c>
    </row>
    <row r="644" spans="1:20" ht="43.2" x14ac:dyDescent="0.55000000000000004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0" t="str">
        <f t="shared" si="40"/>
        <v>July</v>
      </c>
      <c r="J644" s="10">
        <f t="shared" si="41"/>
        <v>2015</v>
      </c>
      <c r="K644" s="9">
        <f t="shared" si="42"/>
        <v>42235.651319444441</v>
      </c>
      <c r="L644">
        <v>1439998674</v>
      </c>
      <c r="M644" s="9">
        <f t="shared" si="43"/>
        <v>42199.651319444441</v>
      </c>
      <c r="N644">
        <v>1436888274</v>
      </c>
      <c r="O644" t="b">
        <v>0</v>
      </c>
      <c r="P644">
        <v>2174</v>
      </c>
      <c r="Q644" t="b">
        <v>1</v>
      </c>
      <c r="R644" t="s">
        <v>8271</v>
      </c>
      <c r="S644" s="17" t="s">
        <v>8345</v>
      </c>
      <c r="T644" t="s">
        <v>8346</v>
      </c>
    </row>
    <row r="645" spans="1:20" ht="28.8" x14ac:dyDescent="0.55000000000000004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0" t="str">
        <f t="shared" si="40"/>
        <v>April</v>
      </c>
      <c r="J645" s="10">
        <f t="shared" si="41"/>
        <v>2015</v>
      </c>
      <c r="K645" s="9">
        <f t="shared" si="42"/>
        <v>42155.642071759255</v>
      </c>
      <c r="L645">
        <v>1433085875</v>
      </c>
      <c r="M645" s="9">
        <f t="shared" si="43"/>
        <v>42100.642071759255</v>
      </c>
      <c r="N645">
        <v>1428333875</v>
      </c>
      <c r="O645" t="b">
        <v>0</v>
      </c>
      <c r="P645">
        <v>152</v>
      </c>
      <c r="Q645" t="b">
        <v>1</v>
      </c>
      <c r="R645" t="s">
        <v>8271</v>
      </c>
      <c r="S645" s="17" t="s">
        <v>8345</v>
      </c>
      <c r="T645" t="s">
        <v>8346</v>
      </c>
    </row>
    <row r="646" spans="1:20" ht="43.2" x14ac:dyDescent="0.55000000000000004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0" t="str">
        <f t="shared" si="40"/>
        <v>September</v>
      </c>
      <c r="J646" s="10">
        <f t="shared" si="41"/>
        <v>2014</v>
      </c>
      <c r="K646" s="9">
        <f t="shared" si="42"/>
        <v>41941.041666666664</v>
      </c>
      <c r="L646">
        <v>1414544400</v>
      </c>
      <c r="M646" s="9">
        <f t="shared" si="43"/>
        <v>41898.665960648148</v>
      </c>
      <c r="N646">
        <v>1410883139</v>
      </c>
      <c r="O646" t="b">
        <v>0</v>
      </c>
      <c r="P646">
        <v>1021</v>
      </c>
      <c r="Q646" t="b">
        <v>1</v>
      </c>
      <c r="R646" t="s">
        <v>8271</v>
      </c>
      <c r="S646" s="17" t="s">
        <v>8345</v>
      </c>
      <c r="T646" t="s">
        <v>8346</v>
      </c>
    </row>
    <row r="647" spans="1:20" ht="28.8" x14ac:dyDescent="0.55000000000000004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0" t="str">
        <f t="shared" si="40"/>
        <v>July</v>
      </c>
      <c r="J647" s="10">
        <f t="shared" si="41"/>
        <v>2016</v>
      </c>
      <c r="K647" s="9">
        <f t="shared" si="42"/>
        <v>42594.026319444441</v>
      </c>
      <c r="L647">
        <v>1470962274</v>
      </c>
      <c r="M647" s="9">
        <f t="shared" si="43"/>
        <v>42564.026319444441</v>
      </c>
      <c r="N647">
        <v>1468370274</v>
      </c>
      <c r="O647" t="b">
        <v>0</v>
      </c>
      <c r="P647">
        <v>237</v>
      </c>
      <c r="Q647" t="b">
        <v>1</v>
      </c>
      <c r="R647" t="s">
        <v>8271</v>
      </c>
      <c r="S647" s="17" t="s">
        <v>8345</v>
      </c>
      <c r="T647" t="s">
        <v>8346</v>
      </c>
    </row>
    <row r="648" spans="1:20" ht="43.2" x14ac:dyDescent="0.55000000000000004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0" t="str">
        <f t="shared" si="40"/>
        <v>July</v>
      </c>
      <c r="J648" s="10">
        <f t="shared" si="41"/>
        <v>2014</v>
      </c>
      <c r="K648" s="9">
        <f t="shared" si="42"/>
        <v>41862.852627314816</v>
      </c>
      <c r="L648">
        <v>1407788867</v>
      </c>
      <c r="M648" s="9">
        <f t="shared" si="43"/>
        <v>41832.852627314816</v>
      </c>
      <c r="N648">
        <v>1405196867</v>
      </c>
      <c r="O648" t="b">
        <v>0</v>
      </c>
      <c r="P648">
        <v>27</v>
      </c>
      <c r="Q648" t="b">
        <v>1</v>
      </c>
      <c r="R648" t="s">
        <v>8271</v>
      </c>
      <c r="S648" s="17" t="s">
        <v>8345</v>
      </c>
      <c r="T648" t="s">
        <v>8346</v>
      </c>
    </row>
    <row r="649" spans="1:20" ht="43.2" x14ac:dyDescent="0.55000000000000004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0" t="str">
        <f t="shared" si="40"/>
        <v>February</v>
      </c>
      <c r="J649" s="10">
        <f t="shared" si="41"/>
        <v>2016</v>
      </c>
      <c r="K649" s="9">
        <f t="shared" si="42"/>
        <v>42446.726261574076</v>
      </c>
      <c r="L649">
        <v>1458235549</v>
      </c>
      <c r="M649" s="9">
        <f t="shared" si="43"/>
        <v>42416.767928240741</v>
      </c>
      <c r="N649">
        <v>1455647149</v>
      </c>
      <c r="O649" t="b">
        <v>0</v>
      </c>
      <c r="P649">
        <v>17</v>
      </c>
      <c r="Q649" t="b">
        <v>1</v>
      </c>
      <c r="R649" t="s">
        <v>8271</v>
      </c>
      <c r="S649" s="17" t="s">
        <v>8345</v>
      </c>
      <c r="T649" t="s">
        <v>8346</v>
      </c>
    </row>
    <row r="650" spans="1:20" ht="28.8" x14ac:dyDescent="0.55000000000000004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0" t="str">
        <f t="shared" si="40"/>
        <v>September</v>
      </c>
      <c r="J650" s="10">
        <f t="shared" si="41"/>
        <v>2014</v>
      </c>
      <c r="K650" s="9">
        <f t="shared" si="42"/>
        <v>41926.693379629629</v>
      </c>
      <c r="L650">
        <v>1413304708</v>
      </c>
      <c r="M650" s="9">
        <f t="shared" si="43"/>
        <v>41891.693379629629</v>
      </c>
      <c r="N650">
        <v>1410280708</v>
      </c>
      <c r="O650" t="b">
        <v>0</v>
      </c>
      <c r="P650">
        <v>27</v>
      </c>
      <c r="Q650" t="b">
        <v>1</v>
      </c>
      <c r="R650" t="s">
        <v>8271</v>
      </c>
      <c r="S650" s="17" t="s">
        <v>8345</v>
      </c>
      <c r="T650" t="s">
        <v>8346</v>
      </c>
    </row>
    <row r="651" spans="1:20" ht="43.2" x14ac:dyDescent="0.55000000000000004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0" t="str">
        <f t="shared" si="40"/>
        <v>August</v>
      </c>
      <c r="J651" s="10">
        <f t="shared" si="41"/>
        <v>2014</v>
      </c>
      <c r="K651" s="9">
        <f t="shared" si="42"/>
        <v>41898.912187499998</v>
      </c>
      <c r="L651">
        <v>1410904413</v>
      </c>
      <c r="M651" s="9">
        <f t="shared" si="43"/>
        <v>41877.912187499998</v>
      </c>
      <c r="N651">
        <v>1409090013</v>
      </c>
      <c r="O651" t="b">
        <v>0</v>
      </c>
      <c r="P651">
        <v>82</v>
      </c>
      <c r="Q651" t="b">
        <v>1</v>
      </c>
      <c r="R651" t="s">
        <v>8271</v>
      </c>
      <c r="S651" s="17" t="s">
        <v>8345</v>
      </c>
      <c r="T651" t="s">
        <v>8346</v>
      </c>
    </row>
    <row r="652" spans="1:20" ht="43.2" x14ac:dyDescent="0.55000000000000004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0" t="str">
        <f t="shared" si="40"/>
        <v>October</v>
      </c>
      <c r="J652" s="10">
        <f t="shared" si="41"/>
        <v>2014</v>
      </c>
      <c r="K652" s="9">
        <f t="shared" si="42"/>
        <v>41992.078518518523</v>
      </c>
      <c r="L652">
        <v>1418953984</v>
      </c>
      <c r="M652" s="9">
        <f t="shared" si="43"/>
        <v>41932.036851851852</v>
      </c>
      <c r="N652">
        <v>1413766384</v>
      </c>
      <c r="O652" t="b">
        <v>0</v>
      </c>
      <c r="P652">
        <v>48</v>
      </c>
      <c r="Q652" t="b">
        <v>1</v>
      </c>
      <c r="R652" t="s">
        <v>8271</v>
      </c>
      <c r="S652" s="17" t="s">
        <v>8345</v>
      </c>
      <c r="T652" t="s">
        <v>8346</v>
      </c>
    </row>
    <row r="653" spans="1:20" ht="43.2" x14ac:dyDescent="0.55000000000000004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0" t="str">
        <f t="shared" si="40"/>
        <v>November</v>
      </c>
      <c r="J653" s="10">
        <f t="shared" si="41"/>
        <v>2014</v>
      </c>
      <c r="K653" s="9">
        <f t="shared" si="42"/>
        <v>41986.017488425925</v>
      </c>
      <c r="L653">
        <v>1418430311</v>
      </c>
      <c r="M653" s="9">
        <f t="shared" si="43"/>
        <v>41956.017488425925</v>
      </c>
      <c r="N653">
        <v>1415838311</v>
      </c>
      <c r="O653" t="b">
        <v>0</v>
      </c>
      <c r="P653">
        <v>105</v>
      </c>
      <c r="Q653" t="b">
        <v>1</v>
      </c>
      <c r="R653" t="s">
        <v>8271</v>
      </c>
      <c r="S653" s="17" t="s">
        <v>8345</v>
      </c>
      <c r="T653" t="s">
        <v>8346</v>
      </c>
    </row>
    <row r="654" spans="1:20" ht="43.2" x14ac:dyDescent="0.55000000000000004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0" t="str">
        <f t="shared" si="40"/>
        <v>November</v>
      </c>
      <c r="J654" s="10">
        <f t="shared" si="41"/>
        <v>2016</v>
      </c>
      <c r="K654" s="9">
        <f t="shared" si="42"/>
        <v>42705.732060185182</v>
      </c>
      <c r="L654">
        <v>1480613650</v>
      </c>
      <c r="M654" s="9">
        <f t="shared" si="43"/>
        <v>42675.690393518518</v>
      </c>
      <c r="N654">
        <v>1478018050</v>
      </c>
      <c r="O654" t="b">
        <v>0</v>
      </c>
      <c r="P654">
        <v>28</v>
      </c>
      <c r="Q654" t="b">
        <v>1</v>
      </c>
      <c r="R654" t="s">
        <v>8271</v>
      </c>
      <c r="S654" s="17" t="s">
        <v>8345</v>
      </c>
      <c r="T654" t="s">
        <v>8346</v>
      </c>
    </row>
    <row r="655" spans="1:20" ht="43.2" x14ac:dyDescent="0.55000000000000004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0" t="str">
        <f t="shared" si="40"/>
        <v>July</v>
      </c>
      <c r="J655" s="10">
        <f t="shared" si="41"/>
        <v>2015</v>
      </c>
      <c r="K655" s="9">
        <f t="shared" si="42"/>
        <v>42236.618518518517</v>
      </c>
      <c r="L655">
        <v>1440082240</v>
      </c>
      <c r="M655" s="9">
        <f t="shared" si="43"/>
        <v>42199.618518518517</v>
      </c>
      <c r="N655">
        <v>1436885440</v>
      </c>
      <c r="O655" t="b">
        <v>0</v>
      </c>
      <c r="P655">
        <v>1107</v>
      </c>
      <c r="Q655" t="b">
        <v>1</v>
      </c>
      <c r="R655" t="s">
        <v>8271</v>
      </c>
      <c r="S655" s="17" t="s">
        <v>8345</v>
      </c>
      <c r="T655" t="s">
        <v>8346</v>
      </c>
    </row>
    <row r="656" spans="1:20" ht="43.2" x14ac:dyDescent="0.55000000000000004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0" t="str">
        <f t="shared" si="40"/>
        <v>June</v>
      </c>
      <c r="J656" s="10">
        <f t="shared" si="41"/>
        <v>2015</v>
      </c>
      <c r="K656" s="9">
        <f t="shared" si="42"/>
        <v>42193.957326388889</v>
      </c>
      <c r="L656">
        <v>1436396313</v>
      </c>
      <c r="M656" s="9">
        <f t="shared" si="43"/>
        <v>42163.957326388889</v>
      </c>
      <c r="N656">
        <v>1433804313</v>
      </c>
      <c r="O656" t="b">
        <v>0</v>
      </c>
      <c r="P656">
        <v>1013</v>
      </c>
      <c r="Q656" t="b">
        <v>1</v>
      </c>
      <c r="R656" t="s">
        <v>8271</v>
      </c>
      <c r="S656" s="17" t="s">
        <v>8345</v>
      </c>
      <c r="T656" t="s">
        <v>8346</v>
      </c>
    </row>
    <row r="657" spans="1:20" ht="43.2" x14ac:dyDescent="0.55000000000000004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0" t="str">
        <f t="shared" si="40"/>
        <v>February</v>
      </c>
      <c r="J657" s="10">
        <f t="shared" si="41"/>
        <v>2015</v>
      </c>
      <c r="K657" s="9">
        <f t="shared" si="42"/>
        <v>42075.915648148148</v>
      </c>
      <c r="L657">
        <v>1426197512</v>
      </c>
      <c r="M657" s="9">
        <f t="shared" si="43"/>
        <v>42045.957314814819</v>
      </c>
      <c r="N657">
        <v>1423609112</v>
      </c>
      <c r="O657" t="b">
        <v>0</v>
      </c>
      <c r="P657">
        <v>274</v>
      </c>
      <c r="Q657" t="b">
        <v>1</v>
      </c>
      <c r="R657" t="s">
        <v>8271</v>
      </c>
      <c r="S657" s="17" t="s">
        <v>8345</v>
      </c>
      <c r="T657" t="s">
        <v>8346</v>
      </c>
    </row>
    <row r="658" spans="1:20" ht="43.2" x14ac:dyDescent="0.55000000000000004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0" t="str">
        <f t="shared" si="40"/>
        <v>February</v>
      </c>
      <c r="J658" s="10">
        <f t="shared" si="41"/>
        <v>2016</v>
      </c>
      <c r="K658" s="9">
        <f t="shared" si="42"/>
        <v>42477.762951388882</v>
      </c>
      <c r="L658">
        <v>1460917119</v>
      </c>
      <c r="M658" s="9">
        <f t="shared" si="43"/>
        <v>42417.804618055554</v>
      </c>
      <c r="N658">
        <v>1455736719</v>
      </c>
      <c r="O658" t="b">
        <v>0</v>
      </c>
      <c r="P658">
        <v>87</v>
      </c>
      <c r="Q658" t="b">
        <v>1</v>
      </c>
      <c r="R658" t="s">
        <v>8271</v>
      </c>
      <c r="S658" s="17" t="s">
        <v>8345</v>
      </c>
      <c r="T658" t="s">
        <v>8346</v>
      </c>
    </row>
    <row r="659" spans="1:20" ht="43.2" x14ac:dyDescent="0.55000000000000004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0" t="str">
        <f t="shared" si="40"/>
        <v>November</v>
      </c>
      <c r="J659" s="10">
        <f t="shared" si="41"/>
        <v>2015</v>
      </c>
      <c r="K659" s="9">
        <f t="shared" si="42"/>
        <v>42361.84574074074</v>
      </c>
      <c r="L659">
        <v>1450901872</v>
      </c>
      <c r="M659" s="9">
        <f t="shared" si="43"/>
        <v>42331.84574074074</v>
      </c>
      <c r="N659">
        <v>1448309872</v>
      </c>
      <c r="O659" t="b">
        <v>0</v>
      </c>
      <c r="P659">
        <v>99</v>
      </c>
      <c r="Q659" t="b">
        <v>1</v>
      </c>
      <c r="R659" t="s">
        <v>8271</v>
      </c>
      <c r="S659" s="17" t="s">
        <v>8345</v>
      </c>
      <c r="T659" t="s">
        <v>8346</v>
      </c>
    </row>
    <row r="660" spans="1:20" ht="43.2" x14ac:dyDescent="0.55000000000000004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0" t="str">
        <f t="shared" si="40"/>
        <v>June</v>
      </c>
      <c r="J660" s="10">
        <f t="shared" si="41"/>
        <v>2015</v>
      </c>
      <c r="K660" s="9">
        <f t="shared" si="42"/>
        <v>42211.75</v>
      </c>
      <c r="L660">
        <v>1437933600</v>
      </c>
      <c r="M660" s="9">
        <f t="shared" si="43"/>
        <v>42179.160752314812</v>
      </c>
      <c r="N660">
        <v>1435117889</v>
      </c>
      <c r="O660" t="b">
        <v>0</v>
      </c>
      <c r="P660">
        <v>276</v>
      </c>
      <c r="Q660" t="b">
        <v>1</v>
      </c>
      <c r="R660" t="s">
        <v>8271</v>
      </c>
      <c r="S660" s="17" t="s">
        <v>8345</v>
      </c>
      <c r="T660" t="s">
        <v>8346</v>
      </c>
    </row>
    <row r="661" spans="1:20" x14ac:dyDescent="0.55000000000000004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0" t="str">
        <f t="shared" si="40"/>
        <v>July</v>
      </c>
      <c r="J661" s="10">
        <f t="shared" si="41"/>
        <v>2015</v>
      </c>
      <c r="K661" s="9">
        <f t="shared" si="42"/>
        <v>42239.593692129631</v>
      </c>
      <c r="L661">
        <v>1440339295</v>
      </c>
      <c r="M661" s="9">
        <f t="shared" si="43"/>
        <v>42209.593692129631</v>
      </c>
      <c r="N661">
        <v>1437747295</v>
      </c>
      <c r="O661" t="b">
        <v>0</v>
      </c>
      <c r="P661">
        <v>21</v>
      </c>
      <c r="Q661" t="b">
        <v>1</v>
      </c>
      <c r="R661" t="s">
        <v>8271</v>
      </c>
      <c r="S661" s="17" t="s">
        <v>8345</v>
      </c>
      <c r="T661" t="s">
        <v>8346</v>
      </c>
    </row>
    <row r="662" spans="1:20" ht="43.2" x14ac:dyDescent="0.55000000000000004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0" t="str">
        <f t="shared" si="40"/>
        <v>October</v>
      </c>
      <c r="J662" s="10">
        <f t="shared" si="41"/>
        <v>2014</v>
      </c>
      <c r="K662" s="9">
        <f t="shared" si="42"/>
        <v>41952.783321759263</v>
      </c>
      <c r="L662">
        <v>1415558879</v>
      </c>
      <c r="M662" s="9">
        <f t="shared" si="43"/>
        <v>41922.741655092592</v>
      </c>
      <c r="N662">
        <v>1412963279</v>
      </c>
      <c r="O662" t="b">
        <v>0</v>
      </c>
      <c r="P662">
        <v>18</v>
      </c>
      <c r="Q662" t="b">
        <v>0</v>
      </c>
      <c r="R662" t="s">
        <v>8271</v>
      </c>
      <c r="S662" s="17" t="s">
        <v>8345</v>
      </c>
      <c r="T662" t="s">
        <v>8346</v>
      </c>
    </row>
    <row r="663" spans="1:20" ht="43.2" x14ac:dyDescent="0.55000000000000004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0" t="str">
        <f t="shared" si="40"/>
        <v>September</v>
      </c>
      <c r="J663" s="10">
        <f t="shared" si="41"/>
        <v>2016</v>
      </c>
      <c r="K663" s="9">
        <f t="shared" si="42"/>
        <v>42666.645358796297</v>
      </c>
      <c r="L663">
        <v>1477236559</v>
      </c>
      <c r="M663" s="9">
        <f t="shared" si="43"/>
        <v>42636.645358796297</v>
      </c>
      <c r="N663">
        <v>1474644559</v>
      </c>
      <c r="O663" t="b">
        <v>0</v>
      </c>
      <c r="P663">
        <v>9</v>
      </c>
      <c r="Q663" t="b">
        <v>0</v>
      </c>
      <c r="R663" t="s">
        <v>8271</v>
      </c>
      <c r="S663" s="17" t="s">
        <v>8345</v>
      </c>
      <c r="T663" t="s">
        <v>8346</v>
      </c>
    </row>
    <row r="664" spans="1:20" ht="43.2" x14ac:dyDescent="0.55000000000000004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0" t="str">
        <f t="shared" si="40"/>
        <v>December</v>
      </c>
      <c r="J664" s="10">
        <f t="shared" si="41"/>
        <v>2014</v>
      </c>
      <c r="K664" s="9">
        <f t="shared" si="42"/>
        <v>42020.438043981485</v>
      </c>
      <c r="L664">
        <v>1421404247</v>
      </c>
      <c r="M664" s="9">
        <f t="shared" si="43"/>
        <v>41990.438043981485</v>
      </c>
      <c r="N664">
        <v>1418812247</v>
      </c>
      <c r="O664" t="b">
        <v>0</v>
      </c>
      <c r="P664">
        <v>4</v>
      </c>
      <c r="Q664" t="b">
        <v>0</v>
      </c>
      <c r="R664" t="s">
        <v>8271</v>
      </c>
      <c r="S664" s="17" t="s">
        <v>8345</v>
      </c>
      <c r="T664" t="s">
        <v>8346</v>
      </c>
    </row>
    <row r="665" spans="1:20" ht="43.2" x14ac:dyDescent="0.55000000000000004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0" t="str">
        <f t="shared" si="40"/>
        <v>June</v>
      </c>
      <c r="J665" s="10">
        <f t="shared" si="41"/>
        <v>2015</v>
      </c>
      <c r="K665" s="9">
        <f t="shared" si="42"/>
        <v>42203.843240740738</v>
      </c>
      <c r="L665">
        <v>1437250456</v>
      </c>
      <c r="M665" s="9">
        <f t="shared" si="43"/>
        <v>42173.843240740738</v>
      </c>
      <c r="N665">
        <v>1434658456</v>
      </c>
      <c r="O665" t="b">
        <v>0</v>
      </c>
      <c r="P665">
        <v>7</v>
      </c>
      <c r="Q665" t="b">
        <v>0</v>
      </c>
      <c r="R665" t="s">
        <v>8271</v>
      </c>
      <c r="S665" s="17" t="s">
        <v>8345</v>
      </c>
      <c r="T665" t="s">
        <v>8346</v>
      </c>
    </row>
    <row r="666" spans="1:20" ht="43.2" x14ac:dyDescent="0.55000000000000004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0" t="str">
        <f t="shared" si="40"/>
        <v>March</v>
      </c>
      <c r="J666" s="10">
        <f t="shared" si="41"/>
        <v>2015</v>
      </c>
      <c r="K666" s="9">
        <f t="shared" si="42"/>
        <v>42107.666377314818</v>
      </c>
      <c r="L666">
        <v>1428940775</v>
      </c>
      <c r="M666" s="9">
        <f t="shared" si="43"/>
        <v>42077.666377314818</v>
      </c>
      <c r="N666">
        <v>1426348775</v>
      </c>
      <c r="O666" t="b">
        <v>0</v>
      </c>
      <c r="P666">
        <v>29</v>
      </c>
      <c r="Q666" t="b">
        <v>0</v>
      </c>
      <c r="R666" t="s">
        <v>8271</v>
      </c>
      <c r="S666" s="17" t="s">
        <v>8345</v>
      </c>
      <c r="T666" t="s">
        <v>8346</v>
      </c>
    </row>
    <row r="667" spans="1:20" ht="43.2" x14ac:dyDescent="0.55000000000000004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0" t="str">
        <f t="shared" si="40"/>
        <v>November</v>
      </c>
      <c r="J667" s="10">
        <f t="shared" si="41"/>
        <v>2016</v>
      </c>
      <c r="K667" s="9">
        <f t="shared" si="42"/>
        <v>42748.711354166662</v>
      </c>
      <c r="L667">
        <v>1484327061</v>
      </c>
      <c r="M667" s="9">
        <f t="shared" si="43"/>
        <v>42688.711354166662</v>
      </c>
      <c r="N667">
        <v>1479143061</v>
      </c>
      <c r="O667" t="b">
        <v>0</v>
      </c>
      <c r="P667">
        <v>12</v>
      </c>
      <c r="Q667" t="b">
        <v>0</v>
      </c>
      <c r="R667" t="s">
        <v>8271</v>
      </c>
      <c r="S667" s="17" t="s">
        <v>8345</v>
      </c>
      <c r="T667" t="s">
        <v>8346</v>
      </c>
    </row>
    <row r="668" spans="1:20" ht="43.2" x14ac:dyDescent="0.55000000000000004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0" t="str">
        <f t="shared" si="40"/>
        <v>July</v>
      </c>
      <c r="J668" s="10">
        <f t="shared" si="41"/>
        <v>2014</v>
      </c>
      <c r="K668" s="9">
        <f t="shared" si="42"/>
        <v>41868.832152777781</v>
      </c>
      <c r="L668">
        <v>1408305498</v>
      </c>
      <c r="M668" s="9">
        <f t="shared" si="43"/>
        <v>41838.832152777781</v>
      </c>
      <c r="N668">
        <v>1405713498</v>
      </c>
      <c r="O668" t="b">
        <v>0</v>
      </c>
      <c r="P668">
        <v>4</v>
      </c>
      <c r="Q668" t="b">
        <v>0</v>
      </c>
      <c r="R668" t="s">
        <v>8271</v>
      </c>
      <c r="S668" s="17" t="s">
        <v>8345</v>
      </c>
      <c r="T668" t="s">
        <v>8346</v>
      </c>
    </row>
    <row r="669" spans="1:20" ht="43.2" x14ac:dyDescent="0.55000000000000004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0" t="str">
        <f t="shared" si="40"/>
        <v>September</v>
      </c>
      <c r="J669" s="10">
        <f t="shared" si="41"/>
        <v>2016</v>
      </c>
      <c r="K669" s="9">
        <f t="shared" si="42"/>
        <v>42672.373414351852</v>
      </c>
      <c r="L669">
        <v>1477731463</v>
      </c>
      <c r="M669" s="9">
        <f t="shared" si="43"/>
        <v>42632.373414351852</v>
      </c>
      <c r="N669">
        <v>1474275463</v>
      </c>
      <c r="O669" t="b">
        <v>0</v>
      </c>
      <c r="P669">
        <v>28</v>
      </c>
      <c r="Q669" t="b">
        <v>0</v>
      </c>
      <c r="R669" t="s">
        <v>8271</v>
      </c>
      <c r="S669" s="17" t="s">
        <v>8345</v>
      </c>
      <c r="T669" t="s">
        <v>8346</v>
      </c>
    </row>
    <row r="670" spans="1:20" ht="43.2" x14ac:dyDescent="0.55000000000000004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0" t="str">
        <f t="shared" si="40"/>
        <v>March</v>
      </c>
      <c r="J670" s="10">
        <f t="shared" si="41"/>
        <v>2015</v>
      </c>
      <c r="K670" s="9">
        <f t="shared" si="42"/>
        <v>42135.831273148149</v>
      </c>
      <c r="L670">
        <v>1431374222</v>
      </c>
      <c r="M670" s="9">
        <f t="shared" si="43"/>
        <v>42090.831273148149</v>
      </c>
      <c r="N670">
        <v>1427486222</v>
      </c>
      <c r="O670" t="b">
        <v>0</v>
      </c>
      <c r="P670">
        <v>25</v>
      </c>
      <c r="Q670" t="b">
        <v>0</v>
      </c>
      <c r="R670" t="s">
        <v>8271</v>
      </c>
      <c r="S670" s="17" t="s">
        <v>8345</v>
      </c>
      <c r="T670" t="s">
        <v>8346</v>
      </c>
    </row>
    <row r="671" spans="1:20" ht="57.6" x14ac:dyDescent="0.55000000000000004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0" t="str">
        <f t="shared" si="40"/>
        <v>June</v>
      </c>
      <c r="J671" s="10">
        <f t="shared" si="41"/>
        <v>2016</v>
      </c>
      <c r="K671" s="9">
        <f t="shared" si="42"/>
        <v>42557.625671296293</v>
      </c>
      <c r="L671">
        <v>1467817258</v>
      </c>
      <c r="M671" s="9">
        <f t="shared" si="43"/>
        <v>42527.625671296293</v>
      </c>
      <c r="N671">
        <v>1465225258</v>
      </c>
      <c r="O671" t="b">
        <v>0</v>
      </c>
      <c r="P671">
        <v>28</v>
      </c>
      <c r="Q671" t="b">
        <v>0</v>
      </c>
      <c r="R671" t="s">
        <v>8271</v>
      </c>
      <c r="S671" s="17" t="s">
        <v>8345</v>
      </c>
      <c r="T671" t="s">
        <v>8346</v>
      </c>
    </row>
    <row r="672" spans="1:20" ht="43.2" x14ac:dyDescent="0.55000000000000004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0" t="str">
        <f t="shared" si="40"/>
        <v>May</v>
      </c>
      <c r="J672" s="10">
        <f t="shared" si="41"/>
        <v>2016</v>
      </c>
      <c r="K672" s="9">
        <f t="shared" si="42"/>
        <v>42540.340277777781</v>
      </c>
      <c r="L672">
        <v>1466323800</v>
      </c>
      <c r="M672" s="9">
        <f t="shared" si="43"/>
        <v>42506.709722222222</v>
      </c>
      <c r="N672">
        <v>1463418120</v>
      </c>
      <c r="O672" t="b">
        <v>0</v>
      </c>
      <c r="P672">
        <v>310</v>
      </c>
      <c r="Q672" t="b">
        <v>0</v>
      </c>
      <c r="R672" t="s">
        <v>8271</v>
      </c>
      <c r="S672" s="17" t="s">
        <v>8345</v>
      </c>
      <c r="T672" t="s">
        <v>8346</v>
      </c>
    </row>
    <row r="673" spans="1:20" ht="43.2" x14ac:dyDescent="0.55000000000000004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0" t="str">
        <f t="shared" si="40"/>
        <v>December</v>
      </c>
      <c r="J673" s="10">
        <f t="shared" si="41"/>
        <v>2014</v>
      </c>
      <c r="K673" s="9">
        <f t="shared" si="42"/>
        <v>42018.166666666672</v>
      </c>
      <c r="L673">
        <v>1421208000</v>
      </c>
      <c r="M673" s="9">
        <f t="shared" si="43"/>
        <v>41984.692731481482</v>
      </c>
      <c r="N673">
        <v>1418315852</v>
      </c>
      <c r="O673" t="b">
        <v>0</v>
      </c>
      <c r="P673">
        <v>15</v>
      </c>
      <c r="Q673" t="b">
        <v>0</v>
      </c>
      <c r="R673" t="s">
        <v>8271</v>
      </c>
      <c r="S673" s="17" t="s">
        <v>8345</v>
      </c>
      <c r="T673" t="s">
        <v>8346</v>
      </c>
    </row>
    <row r="674" spans="1:20" ht="43.2" x14ac:dyDescent="0.55000000000000004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0" t="str">
        <f t="shared" si="40"/>
        <v>December</v>
      </c>
      <c r="J674" s="10">
        <f t="shared" si="41"/>
        <v>2014</v>
      </c>
      <c r="K674" s="9">
        <f t="shared" si="42"/>
        <v>42005.207638888889</v>
      </c>
      <c r="L674">
        <v>1420088340</v>
      </c>
      <c r="M674" s="9">
        <f t="shared" si="43"/>
        <v>41974.219490740739</v>
      </c>
      <c r="N674">
        <v>1417410964</v>
      </c>
      <c r="O674" t="b">
        <v>0</v>
      </c>
      <c r="P674">
        <v>215</v>
      </c>
      <c r="Q674" t="b">
        <v>0</v>
      </c>
      <c r="R674" t="s">
        <v>8271</v>
      </c>
      <c r="S674" s="17" t="s">
        <v>8345</v>
      </c>
      <c r="T674" t="s">
        <v>8346</v>
      </c>
    </row>
    <row r="675" spans="1:20" ht="43.2" x14ac:dyDescent="0.55000000000000004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0" t="str">
        <f t="shared" si="40"/>
        <v>July</v>
      </c>
      <c r="J675" s="10">
        <f t="shared" si="41"/>
        <v>2014</v>
      </c>
      <c r="K675" s="9">
        <f t="shared" si="42"/>
        <v>41883.840474537035</v>
      </c>
      <c r="L675">
        <v>1409602217</v>
      </c>
      <c r="M675" s="9">
        <f t="shared" si="43"/>
        <v>41838.840474537035</v>
      </c>
      <c r="N675">
        <v>1405714217</v>
      </c>
      <c r="O675" t="b">
        <v>0</v>
      </c>
      <c r="P675">
        <v>3</v>
      </c>
      <c r="Q675" t="b">
        <v>0</v>
      </c>
      <c r="R675" t="s">
        <v>8271</v>
      </c>
      <c r="S675" s="17" t="s">
        <v>8345</v>
      </c>
      <c r="T675" t="s">
        <v>8346</v>
      </c>
    </row>
    <row r="676" spans="1:20" ht="28.8" x14ac:dyDescent="0.55000000000000004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0" t="str">
        <f t="shared" si="40"/>
        <v>June</v>
      </c>
      <c r="J676" s="10">
        <f t="shared" si="41"/>
        <v>2014</v>
      </c>
      <c r="K676" s="9">
        <f t="shared" si="42"/>
        <v>41863.116053240738</v>
      </c>
      <c r="L676">
        <v>1407811627</v>
      </c>
      <c r="M676" s="9">
        <f t="shared" si="43"/>
        <v>41803.116053240738</v>
      </c>
      <c r="N676">
        <v>1402627627</v>
      </c>
      <c r="O676" t="b">
        <v>0</v>
      </c>
      <c r="P676">
        <v>2</v>
      </c>
      <c r="Q676" t="b">
        <v>0</v>
      </c>
      <c r="R676" t="s">
        <v>8271</v>
      </c>
      <c r="S676" s="17" t="s">
        <v>8345</v>
      </c>
      <c r="T676" t="s">
        <v>8346</v>
      </c>
    </row>
    <row r="677" spans="1:20" ht="43.2" x14ac:dyDescent="0.55000000000000004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0" t="str">
        <f t="shared" si="40"/>
        <v>December</v>
      </c>
      <c r="J677" s="10">
        <f t="shared" si="41"/>
        <v>2014</v>
      </c>
      <c r="K677" s="9">
        <f t="shared" si="42"/>
        <v>42005.290972222225</v>
      </c>
      <c r="L677">
        <v>1420095540</v>
      </c>
      <c r="M677" s="9">
        <f t="shared" si="43"/>
        <v>41975.930601851855</v>
      </c>
      <c r="N677">
        <v>1417558804</v>
      </c>
      <c r="O677" t="b">
        <v>0</v>
      </c>
      <c r="P677">
        <v>26</v>
      </c>
      <c r="Q677" t="b">
        <v>0</v>
      </c>
      <c r="R677" t="s">
        <v>8271</v>
      </c>
      <c r="S677" s="17" t="s">
        <v>8345</v>
      </c>
      <c r="T677" t="s">
        <v>8346</v>
      </c>
    </row>
    <row r="678" spans="1:20" ht="57.6" x14ac:dyDescent="0.55000000000000004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0" t="str">
        <f t="shared" si="40"/>
        <v>January</v>
      </c>
      <c r="J678" s="10">
        <f t="shared" si="41"/>
        <v>2015</v>
      </c>
      <c r="K678" s="9">
        <f t="shared" si="42"/>
        <v>42042.768298611118</v>
      </c>
      <c r="L678">
        <v>1423333581</v>
      </c>
      <c r="M678" s="9">
        <f t="shared" si="43"/>
        <v>42012.768298611118</v>
      </c>
      <c r="N678">
        <v>1420741581</v>
      </c>
      <c r="O678" t="b">
        <v>0</v>
      </c>
      <c r="P678">
        <v>24</v>
      </c>
      <c r="Q678" t="b">
        <v>0</v>
      </c>
      <c r="R678" t="s">
        <v>8271</v>
      </c>
      <c r="S678" s="17" t="s">
        <v>8345</v>
      </c>
      <c r="T678" t="s">
        <v>8346</v>
      </c>
    </row>
    <row r="679" spans="1:20" ht="43.2" x14ac:dyDescent="0.55000000000000004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0" t="str">
        <f t="shared" si="40"/>
        <v>May</v>
      </c>
      <c r="J679" s="10">
        <f t="shared" si="41"/>
        <v>2016</v>
      </c>
      <c r="K679" s="9">
        <f t="shared" si="42"/>
        <v>42549.403877314813</v>
      </c>
      <c r="L679">
        <v>1467106895</v>
      </c>
      <c r="M679" s="9">
        <f t="shared" si="43"/>
        <v>42504.403877314813</v>
      </c>
      <c r="N679">
        <v>1463218895</v>
      </c>
      <c r="O679" t="b">
        <v>0</v>
      </c>
      <c r="P679">
        <v>96</v>
      </c>
      <c r="Q679" t="b">
        <v>0</v>
      </c>
      <c r="R679" t="s">
        <v>8271</v>
      </c>
      <c r="S679" s="17" t="s">
        <v>8345</v>
      </c>
      <c r="T679" t="s">
        <v>8346</v>
      </c>
    </row>
    <row r="680" spans="1:20" ht="43.2" x14ac:dyDescent="0.55000000000000004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0" t="str">
        <f t="shared" si="40"/>
        <v>April</v>
      </c>
      <c r="J680" s="10">
        <f t="shared" si="41"/>
        <v>2016</v>
      </c>
      <c r="K680" s="9">
        <f t="shared" si="42"/>
        <v>42511.376597222217</v>
      </c>
      <c r="L680">
        <v>1463821338</v>
      </c>
      <c r="M680" s="9">
        <f t="shared" si="43"/>
        <v>42481.376597222217</v>
      </c>
      <c r="N680">
        <v>1461229338</v>
      </c>
      <c r="O680" t="b">
        <v>0</v>
      </c>
      <c r="P680">
        <v>17</v>
      </c>
      <c r="Q680" t="b">
        <v>0</v>
      </c>
      <c r="R680" t="s">
        <v>8271</v>
      </c>
      <c r="S680" s="17" t="s">
        <v>8345</v>
      </c>
      <c r="T680" t="s">
        <v>8346</v>
      </c>
    </row>
    <row r="681" spans="1:20" ht="43.2" x14ac:dyDescent="0.55000000000000004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0" t="str">
        <f t="shared" si="40"/>
        <v>July</v>
      </c>
      <c r="J681" s="10">
        <f t="shared" si="41"/>
        <v>2016</v>
      </c>
      <c r="K681" s="9">
        <f t="shared" si="42"/>
        <v>42616.695706018523</v>
      </c>
      <c r="L681">
        <v>1472920909</v>
      </c>
      <c r="M681" s="9">
        <f t="shared" si="43"/>
        <v>42556.695706018523</v>
      </c>
      <c r="N681">
        <v>1467736909</v>
      </c>
      <c r="O681" t="b">
        <v>0</v>
      </c>
      <c r="P681">
        <v>94</v>
      </c>
      <c r="Q681" t="b">
        <v>0</v>
      </c>
      <c r="R681" t="s">
        <v>8271</v>
      </c>
      <c r="S681" s="17" t="s">
        <v>8345</v>
      </c>
      <c r="T681" t="s">
        <v>8346</v>
      </c>
    </row>
    <row r="682" spans="1:20" ht="43.2" x14ac:dyDescent="0.55000000000000004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0" t="str">
        <f t="shared" si="40"/>
        <v>August</v>
      </c>
      <c r="J682" s="10">
        <f t="shared" si="41"/>
        <v>2014</v>
      </c>
      <c r="K682" s="9">
        <f t="shared" si="42"/>
        <v>41899.501516203702</v>
      </c>
      <c r="L682">
        <v>1410955331</v>
      </c>
      <c r="M682" s="9">
        <f t="shared" si="43"/>
        <v>41864.501516203702</v>
      </c>
      <c r="N682">
        <v>1407931331</v>
      </c>
      <c r="O682" t="b">
        <v>0</v>
      </c>
      <c r="P682">
        <v>129</v>
      </c>
      <c r="Q682" t="b">
        <v>0</v>
      </c>
      <c r="R682" t="s">
        <v>8271</v>
      </c>
      <c r="S682" s="17" t="s">
        <v>8345</v>
      </c>
      <c r="T682" t="s">
        <v>8346</v>
      </c>
    </row>
    <row r="683" spans="1:20" ht="43.2" x14ac:dyDescent="0.55000000000000004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0" t="str">
        <f t="shared" si="40"/>
        <v>September</v>
      </c>
      <c r="J683" s="10">
        <f t="shared" si="41"/>
        <v>2016</v>
      </c>
      <c r="K683" s="9">
        <f t="shared" si="42"/>
        <v>42669.805601851855</v>
      </c>
      <c r="L683">
        <v>1477509604</v>
      </c>
      <c r="M683" s="9">
        <f t="shared" si="43"/>
        <v>42639.805601851855</v>
      </c>
      <c r="N683">
        <v>1474917604</v>
      </c>
      <c r="O683" t="b">
        <v>0</v>
      </c>
      <c r="P683">
        <v>1</v>
      </c>
      <c r="Q683" t="b">
        <v>0</v>
      </c>
      <c r="R683" t="s">
        <v>8271</v>
      </c>
      <c r="S683" s="17" t="s">
        <v>8345</v>
      </c>
      <c r="T683" t="s">
        <v>8346</v>
      </c>
    </row>
    <row r="684" spans="1:20" ht="43.2" x14ac:dyDescent="0.55000000000000004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0" t="str">
        <f t="shared" si="40"/>
        <v>February</v>
      </c>
      <c r="J684" s="10">
        <f t="shared" si="41"/>
        <v>2017</v>
      </c>
      <c r="K684" s="9">
        <f t="shared" si="42"/>
        <v>42808.723634259266</v>
      </c>
      <c r="L684">
        <v>1489512122</v>
      </c>
      <c r="M684" s="9">
        <f t="shared" si="43"/>
        <v>42778.765300925923</v>
      </c>
      <c r="N684">
        <v>1486923722</v>
      </c>
      <c r="O684" t="b">
        <v>0</v>
      </c>
      <c r="P684">
        <v>4</v>
      </c>
      <c r="Q684" t="b">
        <v>0</v>
      </c>
      <c r="R684" t="s">
        <v>8271</v>
      </c>
      <c r="S684" s="17" t="s">
        <v>8345</v>
      </c>
      <c r="T684" t="s">
        <v>8346</v>
      </c>
    </row>
    <row r="685" spans="1:20" ht="43.2" x14ac:dyDescent="0.55000000000000004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0" t="str">
        <f t="shared" si="40"/>
        <v>September</v>
      </c>
      <c r="J685" s="10">
        <f t="shared" si="41"/>
        <v>2016</v>
      </c>
      <c r="K685" s="9">
        <f t="shared" si="42"/>
        <v>42674.900046296301</v>
      </c>
      <c r="L685">
        <v>1477949764</v>
      </c>
      <c r="M685" s="9">
        <f t="shared" si="43"/>
        <v>42634.900046296301</v>
      </c>
      <c r="N685">
        <v>1474493764</v>
      </c>
      <c r="O685" t="b">
        <v>0</v>
      </c>
      <c r="P685">
        <v>3</v>
      </c>
      <c r="Q685" t="b">
        <v>0</v>
      </c>
      <c r="R685" t="s">
        <v>8271</v>
      </c>
      <c r="S685" s="17" t="s">
        <v>8345</v>
      </c>
      <c r="T685" t="s">
        <v>8346</v>
      </c>
    </row>
    <row r="686" spans="1:20" ht="28.8" x14ac:dyDescent="0.55000000000000004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0" t="str">
        <f t="shared" si="40"/>
        <v>June</v>
      </c>
      <c r="J686" s="10">
        <f t="shared" si="41"/>
        <v>2014</v>
      </c>
      <c r="K686" s="9">
        <f t="shared" si="42"/>
        <v>41845.125</v>
      </c>
      <c r="L686">
        <v>1406257200</v>
      </c>
      <c r="M686" s="9">
        <f t="shared" si="43"/>
        <v>41809.473275462966</v>
      </c>
      <c r="N686">
        <v>1403176891</v>
      </c>
      <c r="O686" t="b">
        <v>0</v>
      </c>
      <c r="P686">
        <v>135</v>
      </c>
      <c r="Q686" t="b">
        <v>0</v>
      </c>
      <c r="R686" t="s">
        <v>8271</v>
      </c>
      <c r="S686" s="17" t="s">
        <v>8345</v>
      </c>
      <c r="T686" t="s">
        <v>8346</v>
      </c>
    </row>
    <row r="687" spans="1:20" ht="43.2" x14ac:dyDescent="0.55000000000000004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0" t="str">
        <f t="shared" si="40"/>
        <v>November</v>
      </c>
      <c r="J687" s="10">
        <f t="shared" si="41"/>
        <v>2014</v>
      </c>
      <c r="K687" s="9">
        <f t="shared" si="42"/>
        <v>42016.866574074069</v>
      </c>
      <c r="L687">
        <v>1421095672</v>
      </c>
      <c r="M687" s="9">
        <f t="shared" si="43"/>
        <v>41971.866574074069</v>
      </c>
      <c r="N687">
        <v>1417207672</v>
      </c>
      <c r="O687" t="b">
        <v>0</v>
      </c>
      <c r="P687">
        <v>10</v>
      </c>
      <c r="Q687" t="b">
        <v>0</v>
      </c>
      <c r="R687" t="s">
        <v>8271</v>
      </c>
      <c r="S687" s="17" t="s">
        <v>8345</v>
      </c>
      <c r="T687" t="s">
        <v>8346</v>
      </c>
    </row>
    <row r="688" spans="1:20" ht="57.6" x14ac:dyDescent="0.55000000000000004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0" t="str">
        <f t="shared" si="40"/>
        <v>July</v>
      </c>
      <c r="J688" s="10">
        <f t="shared" si="41"/>
        <v>2015</v>
      </c>
      <c r="K688" s="9">
        <f t="shared" si="42"/>
        <v>42219.673263888893</v>
      </c>
      <c r="L688">
        <v>1438618170</v>
      </c>
      <c r="M688" s="9">
        <f t="shared" si="43"/>
        <v>42189.673263888893</v>
      </c>
      <c r="N688">
        <v>1436026170</v>
      </c>
      <c r="O688" t="b">
        <v>0</v>
      </c>
      <c r="P688">
        <v>0</v>
      </c>
      <c r="Q688" t="b">
        <v>0</v>
      </c>
      <c r="R688" t="s">
        <v>8271</v>
      </c>
      <c r="S688" s="17" t="s">
        <v>8345</v>
      </c>
      <c r="T688" t="s">
        <v>8346</v>
      </c>
    </row>
    <row r="689" spans="1:20" ht="43.2" x14ac:dyDescent="0.55000000000000004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0" t="str">
        <f t="shared" si="40"/>
        <v>December</v>
      </c>
      <c r="J689" s="10">
        <f t="shared" si="41"/>
        <v>2016</v>
      </c>
      <c r="K689" s="9">
        <f t="shared" si="42"/>
        <v>42771.750613425931</v>
      </c>
      <c r="L689">
        <v>1486317653</v>
      </c>
      <c r="M689" s="9">
        <f t="shared" si="43"/>
        <v>42711.750613425931</v>
      </c>
      <c r="N689">
        <v>1481133653</v>
      </c>
      <c r="O689" t="b">
        <v>0</v>
      </c>
      <c r="P689">
        <v>6</v>
      </c>
      <c r="Q689" t="b">
        <v>0</v>
      </c>
      <c r="R689" t="s">
        <v>8271</v>
      </c>
      <c r="S689" s="17" t="s">
        <v>8345</v>
      </c>
      <c r="T689" t="s">
        <v>8346</v>
      </c>
    </row>
    <row r="690" spans="1:20" ht="43.2" x14ac:dyDescent="0.55000000000000004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0" t="str">
        <f t="shared" si="40"/>
        <v>September</v>
      </c>
      <c r="J690" s="10">
        <f t="shared" si="41"/>
        <v>2015</v>
      </c>
      <c r="K690" s="9">
        <f t="shared" si="42"/>
        <v>42292.104780092588</v>
      </c>
      <c r="L690">
        <v>1444876253</v>
      </c>
      <c r="M690" s="9">
        <f t="shared" si="43"/>
        <v>42262.104780092588</v>
      </c>
      <c r="N690">
        <v>1442284253</v>
      </c>
      <c r="O690" t="b">
        <v>0</v>
      </c>
      <c r="P690">
        <v>36</v>
      </c>
      <c r="Q690" t="b">
        <v>0</v>
      </c>
      <c r="R690" t="s">
        <v>8271</v>
      </c>
      <c r="S690" s="17" t="s">
        <v>8345</v>
      </c>
      <c r="T690" t="s">
        <v>8346</v>
      </c>
    </row>
    <row r="691" spans="1:20" ht="43.2" x14ac:dyDescent="0.55000000000000004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0" t="str">
        <f t="shared" si="40"/>
        <v>November</v>
      </c>
      <c r="J691" s="10">
        <f t="shared" si="41"/>
        <v>2016</v>
      </c>
      <c r="K691" s="9">
        <f t="shared" si="42"/>
        <v>42712.207638888889</v>
      </c>
      <c r="L691">
        <v>1481173140</v>
      </c>
      <c r="M691" s="9">
        <f t="shared" si="43"/>
        <v>42675.66778935185</v>
      </c>
      <c r="N691">
        <v>1478016097</v>
      </c>
      <c r="O691" t="b">
        <v>0</v>
      </c>
      <c r="P691">
        <v>336</v>
      </c>
      <c r="Q691" t="b">
        <v>0</v>
      </c>
      <c r="R691" t="s">
        <v>8271</v>
      </c>
      <c r="S691" s="17" t="s">
        <v>8345</v>
      </c>
      <c r="T691" t="s">
        <v>8346</v>
      </c>
    </row>
    <row r="692" spans="1:20" ht="28.8" x14ac:dyDescent="0.55000000000000004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0" t="str">
        <f t="shared" si="40"/>
        <v>July</v>
      </c>
      <c r="J692" s="10">
        <f t="shared" si="41"/>
        <v>2016</v>
      </c>
      <c r="K692" s="9">
        <f t="shared" si="42"/>
        <v>42622.25</v>
      </c>
      <c r="L692">
        <v>1473400800</v>
      </c>
      <c r="M692" s="9">
        <f t="shared" si="43"/>
        <v>42579.634733796294</v>
      </c>
      <c r="N692">
        <v>1469718841</v>
      </c>
      <c r="O692" t="b">
        <v>0</v>
      </c>
      <c r="P692">
        <v>34</v>
      </c>
      <c r="Q692" t="b">
        <v>0</v>
      </c>
      <c r="R692" t="s">
        <v>8271</v>
      </c>
      <c r="S692" s="17" t="s">
        <v>8345</v>
      </c>
      <c r="T692" t="s">
        <v>8346</v>
      </c>
    </row>
    <row r="693" spans="1:20" ht="43.2" x14ac:dyDescent="0.55000000000000004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0" t="str">
        <f t="shared" si="40"/>
        <v>June</v>
      </c>
      <c r="J693" s="10">
        <f t="shared" si="41"/>
        <v>2015</v>
      </c>
      <c r="K693" s="9">
        <f t="shared" si="42"/>
        <v>42186.028310185182</v>
      </c>
      <c r="L693">
        <v>1435711246</v>
      </c>
      <c r="M693" s="9">
        <f t="shared" si="43"/>
        <v>42158.028310185182</v>
      </c>
      <c r="N693">
        <v>1433292046</v>
      </c>
      <c r="O693" t="b">
        <v>0</v>
      </c>
      <c r="P693">
        <v>10</v>
      </c>
      <c r="Q693" t="b">
        <v>0</v>
      </c>
      <c r="R693" t="s">
        <v>8271</v>
      </c>
      <c r="S693" s="17" t="s">
        <v>8345</v>
      </c>
      <c r="T693" t="s">
        <v>8346</v>
      </c>
    </row>
    <row r="694" spans="1:20" ht="43.2" x14ac:dyDescent="0.55000000000000004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0" t="str">
        <f t="shared" si="40"/>
        <v>November</v>
      </c>
      <c r="J694" s="10">
        <f t="shared" si="41"/>
        <v>2016</v>
      </c>
      <c r="K694" s="9">
        <f t="shared" si="42"/>
        <v>42726.37572916667</v>
      </c>
      <c r="L694">
        <v>1482397263</v>
      </c>
      <c r="M694" s="9">
        <f t="shared" si="43"/>
        <v>42696.37572916667</v>
      </c>
      <c r="N694">
        <v>1479805263</v>
      </c>
      <c r="O694" t="b">
        <v>0</v>
      </c>
      <c r="P694">
        <v>201</v>
      </c>
      <c r="Q694" t="b">
        <v>0</v>
      </c>
      <c r="R694" t="s">
        <v>8271</v>
      </c>
      <c r="S694" s="17" t="s">
        <v>8345</v>
      </c>
      <c r="T694" t="s">
        <v>8346</v>
      </c>
    </row>
    <row r="695" spans="1:20" ht="28.8" x14ac:dyDescent="0.55000000000000004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0" t="str">
        <f t="shared" si="40"/>
        <v>March</v>
      </c>
      <c r="J695" s="10">
        <f t="shared" si="41"/>
        <v>2015</v>
      </c>
      <c r="K695" s="9">
        <f t="shared" si="42"/>
        <v>42124.808182870373</v>
      </c>
      <c r="L695">
        <v>1430421827</v>
      </c>
      <c r="M695" s="9">
        <f t="shared" si="43"/>
        <v>42094.808182870373</v>
      </c>
      <c r="N695">
        <v>1427829827</v>
      </c>
      <c r="O695" t="b">
        <v>0</v>
      </c>
      <c r="P695">
        <v>296</v>
      </c>
      <c r="Q695" t="b">
        <v>0</v>
      </c>
      <c r="R695" t="s">
        <v>8271</v>
      </c>
      <c r="S695" s="17" t="s">
        <v>8345</v>
      </c>
      <c r="T695" t="s">
        <v>8346</v>
      </c>
    </row>
    <row r="696" spans="1:20" ht="43.2" x14ac:dyDescent="0.55000000000000004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0" t="str">
        <f t="shared" si="40"/>
        <v>January</v>
      </c>
      <c r="J696" s="10">
        <f t="shared" si="41"/>
        <v>2017</v>
      </c>
      <c r="K696" s="9">
        <f t="shared" si="42"/>
        <v>42767.663877314815</v>
      </c>
      <c r="L696">
        <v>1485964559</v>
      </c>
      <c r="M696" s="9">
        <f t="shared" si="43"/>
        <v>42737.663877314815</v>
      </c>
      <c r="N696">
        <v>1483372559</v>
      </c>
      <c r="O696" t="b">
        <v>0</v>
      </c>
      <c r="P696">
        <v>7</v>
      </c>
      <c r="Q696" t="b">
        <v>0</v>
      </c>
      <c r="R696" t="s">
        <v>8271</v>
      </c>
      <c r="S696" s="17" t="s">
        <v>8345</v>
      </c>
      <c r="T696" t="s">
        <v>8346</v>
      </c>
    </row>
    <row r="697" spans="1:20" ht="43.2" x14ac:dyDescent="0.55000000000000004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0" t="str">
        <f t="shared" si="40"/>
        <v>October</v>
      </c>
      <c r="J697" s="10">
        <f t="shared" si="41"/>
        <v>2014</v>
      </c>
      <c r="K697" s="9">
        <f t="shared" si="42"/>
        <v>41943.521064814813</v>
      </c>
      <c r="L697">
        <v>1414758620</v>
      </c>
      <c r="M697" s="9">
        <f t="shared" si="43"/>
        <v>41913.521064814813</v>
      </c>
      <c r="N697">
        <v>1412166620</v>
      </c>
      <c r="O697" t="b">
        <v>0</v>
      </c>
      <c r="P697">
        <v>7</v>
      </c>
      <c r="Q697" t="b">
        <v>0</v>
      </c>
      <c r="R697" t="s">
        <v>8271</v>
      </c>
      <c r="S697" s="17" t="s">
        <v>8345</v>
      </c>
      <c r="T697" t="s">
        <v>8346</v>
      </c>
    </row>
    <row r="698" spans="1:20" ht="28.8" x14ac:dyDescent="0.55000000000000004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0" t="str">
        <f t="shared" si="40"/>
        <v>June</v>
      </c>
      <c r="J698" s="10">
        <f t="shared" si="41"/>
        <v>2014</v>
      </c>
      <c r="K698" s="9">
        <f t="shared" si="42"/>
        <v>41845.927106481482</v>
      </c>
      <c r="L698">
        <v>1406326502</v>
      </c>
      <c r="M698" s="9">
        <f t="shared" si="43"/>
        <v>41815.927106481482</v>
      </c>
      <c r="N698">
        <v>1403734502</v>
      </c>
      <c r="O698" t="b">
        <v>0</v>
      </c>
      <c r="P698">
        <v>1</v>
      </c>
      <c r="Q698" t="b">
        <v>0</v>
      </c>
      <c r="R698" t="s">
        <v>8271</v>
      </c>
      <c r="S698" s="17" t="s">
        <v>8345</v>
      </c>
      <c r="T698" t="s">
        <v>8346</v>
      </c>
    </row>
    <row r="699" spans="1:20" ht="43.2" x14ac:dyDescent="0.55000000000000004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0" t="str">
        <f t="shared" si="40"/>
        <v>January</v>
      </c>
      <c r="J699" s="10">
        <f t="shared" si="41"/>
        <v>2016</v>
      </c>
      <c r="K699" s="9">
        <f t="shared" si="42"/>
        <v>42403.523020833338</v>
      </c>
      <c r="L699">
        <v>1454502789</v>
      </c>
      <c r="M699" s="9">
        <f t="shared" si="43"/>
        <v>42388.523020833338</v>
      </c>
      <c r="N699">
        <v>1453206789</v>
      </c>
      <c r="O699" t="b">
        <v>0</v>
      </c>
      <c r="P699">
        <v>114</v>
      </c>
      <c r="Q699" t="b">
        <v>0</v>
      </c>
      <c r="R699" t="s">
        <v>8271</v>
      </c>
      <c r="S699" s="17" t="s">
        <v>8345</v>
      </c>
      <c r="T699" t="s">
        <v>8346</v>
      </c>
    </row>
    <row r="700" spans="1:20" ht="43.2" x14ac:dyDescent="0.55000000000000004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0" t="str">
        <f t="shared" si="40"/>
        <v>August</v>
      </c>
      <c r="J700" s="10">
        <f t="shared" si="41"/>
        <v>2014</v>
      </c>
      <c r="K700" s="9">
        <f t="shared" si="42"/>
        <v>41900.083333333336</v>
      </c>
      <c r="L700">
        <v>1411005600</v>
      </c>
      <c r="M700" s="9">
        <f t="shared" si="43"/>
        <v>41866.931076388886</v>
      </c>
      <c r="N700">
        <v>1408141245</v>
      </c>
      <c r="O700" t="b">
        <v>0</v>
      </c>
      <c r="P700">
        <v>29</v>
      </c>
      <c r="Q700" t="b">
        <v>0</v>
      </c>
      <c r="R700" t="s">
        <v>8271</v>
      </c>
      <c r="S700" s="17" t="s">
        <v>8345</v>
      </c>
      <c r="T700" t="s">
        <v>8346</v>
      </c>
    </row>
    <row r="701" spans="1:20" ht="43.2" x14ac:dyDescent="0.55000000000000004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0" t="str">
        <f t="shared" si="40"/>
        <v>October</v>
      </c>
      <c r="J701" s="10">
        <f t="shared" si="41"/>
        <v>2013</v>
      </c>
      <c r="K701" s="9">
        <f t="shared" si="42"/>
        <v>41600.666666666664</v>
      </c>
      <c r="L701">
        <v>1385136000</v>
      </c>
      <c r="M701" s="9">
        <f t="shared" si="43"/>
        <v>41563.485509259262</v>
      </c>
      <c r="N701">
        <v>1381923548</v>
      </c>
      <c r="O701" t="b">
        <v>0</v>
      </c>
      <c r="P701">
        <v>890</v>
      </c>
      <c r="Q701" t="b">
        <v>0</v>
      </c>
      <c r="R701" t="s">
        <v>8271</v>
      </c>
      <c r="S701" s="17" t="s">
        <v>8345</v>
      </c>
      <c r="T701" t="s">
        <v>8346</v>
      </c>
    </row>
    <row r="702" spans="1:20" ht="43.2" x14ac:dyDescent="0.55000000000000004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0" t="str">
        <f t="shared" si="40"/>
        <v>December</v>
      </c>
      <c r="J702" s="10">
        <f t="shared" si="41"/>
        <v>2016</v>
      </c>
      <c r="K702" s="9">
        <f t="shared" si="42"/>
        <v>42745.688437500001</v>
      </c>
      <c r="L702">
        <v>1484065881</v>
      </c>
      <c r="M702" s="9">
        <f t="shared" si="43"/>
        <v>42715.688437500001</v>
      </c>
      <c r="N702">
        <v>1481473881</v>
      </c>
      <c r="O702" t="b">
        <v>0</v>
      </c>
      <c r="P702">
        <v>31</v>
      </c>
      <c r="Q702" t="b">
        <v>0</v>
      </c>
      <c r="R702" t="s">
        <v>8271</v>
      </c>
      <c r="S702" s="17" t="s">
        <v>8345</v>
      </c>
      <c r="T702" t="s">
        <v>8346</v>
      </c>
    </row>
    <row r="703" spans="1:20" ht="43.2" x14ac:dyDescent="0.55000000000000004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0" t="str">
        <f t="shared" si="40"/>
        <v>June</v>
      </c>
      <c r="J703" s="10">
        <f t="shared" si="41"/>
        <v>2014</v>
      </c>
      <c r="K703" s="9">
        <f t="shared" si="42"/>
        <v>41843.662962962961</v>
      </c>
      <c r="L703">
        <v>1406130880</v>
      </c>
      <c r="M703" s="9">
        <f t="shared" si="43"/>
        <v>41813.662962962961</v>
      </c>
      <c r="N703">
        <v>1403538880</v>
      </c>
      <c r="O703" t="b">
        <v>0</v>
      </c>
      <c r="P703">
        <v>21</v>
      </c>
      <c r="Q703" t="b">
        <v>0</v>
      </c>
      <c r="R703" t="s">
        <v>8271</v>
      </c>
      <c r="S703" s="17" t="s">
        <v>8345</v>
      </c>
      <c r="T703" t="s">
        <v>8346</v>
      </c>
    </row>
    <row r="704" spans="1:20" ht="43.2" x14ac:dyDescent="0.55000000000000004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0" t="str">
        <f t="shared" si="40"/>
        <v>October</v>
      </c>
      <c r="J704" s="10">
        <f t="shared" si="41"/>
        <v>2016</v>
      </c>
      <c r="K704" s="9">
        <f t="shared" si="42"/>
        <v>42698.768368055549</v>
      </c>
      <c r="L704">
        <v>1480011987</v>
      </c>
      <c r="M704" s="9">
        <f t="shared" si="43"/>
        <v>42668.726701388892</v>
      </c>
      <c r="N704">
        <v>1477416387</v>
      </c>
      <c r="O704" t="b">
        <v>0</v>
      </c>
      <c r="P704">
        <v>37</v>
      </c>
      <c r="Q704" t="b">
        <v>0</v>
      </c>
      <c r="R704" t="s">
        <v>8271</v>
      </c>
      <c r="S704" s="17" t="s">
        <v>8345</v>
      </c>
      <c r="T704" t="s">
        <v>8346</v>
      </c>
    </row>
    <row r="705" spans="1:20" ht="43.2" x14ac:dyDescent="0.55000000000000004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0" t="str">
        <f t="shared" si="40"/>
        <v>December</v>
      </c>
      <c r="J705" s="10">
        <f t="shared" si="41"/>
        <v>2016</v>
      </c>
      <c r="K705" s="9">
        <f t="shared" si="42"/>
        <v>42766.98055555555</v>
      </c>
      <c r="L705">
        <v>1485905520</v>
      </c>
      <c r="M705" s="9">
        <f t="shared" si="43"/>
        <v>42711.950798611113</v>
      </c>
      <c r="N705">
        <v>1481150949</v>
      </c>
      <c r="O705" t="b">
        <v>0</v>
      </c>
      <c r="P705">
        <v>7</v>
      </c>
      <c r="Q705" t="b">
        <v>0</v>
      </c>
      <c r="R705" t="s">
        <v>8271</v>
      </c>
      <c r="S705" s="17" t="s">
        <v>8345</v>
      </c>
      <c r="T705" t="s">
        <v>8346</v>
      </c>
    </row>
    <row r="706" spans="1:20" ht="43.2" x14ac:dyDescent="0.55000000000000004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0" t="str">
        <f t="shared" si="40"/>
        <v>December</v>
      </c>
      <c r="J706" s="10">
        <f t="shared" si="41"/>
        <v>2016</v>
      </c>
      <c r="K706" s="9">
        <f t="shared" si="42"/>
        <v>42786.192916666667</v>
      </c>
      <c r="L706">
        <v>1487565468</v>
      </c>
      <c r="M706" s="9">
        <f t="shared" si="43"/>
        <v>42726.192916666667</v>
      </c>
      <c r="N706">
        <v>1482381468</v>
      </c>
      <c r="O706" t="b">
        <v>0</v>
      </c>
      <c r="P706">
        <v>4</v>
      </c>
      <c r="Q706" t="b">
        <v>0</v>
      </c>
      <c r="R706" t="s">
        <v>8271</v>
      </c>
      <c r="S706" s="17" t="s">
        <v>8345</v>
      </c>
      <c r="T706" t="s">
        <v>8346</v>
      </c>
    </row>
    <row r="707" spans="1:20" ht="28.8" x14ac:dyDescent="0.55000000000000004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0" t="str">
        <f t="shared" ref="I707:I770" si="44">TEXT(M707, "mmmm")</f>
        <v>December</v>
      </c>
      <c r="J707" s="10">
        <f t="shared" ref="J707:J770" si="45">YEAR(M707)</f>
        <v>2016</v>
      </c>
      <c r="K707" s="9">
        <f t="shared" ref="K707:K770" si="46">(((L707/60)/60)/24)+DATE(1970,1,1)</f>
        <v>42756.491643518515</v>
      </c>
      <c r="L707">
        <v>1484999278</v>
      </c>
      <c r="M707" s="9">
        <f t="shared" ref="M707:M770" si="47">(((N707/60)/60)/24)+DATE(1970,1,1)</f>
        <v>42726.491643518515</v>
      </c>
      <c r="N707">
        <v>1482407278</v>
      </c>
      <c r="O707" t="b">
        <v>0</v>
      </c>
      <c r="P707">
        <v>5</v>
      </c>
      <c r="Q707" t="b">
        <v>0</v>
      </c>
      <c r="R707" t="s">
        <v>8271</v>
      </c>
      <c r="S707" s="17" t="s">
        <v>8345</v>
      </c>
      <c r="T707" t="s">
        <v>8346</v>
      </c>
    </row>
    <row r="708" spans="1:20" ht="43.2" x14ac:dyDescent="0.55000000000000004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0" t="str">
        <f t="shared" si="44"/>
        <v>November</v>
      </c>
      <c r="J708" s="10">
        <f t="shared" si="45"/>
        <v>2016</v>
      </c>
      <c r="K708" s="9">
        <f t="shared" si="46"/>
        <v>42718.777083333334</v>
      </c>
      <c r="L708">
        <v>1481740740</v>
      </c>
      <c r="M708" s="9">
        <f t="shared" si="47"/>
        <v>42676.995173611111</v>
      </c>
      <c r="N708">
        <v>1478130783</v>
      </c>
      <c r="O708" t="b">
        <v>0</v>
      </c>
      <c r="P708">
        <v>0</v>
      </c>
      <c r="Q708" t="b">
        <v>0</v>
      </c>
      <c r="R708" t="s">
        <v>8271</v>
      </c>
      <c r="S708" s="17" t="s">
        <v>8345</v>
      </c>
      <c r="T708" t="s">
        <v>8346</v>
      </c>
    </row>
    <row r="709" spans="1:20" ht="43.2" x14ac:dyDescent="0.55000000000000004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0" t="str">
        <f t="shared" si="44"/>
        <v>November</v>
      </c>
      <c r="J709" s="10">
        <f t="shared" si="45"/>
        <v>2016</v>
      </c>
      <c r="K709" s="9">
        <f t="shared" si="46"/>
        <v>42736.663506944446</v>
      </c>
      <c r="L709">
        <v>1483286127</v>
      </c>
      <c r="M709" s="9">
        <f t="shared" si="47"/>
        <v>42696.663506944446</v>
      </c>
      <c r="N709">
        <v>1479830127</v>
      </c>
      <c r="O709" t="b">
        <v>0</v>
      </c>
      <c r="P709">
        <v>456</v>
      </c>
      <c r="Q709" t="b">
        <v>0</v>
      </c>
      <c r="R709" t="s">
        <v>8271</v>
      </c>
      <c r="S709" s="17" t="s">
        <v>8345</v>
      </c>
      <c r="T709" t="s">
        <v>8346</v>
      </c>
    </row>
    <row r="710" spans="1:20" ht="43.2" x14ac:dyDescent="0.55000000000000004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0" t="str">
        <f t="shared" si="44"/>
        <v>July</v>
      </c>
      <c r="J710" s="10">
        <f t="shared" si="45"/>
        <v>2014</v>
      </c>
      <c r="K710" s="9">
        <f t="shared" si="46"/>
        <v>41895.581018518518</v>
      </c>
      <c r="L710">
        <v>1410616600</v>
      </c>
      <c r="M710" s="9">
        <f t="shared" si="47"/>
        <v>41835.581018518518</v>
      </c>
      <c r="N710">
        <v>1405432600</v>
      </c>
      <c r="O710" t="b">
        <v>0</v>
      </c>
      <c r="P710">
        <v>369</v>
      </c>
      <c r="Q710" t="b">
        <v>0</v>
      </c>
      <c r="R710" t="s">
        <v>8271</v>
      </c>
      <c r="S710" s="17" t="s">
        <v>8345</v>
      </c>
      <c r="T710" t="s">
        <v>8346</v>
      </c>
    </row>
    <row r="711" spans="1:20" ht="28.8" x14ac:dyDescent="0.55000000000000004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0" t="str">
        <f t="shared" si="44"/>
        <v>November</v>
      </c>
      <c r="J711" s="10">
        <f t="shared" si="45"/>
        <v>2014</v>
      </c>
      <c r="K711" s="9">
        <f t="shared" si="46"/>
        <v>41978.041192129633</v>
      </c>
      <c r="L711">
        <v>1417741159</v>
      </c>
      <c r="M711" s="9">
        <f t="shared" si="47"/>
        <v>41948.041192129633</v>
      </c>
      <c r="N711">
        <v>1415149159</v>
      </c>
      <c r="O711" t="b">
        <v>0</v>
      </c>
      <c r="P711">
        <v>2</v>
      </c>
      <c r="Q711" t="b">
        <v>0</v>
      </c>
      <c r="R711" t="s">
        <v>8271</v>
      </c>
      <c r="S711" s="17" t="s">
        <v>8345</v>
      </c>
      <c r="T711" t="s">
        <v>8346</v>
      </c>
    </row>
    <row r="712" spans="1:20" ht="28.8" x14ac:dyDescent="0.55000000000000004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0" t="str">
        <f t="shared" si="44"/>
        <v>July</v>
      </c>
      <c r="J712" s="10">
        <f t="shared" si="45"/>
        <v>2014</v>
      </c>
      <c r="K712" s="9">
        <f t="shared" si="46"/>
        <v>41871.030555555553</v>
      </c>
      <c r="L712">
        <v>1408495440</v>
      </c>
      <c r="M712" s="9">
        <f t="shared" si="47"/>
        <v>41837.984976851854</v>
      </c>
      <c r="N712">
        <v>1405640302</v>
      </c>
      <c r="O712" t="b">
        <v>0</v>
      </c>
      <c r="P712">
        <v>0</v>
      </c>
      <c r="Q712" t="b">
        <v>0</v>
      </c>
      <c r="R712" t="s">
        <v>8271</v>
      </c>
      <c r="S712" s="17" t="s">
        <v>8345</v>
      </c>
      <c r="T712" t="s">
        <v>8346</v>
      </c>
    </row>
    <row r="713" spans="1:20" ht="43.2" x14ac:dyDescent="0.55000000000000004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0" t="str">
        <f t="shared" si="44"/>
        <v>November</v>
      </c>
      <c r="J713" s="10">
        <f t="shared" si="45"/>
        <v>2016</v>
      </c>
      <c r="K713" s="9">
        <f t="shared" si="46"/>
        <v>42718.500787037032</v>
      </c>
      <c r="L713">
        <v>1481716868</v>
      </c>
      <c r="M713" s="9">
        <f t="shared" si="47"/>
        <v>42678.459120370375</v>
      </c>
      <c r="N713">
        <v>1478257268</v>
      </c>
      <c r="O713" t="b">
        <v>0</v>
      </c>
      <c r="P713">
        <v>338</v>
      </c>
      <c r="Q713" t="b">
        <v>0</v>
      </c>
      <c r="R713" t="s">
        <v>8271</v>
      </c>
      <c r="S713" s="17" t="s">
        <v>8345</v>
      </c>
      <c r="T713" t="s">
        <v>8346</v>
      </c>
    </row>
    <row r="714" spans="1:20" ht="43.2" x14ac:dyDescent="0.55000000000000004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0" t="str">
        <f t="shared" si="44"/>
        <v>January</v>
      </c>
      <c r="J714" s="10">
        <f t="shared" si="45"/>
        <v>2016</v>
      </c>
      <c r="K714" s="9">
        <f t="shared" si="46"/>
        <v>42414.680925925932</v>
      </c>
      <c r="L714">
        <v>1455466832</v>
      </c>
      <c r="M714" s="9">
        <f t="shared" si="47"/>
        <v>42384.680925925932</v>
      </c>
      <c r="N714">
        <v>1452874832</v>
      </c>
      <c r="O714" t="b">
        <v>0</v>
      </c>
      <c r="P714">
        <v>4</v>
      </c>
      <c r="Q714" t="b">
        <v>0</v>
      </c>
      <c r="R714" t="s">
        <v>8271</v>
      </c>
      <c r="S714" s="17" t="s">
        <v>8345</v>
      </c>
      <c r="T714" t="s">
        <v>8346</v>
      </c>
    </row>
    <row r="715" spans="1:20" ht="43.2" x14ac:dyDescent="0.55000000000000004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0" t="str">
        <f t="shared" si="44"/>
        <v>May</v>
      </c>
      <c r="J715" s="10">
        <f t="shared" si="45"/>
        <v>2016</v>
      </c>
      <c r="K715" s="9">
        <f t="shared" si="46"/>
        <v>42526.529305555552</v>
      </c>
      <c r="L715">
        <v>1465130532</v>
      </c>
      <c r="M715" s="9">
        <f t="shared" si="47"/>
        <v>42496.529305555552</v>
      </c>
      <c r="N715">
        <v>1462538532</v>
      </c>
      <c r="O715" t="b">
        <v>0</v>
      </c>
      <c r="P715">
        <v>1</v>
      </c>
      <c r="Q715" t="b">
        <v>0</v>
      </c>
      <c r="R715" t="s">
        <v>8271</v>
      </c>
      <c r="S715" s="17" t="s">
        <v>8345</v>
      </c>
      <c r="T715" t="s">
        <v>8346</v>
      </c>
    </row>
    <row r="716" spans="1:20" ht="43.2" x14ac:dyDescent="0.55000000000000004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0" t="str">
        <f t="shared" si="44"/>
        <v>December</v>
      </c>
      <c r="J716" s="10">
        <f t="shared" si="45"/>
        <v>2016</v>
      </c>
      <c r="K716" s="9">
        <f t="shared" si="46"/>
        <v>42794.787986111114</v>
      </c>
      <c r="L716">
        <v>1488308082</v>
      </c>
      <c r="M716" s="9">
        <f t="shared" si="47"/>
        <v>42734.787986111114</v>
      </c>
      <c r="N716">
        <v>1483124082</v>
      </c>
      <c r="O716" t="b">
        <v>0</v>
      </c>
      <c r="P716">
        <v>28</v>
      </c>
      <c r="Q716" t="b">
        <v>0</v>
      </c>
      <c r="R716" t="s">
        <v>8271</v>
      </c>
      <c r="S716" s="17" t="s">
        <v>8345</v>
      </c>
      <c r="T716" t="s">
        <v>8346</v>
      </c>
    </row>
    <row r="717" spans="1:20" ht="43.2" x14ac:dyDescent="0.55000000000000004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0" t="str">
        <f t="shared" si="44"/>
        <v>September</v>
      </c>
      <c r="J717" s="10">
        <f t="shared" si="45"/>
        <v>2015</v>
      </c>
      <c r="K717" s="9">
        <f t="shared" si="46"/>
        <v>42313.132407407407</v>
      </c>
      <c r="L717">
        <v>1446693040</v>
      </c>
      <c r="M717" s="9">
        <f t="shared" si="47"/>
        <v>42273.090740740736</v>
      </c>
      <c r="N717">
        <v>1443233440</v>
      </c>
      <c r="O717" t="b">
        <v>0</v>
      </c>
      <c r="P717">
        <v>12</v>
      </c>
      <c r="Q717" t="b">
        <v>0</v>
      </c>
      <c r="R717" t="s">
        <v>8271</v>
      </c>
      <c r="S717" s="17" t="s">
        <v>8345</v>
      </c>
      <c r="T717" t="s">
        <v>8346</v>
      </c>
    </row>
    <row r="718" spans="1:20" ht="43.2" x14ac:dyDescent="0.55000000000000004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0" t="str">
        <f t="shared" si="44"/>
        <v>October</v>
      </c>
      <c r="J718" s="10">
        <f t="shared" si="45"/>
        <v>2014</v>
      </c>
      <c r="K718" s="9">
        <f t="shared" si="46"/>
        <v>41974</v>
      </c>
      <c r="L718">
        <v>1417392000</v>
      </c>
      <c r="M718" s="9">
        <f t="shared" si="47"/>
        <v>41940.658645833333</v>
      </c>
      <c r="N718">
        <v>1414511307</v>
      </c>
      <c r="O718" t="b">
        <v>0</v>
      </c>
      <c r="P718">
        <v>16</v>
      </c>
      <c r="Q718" t="b">
        <v>0</v>
      </c>
      <c r="R718" t="s">
        <v>8271</v>
      </c>
      <c r="S718" s="17" t="s">
        <v>8345</v>
      </c>
      <c r="T718" t="s">
        <v>8346</v>
      </c>
    </row>
    <row r="719" spans="1:20" x14ac:dyDescent="0.55000000000000004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0" t="str">
        <f t="shared" si="44"/>
        <v>August</v>
      </c>
      <c r="J719" s="10">
        <f t="shared" si="45"/>
        <v>2014</v>
      </c>
      <c r="K719" s="9">
        <f t="shared" si="46"/>
        <v>41887.854189814818</v>
      </c>
      <c r="L719">
        <v>1409949002</v>
      </c>
      <c r="M719" s="9">
        <f t="shared" si="47"/>
        <v>41857.854189814818</v>
      </c>
      <c r="N719">
        <v>1407357002</v>
      </c>
      <c r="O719" t="b">
        <v>0</v>
      </c>
      <c r="P719">
        <v>4</v>
      </c>
      <c r="Q719" t="b">
        <v>0</v>
      </c>
      <c r="R719" t="s">
        <v>8271</v>
      </c>
      <c r="S719" s="17" t="s">
        <v>8345</v>
      </c>
      <c r="T719" t="s">
        <v>8346</v>
      </c>
    </row>
    <row r="720" spans="1:20" ht="43.2" x14ac:dyDescent="0.55000000000000004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0" t="str">
        <f t="shared" si="44"/>
        <v>January</v>
      </c>
      <c r="J720" s="10">
        <f t="shared" si="45"/>
        <v>2017</v>
      </c>
      <c r="K720" s="9">
        <f t="shared" si="46"/>
        <v>42784.249305555553</v>
      </c>
      <c r="L720">
        <v>1487397540</v>
      </c>
      <c r="M720" s="9">
        <f t="shared" si="47"/>
        <v>42752.845451388886</v>
      </c>
      <c r="N720">
        <v>1484684247</v>
      </c>
      <c r="O720" t="b">
        <v>0</v>
      </c>
      <c r="P720">
        <v>4</v>
      </c>
      <c r="Q720" t="b">
        <v>0</v>
      </c>
      <c r="R720" t="s">
        <v>8271</v>
      </c>
      <c r="S720" s="17" t="s">
        <v>8345</v>
      </c>
      <c r="T720" t="s">
        <v>8346</v>
      </c>
    </row>
    <row r="721" spans="1:20" ht="43.2" x14ac:dyDescent="0.55000000000000004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0" t="str">
        <f t="shared" si="44"/>
        <v>February</v>
      </c>
      <c r="J721" s="10">
        <f t="shared" si="45"/>
        <v>2016</v>
      </c>
      <c r="K721" s="9">
        <f t="shared" si="46"/>
        <v>42423.040231481486</v>
      </c>
      <c r="L721">
        <v>1456189076</v>
      </c>
      <c r="M721" s="9">
        <f t="shared" si="47"/>
        <v>42409.040231481486</v>
      </c>
      <c r="N721">
        <v>1454979476</v>
      </c>
      <c r="O721" t="b">
        <v>0</v>
      </c>
      <c r="P721">
        <v>10</v>
      </c>
      <c r="Q721" t="b">
        <v>0</v>
      </c>
      <c r="R721" t="s">
        <v>8271</v>
      </c>
      <c r="S721" s="17" t="s">
        <v>8345</v>
      </c>
      <c r="T721" t="s">
        <v>8346</v>
      </c>
    </row>
    <row r="722" spans="1:20" ht="43.2" x14ac:dyDescent="0.55000000000000004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0" t="str">
        <f t="shared" si="44"/>
        <v>January</v>
      </c>
      <c r="J722" s="10">
        <f t="shared" si="45"/>
        <v>2012</v>
      </c>
      <c r="K722" s="9">
        <f t="shared" si="46"/>
        <v>40937.649201388893</v>
      </c>
      <c r="L722">
        <v>1327851291</v>
      </c>
      <c r="M722" s="9">
        <f t="shared" si="47"/>
        <v>40909.649201388893</v>
      </c>
      <c r="N722">
        <v>1325432091</v>
      </c>
      <c r="O722" t="b">
        <v>0</v>
      </c>
      <c r="P722">
        <v>41</v>
      </c>
      <c r="Q722" t="b">
        <v>1</v>
      </c>
      <c r="R722" t="s">
        <v>8272</v>
      </c>
      <c r="S722" s="17" t="s">
        <v>8345</v>
      </c>
      <c r="T722" t="s">
        <v>8346</v>
      </c>
    </row>
    <row r="723" spans="1:20" ht="43.2" x14ac:dyDescent="0.55000000000000004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0" t="str">
        <f t="shared" si="44"/>
        <v>June</v>
      </c>
      <c r="J723" s="10">
        <f t="shared" si="45"/>
        <v>2014</v>
      </c>
      <c r="K723" s="9">
        <f t="shared" si="46"/>
        <v>41852.571840277778</v>
      </c>
      <c r="L723">
        <v>1406900607</v>
      </c>
      <c r="M723" s="9">
        <f t="shared" si="47"/>
        <v>41807.571840277778</v>
      </c>
      <c r="N723">
        <v>1403012607</v>
      </c>
      <c r="O723" t="b">
        <v>0</v>
      </c>
      <c r="P723">
        <v>119</v>
      </c>
      <c r="Q723" t="b">
        <v>1</v>
      </c>
      <c r="R723" t="s">
        <v>8272</v>
      </c>
      <c r="S723" s="17" t="s">
        <v>8345</v>
      </c>
      <c r="T723" t="s">
        <v>8346</v>
      </c>
    </row>
    <row r="724" spans="1:20" ht="43.2" x14ac:dyDescent="0.55000000000000004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0" t="str">
        <f t="shared" si="44"/>
        <v>March</v>
      </c>
      <c r="J724" s="10">
        <f t="shared" si="45"/>
        <v>2012</v>
      </c>
      <c r="K724" s="9">
        <f t="shared" si="46"/>
        <v>41007.76363425926</v>
      </c>
      <c r="L724">
        <v>1333909178</v>
      </c>
      <c r="M724" s="9">
        <f t="shared" si="47"/>
        <v>40977.805300925924</v>
      </c>
      <c r="N724">
        <v>1331320778</v>
      </c>
      <c r="O724" t="b">
        <v>0</v>
      </c>
      <c r="P724">
        <v>153</v>
      </c>
      <c r="Q724" t="b">
        <v>1</v>
      </c>
      <c r="R724" t="s">
        <v>8272</v>
      </c>
      <c r="S724" s="17" t="s">
        <v>8345</v>
      </c>
      <c r="T724" t="s">
        <v>8346</v>
      </c>
    </row>
    <row r="725" spans="1:20" ht="28.8" x14ac:dyDescent="0.55000000000000004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0" t="str">
        <f t="shared" si="44"/>
        <v>June</v>
      </c>
      <c r="J725" s="10">
        <f t="shared" si="45"/>
        <v>2015</v>
      </c>
      <c r="K725" s="9">
        <f t="shared" si="46"/>
        <v>42215.165972222225</v>
      </c>
      <c r="L725">
        <v>1438228740</v>
      </c>
      <c r="M725" s="9">
        <f t="shared" si="47"/>
        <v>42184.816539351858</v>
      </c>
      <c r="N725">
        <v>1435606549</v>
      </c>
      <c r="O725" t="b">
        <v>0</v>
      </c>
      <c r="P725">
        <v>100</v>
      </c>
      <c r="Q725" t="b">
        <v>1</v>
      </c>
      <c r="R725" t="s">
        <v>8272</v>
      </c>
      <c r="S725" s="17" t="s">
        <v>8345</v>
      </c>
      <c r="T725" t="s">
        <v>8346</v>
      </c>
    </row>
    <row r="726" spans="1:20" ht="43.2" x14ac:dyDescent="0.55000000000000004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0" t="str">
        <f t="shared" si="44"/>
        <v>May</v>
      </c>
      <c r="J726" s="10">
        <f t="shared" si="45"/>
        <v>2011</v>
      </c>
      <c r="K726" s="9">
        <f t="shared" si="46"/>
        <v>40724.638460648144</v>
      </c>
      <c r="L726">
        <v>1309447163</v>
      </c>
      <c r="M726" s="9">
        <f t="shared" si="47"/>
        <v>40694.638460648144</v>
      </c>
      <c r="N726">
        <v>1306855163</v>
      </c>
      <c r="O726" t="b">
        <v>0</v>
      </c>
      <c r="P726">
        <v>143</v>
      </c>
      <c r="Q726" t="b">
        <v>1</v>
      </c>
      <c r="R726" t="s">
        <v>8272</v>
      </c>
      <c r="S726" s="17" t="s">
        <v>8345</v>
      </c>
      <c r="T726" t="s">
        <v>8346</v>
      </c>
    </row>
    <row r="727" spans="1:20" ht="43.2" x14ac:dyDescent="0.55000000000000004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0" t="str">
        <f t="shared" si="44"/>
        <v>November</v>
      </c>
      <c r="J727" s="10">
        <f t="shared" si="45"/>
        <v>2015</v>
      </c>
      <c r="K727" s="9">
        <f t="shared" si="46"/>
        <v>42351.626296296294</v>
      </c>
      <c r="L727">
        <v>1450018912</v>
      </c>
      <c r="M727" s="9">
        <f t="shared" si="47"/>
        <v>42321.626296296294</v>
      </c>
      <c r="N727">
        <v>1447426912</v>
      </c>
      <c r="O727" t="b">
        <v>0</v>
      </c>
      <c r="P727">
        <v>140</v>
      </c>
      <c r="Q727" t="b">
        <v>1</v>
      </c>
      <c r="R727" t="s">
        <v>8272</v>
      </c>
      <c r="S727" s="17" t="s">
        <v>8345</v>
      </c>
      <c r="T727" t="s">
        <v>8346</v>
      </c>
    </row>
    <row r="728" spans="1:20" ht="43.2" x14ac:dyDescent="0.55000000000000004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0" t="str">
        <f t="shared" si="44"/>
        <v>March</v>
      </c>
      <c r="J728" s="10">
        <f t="shared" si="45"/>
        <v>2013</v>
      </c>
      <c r="K728" s="9">
        <f t="shared" si="46"/>
        <v>41376.042673611111</v>
      </c>
      <c r="L728">
        <v>1365728487</v>
      </c>
      <c r="M728" s="9">
        <f t="shared" si="47"/>
        <v>41346.042673611111</v>
      </c>
      <c r="N728">
        <v>1363136487</v>
      </c>
      <c r="O728" t="b">
        <v>0</v>
      </c>
      <c r="P728">
        <v>35</v>
      </c>
      <c r="Q728" t="b">
        <v>1</v>
      </c>
      <c r="R728" t="s">
        <v>8272</v>
      </c>
      <c r="S728" s="17" t="s">
        <v>8345</v>
      </c>
      <c r="T728" t="s">
        <v>8346</v>
      </c>
    </row>
    <row r="729" spans="1:20" ht="43.2" x14ac:dyDescent="0.55000000000000004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0" t="str">
        <f t="shared" si="44"/>
        <v>December</v>
      </c>
      <c r="J729" s="10">
        <f t="shared" si="45"/>
        <v>2012</v>
      </c>
      <c r="K729" s="9">
        <f t="shared" si="46"/>
        <v>41288.888888888891</v>
      </c>
      <c r="L729">
        <v>1358198400</v>
      </c>
      <c r="M729" s="9">
        <f t="shared" si="47"/>
        <v>41247.020243055551</v>
      </c>
      <c r="N729">
        <v>1354580949</v>
      </c>
      <c r="O729" t="b">
        <v>0</v>
      </c>
      <c r="P729">
        <v>149</v>
      </c>
      <c r="Q729" t="b">
        <v>1</v>
      </c>
      <c r="R729" t="s">
        <v>8272</v>
      </c>
      <c r="S729" s="17" t="s">
        <v>8345</v>
      </c>
      <c r="T729" t="s">
        <v>8346</v>
      </c>
    </row>
    <row r="730" spans="1:20" ht="43.2" x14ac:dyDescent="0.55000000000000004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0" t="str">
        <f t="shared" si="44"/>
        <v>July</v>
      </c>
      <c r="J730" s="10">
        <f t="shared" si="45"/>
        <v>2011</v>
      </c>
      <c r="K730" s="9">
        <f t="shared" si="46"/>
        <v>40776.837465277778</v>
      </c>
      <c r="L730">
        <v>1313957157</v>
      </c>
      <c r="M730" s="9">
        <f t="shared" si="47"/>
        <v>40731.837465277778</v>
      </c>
      <c r="N730">
        <v>1310069157</v>
      </c>
      <c r="O730" t="b">
        <v>0</v>
      </c>
      <c r="P730">
        <v>130</v>
      </c>
      <c r="Q730" t="b">
        <v>1</v>
      </c>
      <c r="R730" t="s">
        <v>8272</v>
      </c>
      <c r="S730" s="17" t="s">
        <v>8345</v>
      </c>
      <c r="T730" t="s">
        <v>8346</v>
      </c>
    </row>
    <row r="731" spans="1:20" ht="43.2" x14ac:dyDescent="0.55000000000000004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0" t="str">
        <f t="shared" si="44"/>
        <v>July</v>
      </c>
      <c r="J731" s="10">
        <f t="shared" si="45"/>
        <v>2012</v>
      </c>
      <c r="K731" s="9">
        <f t="shared" si="46"/>
        <v>41171.185891203706</v>
      </c>
      <c r="L731">
        <v>1348028861</v>
      </c>
      <c r="M731" s="9">
        <f t="shared" si="47"/>
        <v>41111.185891203706</v>
      </c>
      <c r="N731">
        <v>1342844861</v>
      </c>
      <c r="O731" t="b">
        <v>0</v>
      </c>
      <c r="P731">
        <v>120</v>
      </c>
      <c r="Q731" t="b">
        <v>1</v>
      </c>
      <c r="R731" t="s">
        <v>8272</v>
      </c>
      <c r="S731" s="17" t="s">
        <v>8345</v>
      </c>
      <c r="T731" t="s">
        <v>8346</v>
      </c>
    </row>
    <row r="732" spans="1:20" ht="28.8" x14ac:dyDescent="0.55000000000000004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0" t="str">
        <f t="shared" si="44"/>
        <v>November</v>
      </c>
      <c r="J732" s="10">
        <f t="shared" si="45"/>
        <v>2011</v>
      </c>
      <c r="K732" s="9">
        <f t="shared" si="46"/>
        <v>40884.745266203703</v>
      </c>
      <c r="L732">
        <v>1323280391</v>
      </c>
      <c r="M732" s="9">
        <f t="shared" si="47"/>
        <v>40854.745266203703</v>
      </c>
      <c r="N732">
        <v>1320688391</v>
      </c>
      <c r="O732" t="b">
        <v>0</v>
      </c>
      <c r="P732">
        <v>265</v>
      </c>
      <c r="Q732" t="b">
        <v>1</v>
      </c>
      <c r="R732" t="s">
        <v>8272</v>
      </c>
      <c r="S732" s="17" t="s">
        <v>8345</v>
      </c>
      <c r="T732" t="s">
        <v>8346</v>
      </c>
    </row>
    <row r="733" spans="1:20" ht="43.2" x14ac:dyDescent="0.55000000000000004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0" t="str">
        <f t="shared" si="44"/>
        <v>December</v>
      </c>
      <c r="J733" s="10">
        <f t="shared" si="45"/>
        <v>2011</v>
      </c>
      <c r="K733" s="9">
        <f t="shared" si="46"/>
        <v>40930.25</v>
      </c>
      <c r="L733">
        <v>1327212000</v>
      </c>
      <c r="M733" s="9">
        <f t="shared" si="47"/>
        <v>40879.795682870368</v>
      </c>
      <c r="N733">
        <v>1322852747</v>
      </c>
      <c r="O733" t="b">
        <v>0</v>
      </c>
      <c r="P733">
        <v>71</v>
      </c>
      <c r="Q733" t="b">
        <v>1</v>
      </c>
      <c r="R733" t="s">
        <v>8272</v>
      </c>
      <c r="S733" s="17" t="s">
        <v>8345</v>
      </c>
      <c r="T733" t="s">
        <v>8346</v>
      </c>
    </row>
    <row r="734" spans="1:20" ht="43.2" x14ac:dyDescent="0.55000000000000004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0" t="str">
        <f t="shared" si="44"/>
        <v>July</v>
      </c>
      <c r="J734" s="10">
        <f t="shared" si="45"/>
        <v>2013</v>
      </c>
      <c r="K734" s="9">
        <f t="shared" si="46"/>
        <v>41546.424317129626</v>
      </c>
      <c r="L734">
        <v>1380449461</v>
      </c>
      <c r="M734" s="9">
        <f t="shared" si="47"/>
        <v>41486.424317129626</v>
      </c>
      <c r="N734">
        <v>1375265461</v>
      </c>
      <c r="O734" t="b">
        <v>0</v>
      </c>
      <c r="P734">
        <v>13</v>
      </c>
      <c r="Q734" t="b">
        <v>1</v>
      </c>
      <c r="R734" t="s">
        <v>8272</v>
      </c>
      <c r="S734" s="17" t="s">
        <v>8345</v>
      </c>
      <c r="T734" t="s">
        <v>8346</v>
      </c>
    </row>
    <row r="735" spans="1:20" ht="43.2" x14ac:dyDescent="0.55000000000000004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0" t="str">
        <f t="shared" si="44"/>
        <v>November</v>
      </c>
      <c r="J735" s="10">
        <f t="shared" si="45"/>
        <v>2013</v>
      </c>
      <c r="K735" s="9">
        <f t="shared" si="46"/>
        <v>41628.420046296298</v>
      </c>
      <c r="L735">
        <v>1387533892</v>
      </c>
      <c r="M735" s="9">
        <f t="shared" si="47"/>
        <v>41598.420046296298</v>
      </c>
      <c r="N735">
        <v>1384941892</v>
      </c>
      <c r="O735" t="b">
        <v>0</v>
      </c>
      <c r="P735">
        <v>169</v>
      </c>
      <c r="Q735" t="b">
        <v>1</v>
      </c>
      <c r="R735" t="s">
        <v>8272</v>
      </c>
      <c r="S735" s="17" t="s">
        <v>8345</v>
      </c>
      <c r="T735" t="s">
        <v>8346</v>
      </c>
    </row>
    <row r="736" spans="1:20" ht="28.8" x14ac:dyDescent="0.55000000000000004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0" t="str">
        <f t="shared" si="44"/>
        <v>April</v>
      </c>
      <c r="J736" s="10">
        <f t="shared" si="45"/>
        <v>2015</v>
      </c>
      <c r="K736" s="9">
        <f t="shared" si="46"/>
        <v>42133.208333333328</v>
      </c>
      <c r="L736">
        <v>1431147600</v>
      </c>
      <c r="M736" s="9">
        <f t="shared" si="47"/>
        <v>42102.164583333331</v>
      </c>
      <c r="N736">
        <v>1428465420</v>
      </c>
      <c r="O736" t="b">
        <v>0</v>
      </c>
      <c r="P736">
        <v>57</v>
      </c>
      <c r="Q736" t="b">
        <v>1</v>
      </c>
      <c r="R736" t="s">
        <v>8272</v>
      </c>
      <c r="S736" s="17" t="s">
        <v>8345</v>
      </c>
      <c r="T736" t="s">
        <v>8346</v>
      </c>
    </row>
    <row r="737" spans="1:20" ht="43.2" x14ac:dyDescent="0.55000000000000004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0" t="str">
        <f t="shared" si="44"/>
        <v>November</v>
      </c>
      <c r="J737" s="10">
        <f t="shared" si="45"/>
        <v>2014</v>
      </c>
      <c r="K737" s="9">
        <f t="shared" si="46"/>
        <v>41977.027083333334</v>
      </c>
      <c r="L737">
        <v>1417653540</v>
      </c>
      <c r="M737" s="9">
        <f t="shared" si="47"/>
        <v>41946.029467592591</v>
      </c>
      <c r="N737">
        <v>1414975346</v>
      </c>
      <c r="O737" t="b">
        <v>0</v>
      </c>
      <c r="P737">
        <v>229</v>
      </c>
      <c r="Q737" t="b">
        <v>1</v>
      </c>
      <c r="R737" t="s">
        <v>8272</v>
      </c>
      <c r="S737" s="17" t="s">
        <v>8345</v>
      </c>
      <c r="T737" t="s">
        <v>8346</v>
      </c>
    </row>
    <row r="738" spans="1:20" ht="43.2" x14ac:dyDescent="0.55000000000000004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0" t="str">
        <f t="shared" si="44"/>
        <v>November</v>
      </c>
      <c r="J738" s="10">
        <f t="shared" si="45"/>
        <v>2013</v>
      </c>
      <c r="K738" s="9">
        <f t="shared" si="46"/>
        <v>41599.207638888889</v>
      </c>
      <c r="L738">
        <v>1385009940</v>
      </c>
      <c r="M738" s="9">
        <f t="shared" si="47"/>
        <v>41579.734259259261</v>
      </c>
      <c r="N738">
        <v>1383327440</v>
      </c>
      <c r="O738" t="b">
        <v>0</v>
      </c>
      <c r="P738">
        <v>108</v>
      </c>
      <c r="Q738" t="b">
        <v>1</v>
      </c>
      <c r="R738" t="s">
        <v>8272</v>
      </c>
      <c r="S738" s="17" t="s">
        <v>8345</v>
      </c>
      <c r="T738" t="s">
        <v>8346</v>
      </c>
    </row>
    <row r="739" spans="1:20" ht="43.2" x14ac:dyDescent="0.55000000000000004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0" t="str">
        <f t="shared" si="44"/>
        <v>January</v>
      </c>
      <c r="J739" s="10">
        <f t="shared" si="45"/>
        <v>2014</v>
      </c>
      <c r="K739" s="9">
        <f t="shared" si="46"/>
        <v>41684.833333333336</v>
      </c>
      <c r="L739">
        <v>1392408000</v>
      </c>
      <c r="M739" s="9">
        <f t="shared" si="47"/>
        <v>41667.275312500002</v>
      </c>
      <c r="N739">
        <v>1390890987</v>
      </c>
      <c r="O739" t="b">
        <v>0</v>
      </c>
      <c r="P739">
        <v>108</v>
      </c>
      <c r="Q739" t="b">
        <v>1</v>
      </c>
      <c r="R739" t="s">
        <v>8272</v>
      </c>
      <c r="S739" s="17" t="s">
        <v>8345</v>
      </c>
      <c r="T739" t="s">
        <v>8346</v>
      </c>
    </row>
    <row r="740" spans="1:20" ht="28.8" x14ac:dyDescent="0.55000000000000004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0" t="str">
        <f t="shared" si="44"/>
        <v>October</v>
      </c>
      <c r="J740" s="10">
        <f t="shared" si="45"/>
        <v>2014</v>
      </c>
      <c r="K740" s="9">
        <f t="shared" si="46"/>
        <v>41974.207638888889</v>
      </c>
      <c r="L740">
        <v>1417409940</v>
      </c>
      <c r="M740" s="9">
        <f t="shared" si="47"/>
        <v>41943.604097222218</v>
      </c>
      <c r="N740">
        <v>1414765794</v>
      </c>
      <c r="O740" t="b">
        <v>0</v>
      </c>
      <c r="P740">
        <v>41</v>
      </c>
      <c r="Q740" t="b">
        <v>1</v>
      </c>
      <c r="R740" t="s">
        <v>8272</v>
      </c>
      <c r="S740" s="17" t="s">
        <v>8345</v>
      </c>
      <c r="T740" t="s">
        <v>8346</v>
      </c>
    </row>
    <row r="741" spans="1:20" ht="43.2" x14ac:dyDescent="0.55000000000000004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0" t="str">
        <f t="shared" si="44"/>
        <v>July</v>
      </c>
      <c r="J741" s="10">
        <f t="shared" si="45"/>
        <v>2014</v>
      </c>
      <c r="K741" s="9">
        <f t="shared" si="46"/>
        <v>41862.502650462964</v>
      </c>
      <c r="L741">
        <v>1407758629</v>
      </c>
      <c r="M741" s="9">
        <f t="shared" si="47"/>
        <v>41829.502650462964</v>
      </c>
      <c r="N741">
        <v>1404907429</v>
      </c>
      <c r="O741" t="b">
        <v>0</v>
      </c>
      <c r="P741">
        <v>139</v>
      </c>
      <c r="Q741" t="b">
        <v>1</v>
      </c>
      <c r="R741" t="s">
        <v>8272</v>
      </c>
      <c r="S741" s="17" t="s">
        <v>8345</v>
      </c>
      <c r="T741" t="s">
        <v>8346</v>
      </c>
    </row>
    <row r="742" spans="1:20" ht="43.2" x14ac:dyDescent="0.55000000000000004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0" t="str">
        <f t="shared" si="44"/>
        <v>June</v>
      </c>
      <c r="J742" s="10">
        <f t="shared" si="45"/>
        <v>2015</v>
      </c>
      <c r="K742" s="9">
        <f t="shared" si="46"/>
        <v>42176.146782407406</v>
      </c>
      <c r="L742">
        <v>1434857482</v>
      </c>
      <c r="M742" s="9">
        <f t="shared" si="47"/>
        <v>42162.146782407406</v>
      </c>
      <c r="N742">
        <v>1433647882</v>
      </c>
      <c r="O742" t="b">
        <v>0</v>
      </c>
      <c r="P742">
        <v>19</v>
      </c>
      <c r="Q742" t="b">
        <v>1</v>
      </c>
      <c r="R742" t="s">
        <v>8272</v>
      </c>
      <c r="S742" s="17" t="s">
        <v>8345</v>
      </c>
      <c r="T742" t="s">
        <v>8346</v>
      </c>
    </row>
    <row r="743" spans="1:20" ht="28.8" x14ac:dyDescent="0.55000000000000004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0" t="str">
        <f t="shared" si="44"/>
        <v>May</v>
      </c>
      <c r="J743" s="10">
        <f t="shared" si="45"/>
        <v>2013</v>
      </c>
      <c r="K743" s="9">
        <f t="shared" si="46"/>
        <v>41436.648217592592</v>
      </c>
      <c r="L743">
        <v>1370964806</v>
      </c>
      <c r="M743" s="9">
        <f t="shared" si="47"/>
        <v>41401.648217592592</v>
      </c>
      <c r="N743">
        <v>1367940806</v>
      </c>
      <c r="O743" t="b">
        <v>0</v>
      </c>
      <c r="P743">
        <v>94</v>
      </c>
      <c r="Q743" t="b">
        <v>1</v>
      </c>
      <c r="R743" t="s">
        <v>8272</v>
      </c>
      <c r="S743" s="17" t="s">
        <v>8345</v>
      </c>
      <c r="T743" t="s">
        <v>8346</v>
      </c>
    </row>
    <row r="744" spans="1:20" ht="43.2" x14ac:dyDescent="0.55000000000000004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0" t="str">
        <f t="shared" si="44"/>
        <v>February</v>
      </c>
      <c r="J744" s="10">
        <f t="shared" si="45"/>
        <v>2014</v>
      </c>
      <c r="K744" s="9">
        <f t="shared" si="46"/>
        <v>41719.876296296294</v>
      </c>
      <c r="L744">
        <v>1395435712</v>
      </c>
      <c r="M744" s="9">
        <f t="shared" si="47"/>
        <v>41689.917962962965</v>
      </c>
      <c r="N744">
        <v>1392847312</v>
      </c>
      <c r="O744" t="b">
        <v>0</v>
      </c>
      <c r="P744">
        <v>23</v>
      </c>
      <c r="Q744" t="b">
        <v>1</v>
      </c>
      <c r="R744" t="s">
        <v>8272</v>
      </c>
      <c r="S744" s="17" t="s">
        <v>8345</v>
      </c>
      <c r="T744" t="s">
        <v>8346</v>
      </c>
    </row>
    <row r="745" spans="1:20" ht="43.2" x14ac:dyDescent="0.55000000000000004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0" t="str">
        <f t="shared" si="44"/>
        <v>March</v>
      </c>
      <c r="J745" s="10">
        <f t="shared" si="45"/>
        <v>2012</v>
      </c>
      <c r="K745" s="9">
        <f t="shared" si="46"/>
        <v>41015.875</v>
      </c>
      <c r="L745">
        <v>1334610000</v>
      </c>
      <c r="M745" s="9">
        <f t="shared" si="47"/>
        <v>40990.709317129629</v>
      </c>
      <c r="N745">
        <v>1332435685</v>
      </c>
      <c r="O745" t="b">
        <v>0</v>
      </c>
      <c r="P745">
        <v>15</v>
      </c>
      <c r="Q745" t="b">
        <v>1</v>
      </c>
      <c r="R745" t="s">
        <v>8272</v>
      </c>
      <c r="S745" s="17" t="s">
        <v>8345</v>
      </c>
      <c r="T745" t="s">
        <v>8346</v>
      </c>
    </row>
    <row r="746" spans="1:20" ht="28.8" x14ac:dyDescent="0.55000000000000004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0" t="str">
        <f t="shared" si="44"/>
        <v>November</v>
      </c>
      <c r="J746" s="10">
        <f t="shared" si="45"/>
        <v>2012</v>
      </c>
      <c r="K746" s="9">
        <f t="shared" si="46"/>
        <v>41256.95721064815</v>
      </c>
      <c r="L746">
        <v>1355439503</v>
      </c>
      <c r="M746" s="9">
        <f t="shared" si="47"/>
        <v>41226.95721064815</v>
      </c>
      <c r="N746">
        <v>1352847503</v>
      </c>
      <c r="O746" t="b">
        <v>0</v>
      </c>
      <c r="P746">
        <v>62</v>
      </c>
      <c r="Q746" t="b">
        <v>1</v>
      </c>
      <c r="R746" t="s">
        <v>8272</v>
      </c>
      <c r="S746" s="17" t="s">
        <v>8345</v>
      </c>
      <c r="T746" t="s">
        <v>8346</v>
      </c>
    </row>
    <row r="747" spans="1:20" ht="43.2" x14ac:dyDescent="0.55000000000000004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0" t="str">
        <f t="shared" si="44"/>
        <v>April</v>
      </c>
      <c r="J747" s="10">
        <f t="shared" si="45"/>
        <v>2013</v>
      </c>
      <c r="K747" s="9">
        <f t="shared" si="46"/>
        <v>41397.572280092594</v>
      </c>
      <c r="L747">
        <v>1367588645</v>
      </c>
      <c r="M747" s="9">
        <f t="shared" si="47"/>
        <v>41367.572280092594</v>
      </c>
      <c r="N747">
        <v>1364996645</v>
      </c>
      <c r="O747" t="b">
        <v>0</v>
      </c>
      <c r="P747">
        <v>74</v>
      </c>
      <c r="Q747" t="b">
        <v>1</v>
      </c>
      <c r="R747" t="s">
        <v>8272</v>
      </c>
      <c r="S747" s="17" t="s">
        <v>8345</v>
      </c>
      <c r="T747" t="s">
        <v>8346</v>
      </c>
    </row>
    <row r="748" spans="1:20" x14ac:dyDescent="0.55000000000000004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0" t="str">
        <f t="shared" si="44"/>
        <v>September</v>
      </c>
      <c r="J748" s="10">
        <f t="shared" si="45"/>
        <v>2012</v>
      </c>
      <c r="K748" s="9">
        <f t="shared" si="46"/>
        <v>41175.165972222225</v>
      </c>
      <c r="L748">
        <v>1348372740</v>
      </c>
      <c r="M748" s="9">
        <f t="shared" si="47"/>
        <v>41157.042928240742</v>
      </c>
      <c r="N748">
        <v>1346806909</v>
      </c>
      <c r="O748" t="b">
        <v>0</v>
      </c>
      <c r="P748">
        <v>97</v>
      </c>
      <c r="Q748" t="b">
        <v>1</v>
      </c>
      <c r="R748" t="s">
        <v>8272</v>
      </c>
      <c r="S748" s="17" t="s">
        <v>8345</v>
      </c>
      <c r="T748" t="s">
        <v>8346</v>
      </c>
    </row>
    <row r="749" spans="1:20" ht="43.2" x14ac:dyDescent="0.55000000000000004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0" t="str">
        <f t="shared" si="44"/>
        <v>December</v>
      </c>
      <c r="J749" s="10">
        <f t="shared" si="45"/>
        <v>2014</v>
      </c>
      <c r="K749" s="9">
        <f t="shared" si="46"/>
        <v>42019.454166666663</v>
      </c>
      <c r="L749">
        <v>1421319240</v>
      </c>
      <c r="M749" s="9">
        <f t="shared" si="47"/>
        <v>41988.548831018517</v>
      </c>
      <c r="N749">
        <v>1418649019</v>
      </c>
      <c r="O749" t="b">
        <v>0</v>
      </c>
      <c r="P749">
        <v>55</v>
      </c>
      <c r="Q749" t="b">
        <v>1</v>
      </c>
      <c r="R749" t="s">
        <v>8272</v>
      </c>
      <c r="S749" s="17" t="s">
        <v>8345</v>
      </c>
      <c r="T749" t="s">
        <v>8346</v>
      </c>
    </row>
    <row r="750" spans="1:20" ht="43.2" x14ac:dyDescent="0.55000000000000004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0" t="str">
        <f t="shared" si="44"/>
        <v>July</v>
      </c>
      <c r="J750" s="10">
        <f t="shared" si="45"/>
        <v>2014</v>
      </c>
      <c r="K750" s="9">
        <f t="shared" si="46"/>
        <v>41861.846828703703</v>
      </c>
      <c r="L750">
        <v>1407701966</v>
      </c>
      <c r="M750" s="9">
        <f t="shared" si="47"/>
        <v>41831.846828703703</v>
      </c>
      <c r="N750">
        <v>1405109966</v>
      </c>
      <c r="O750" t="b">
        <v>0</v>
      </c>
      <c r="P750">
        <v>44</v>
      </c>
      <c r="Q750" t="b">
        <v>1</v>
      </c>
      <c r="R750" t="s">
        <v>8272</v>
      </c>
      <c r="S750" s="17" t="s">
        <v>8345</v>
      </c>
      <c r="T750" t="s">
        <v>8346</v>
      </c>
    </row>
    <row r="751" spans="1:20" ht="43.2" x14ac:dyDescent="0.55000000000000004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0" t="str">
        <f t="shared" si="44"/>
        <v>December</v>
      </c>
      <c r="J751" s="10">
        <f t="shared" si="45"/>
        <v>2016</v>
      </c>
      <c r="K751" s="9">
        <f t="shared" si="46"/>
        <v>42763.94131944445</v>
      </c>
      <c r="L751">
        <v>1485642930</v>
      </c>
      <c r="M751" s="9">
        <f t="shared" si="47"/>
        <v>42733.94131944445</v>
      </c>
      <c r="N751">
        <v>1483050930</v>
      </c>
      <c r="O751" t="b">
        <v>0</v>
      </c>
      <c r="P751">
        <v>110</v>
      </c>
      <c r="Q751" t="b">
        <v>1</v>
      </c>
      <c r="R751" t="s">
        <v>8272</v>
      </c>
      <c r="S751" s="17" t="s">
        <v>8345</v>
      </c>
      <c r="T751" t="s">
        <v>8346</v>
      </c>
    </row>
    <row r="752" spans="1:20" ht="43.2" x14ac:dyDescent="0.55000000000000004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0" t="str">
        <f t="shared" si="44"/>
        <v>January</v>
      </c>
      <c r="J752" s="10">
        <f t="shared" si="45"/>
        <v>2013</v>
      </c>
      <c r="K752" s="9">
        <f t="shared" si="46"/>
        <v>41329.878148148149</v>
      </c>
      <c r="L752">
        <v>1361739872</v>
      </c>
      <c r="M752" s="9">
        <f t="shared" si="47"/>
        <v>41299.878148148149</v>
      </c>
      <c r="N752">
        <v>1359147872</v>
      </c>
      <c r="O752" t="b">
        <v>0</v>
      </c>
      <c r="P752">
        <v>59</v>
      </c>
      <c r="Q752" t="b">
        <v>1</v>
      </c>
      <c r="R752" t="s">
        <v>8272</v>
      </c>
      <c r="S752" s="17" t="s">
        <v>8345</v>
      </c>
      <c r="T752" t="s">
        <v>8346</v>
      </c>
    </row>
    <row r="753" spans="1:20" ht="43.2" x14ac:dyDescent="0.55000000000000004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0" t="str">
        <f t="shared" si="44"/>
        <v>June</v>
      </c>
      <c r="J753" s="10">
        <f t="shared" si="45"/>
        <v>2011</v>
      </c>
      <c r="K753" s="9">
        <f t="shared" si="46"/>
        <v>40759.630497685182</v>
      </c>
      <c r="L753">
        <v>1312470475</v>
      </c>
      <c r="M753" s="9">
        <f t="shared" si="47"/>
        <v>40713.630497685182</v>
      </c>
      <c r="N753">
        <v>1308496075</v>
      </c>
      <c r="O753" t="b">
        <v>0</v>
      </c>
      <c r="P753">
        <v>62</v>
      </c>
      <c r="Q753" t="b">
        <v>1</v>
      </c>
      <c r="R753" t="s">
        <v>8272</v>
      </c>
      <c r="S753" s="17" t="s">
        <v>8345</v>
      </c>
      <c r="T753" t="s">
        <v>8346</v>
      </c>
    </row>
    <row r="754" spans="1:20" ht="43.2" x14ac:dyDescent="0.55000000000000004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0" t="str">
        <f t="shared" si="44"/>
        <v>September</v>
      </c>
      <c r="J754" s="10">
        <f t="shared" si="45"/>
        <v>2016</v>
      </c>
      <c r="K754" s="9">
        <f t="shared" si="46"/>
        <v>42659.458333333328</v>
      </c>
      <c r="L754">
        <v>1476615600</v>
      </c>
      <c r="M754" s="9">
        <f t="shared" si="47"/>
        <v>42639.421493055561</v>
      </c>
      <c r="N754">
        <v>1474884417</v>
      </c>
      <c r="O754" t="b">
        <v>0</v>
      </c>
      <c r="P754">
        <v>105</v>
      </c>
      <c r="Q754" t="b">
        <v>1</v>
      </c>
      <c r="R754" t="s">
        <v>8272</v>
      </c>
      <c r="S754" s="17" t="s">
        <v>8345</v>
      </c>
      <c r="T754" t="s">
        <v>8346</v>
      </c>
    </row>
    <row r="755" spans="1:20" ht="43.2" x14ac:dyDescent="0.55000000000000004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0" t="str">
        <f t="shared" si="44"/>
        <v>January</v>
      </c>
      <c r="J755" s="10">
        <f t="shared" si="45"/>
        <v>2015</v>
      </c>
      <c r="K755" s="9">
        <f t="shared" si="46"/>
        <v>42049.590173611112</v>
      </c>
      <c r="L755">
        <v>1423922991</v>
      </c>
      <c r="M755" s="9">
        <f t="shared" si="47"/>
        <v>42019.590173611112</v>
      </c>
      <c r="N755">
        <v>1421330991</v>
      </c>
      <c r="O755" t="b">
        <v>0</v>
      </c>
      <c r="P755">
        <v>26</v>
      </c>
      <c r="Q755" t="b">
        <v>1</v>
      </c>
      <c r="R755" t="s">
        <v>8272</v>
      </c>
      <c r="S755" s="17" t="s">
        <v>8345</v>
      </c>
      <c r="T755" t="s">
        <v>8346</v>
      </c>
    </row>
    <row r="756" spans="1:20" ht="43.2" x14ac:dyDescent="0.55000000000000004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0" t="str">
        <f t="shared" si="44"/>
        <v>December</v>
      </c>
      <c r="J756" s="10">
        <f t="shared" si="45"/>
        <v>2012</v>
      </c>
      <c r="K756" s="9">
        <f t="shared" si="46"/>
        <v>41279.749085648145</v>
      </c>
      <c r="L756">
        <v>1357408721</v>
      </c>
      <c r="M756" s="9">
        <f t="shared" si="47"/>
        <v>41249.749085648145</v>
      </c>
      <c r="N756">
        <v>1354816721</v>
      </c>
      <c r="O756" t="b">
        <v>0</v>
      </c>
      <c r="P756">
        <v>49</v>
      </c>
      <c r="Q756" t="b">
        <v>1</v>
      </c>
      <c r="R756" t="s">
        <v>8272</v>
      </c>
      <c r="S756" s="17" t="s">
        <v>8345</v>
      </c>
      <c r="T756" t="s">
        <v>8346</v>
      </c>
    </row>
    <row r="757" spans="1:20" ht="43.2" x14ac:dyDescent="0.55000000000000004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0" t="str">
        <f t="shared" si="44"/>
        <v>April</v>
      </c>
      <c r="J757" s="10">
        <f t="shared" si="45"/>
        <v>2013</v>
      </c>
      <c r="K757" s="9">
        <f t="shared" si="46"/>
        <v>41414.02847222222</v>
      </c>
      <c r="L757">
        <v>1369010460</v>
      </c>
      <c r="M757" s="9">
        <f t="shared" si="47"/>
        <v>41383.605057870373</v>
      </c>
      <c r="N757">
        <v>1366381877</v>
      </c>
      <c r="O757" t="b">
        <v>0</v>
      </c>
      <c r="P757">
        <v>68</v>
      </c>
      <c r="Q757" t="b">
        <v>1</v>
      </c>
      <c r="R757" t="s">
        <v>8272</v>
      </c>
      <c r="S757" s="17" t="s">
        <v>8345</v>
      </c>
      <c r="T757" t="s">
        <v>8346</v>
      </c>
    </row>
    <row r="758" spans="1:20" ht="43.2" x14ac:dyDescent="0.55000000000000004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0" t="str">
        <f t="shared" si="44"/>
        <v>February</v>
      </c>
      <c r="J758" s="10">
        <f t="shared" si="45"/>
        <v>2011</v>
      </c>
      <c r="K758" s="9">
        <f t="shared" si="46"/>
        <v>40651.725219907406</v>
      </c>
      <c r="L758">
        <v>1303147459</v>
      </c>
      <c r="M758" s="9">
        <f t="shared" si="47"/>
        <v>40590.766886574071</v>
      </c>
      <c r="N758">
        <v>1297880659</v>
      </c>
      <c r="O758" t="b">
        <v>0</v>
      </c>
      <c r="P758">
        <v>22</v>
      </c>
      <c r="Q758" t="b">
        <v>1</v>
      </c>
      <c r="R758" t="s">
        <v>8272</v>
      </c>
      <c r="S758" s="17" t="s">
        <v>8345</v>
      </c>
      <c r="T758" t="s">
        <v>8346</v>
      </c>
    </row>
    <row r="759" spans="1:20" ht="43.2" x14ac:dyDescent="0.55000000000000004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0" t="str">
        <f t="shared" si="44"/>
        <v>November</v>
      </c>
      <c r="J759" s="10">
        <f t="shared" si="45"/>
        <v>2012</v>
      </c>
      <c r="K759" s="9">
        <f t="shared" si="46"/>
        <v>41249.054560185185</v>
      </c>
      <c r="L759">
        <v>1354756714</v>
      </c>
      <c r="M759" s="9">
        <f t="shared" si="47"/>
        <v>41235.054560185185</v>
      </c>
      <c r="N759">
        <v>1353547114</v>
      </c>
      <c r="O759" t="b">
        <v>0</v>
      </c>
      <c r="P759">
        <v>18</v>
      </c>
      <c r="Q759" t="b">
        <v>1</v>
      </c>
      <c r="R759" t="s">
        <v>8272</v>
      </c>
      <c r="S759" s="17" t="s">
        <v>8345</v>
      </c>
      <c r="T759" t="s">
        <v>8346</v>
      </c>
    </row>
    <row r="760" spans="1:20" ht="28.8" x14ac:dyDescent="0.55000000000000004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0" t="str">
        <f t="shared" si="44"/>
        <v>September</v>
      </c>
      <c r="J760" s="10">
        <f t="shared" si="45"/>
        <v>2010</v>
      </c>
      <c r="K760" s="9">
        <f t="shared" si="46"/>
        <v>40459.836435185185</v>
      </c>
      <c r="L760">
        <v>1286568268</v>
      </c>
      <c r="M760" s="9">
        <f t="shared" si="47"/>
        <v>40429.836435185185</v>
      </c>
      <c r="N760">
        <v>1283976268</v>
      </c>
      <c r="O760" t="b">
        <v>0</v>
      </c>
      <c r="P760">
        <v>19</v>
      </c>
      <c r="Q760" t="b">
        <v>1</v>
      </c>
      <c r="R760" t="s">
        <v>8272</v>
      </c>
      <c r="S760" s="17" t="s">
        <v>8345</v>
      </c>
      <c r="T760" t="s">
        <v>8346</v>
      </c>
    </row>
    <row r="761" spans="1:20" ht="43.2" x14ac:dyDescent="0.55000000000000004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0" t="str">
        <f t="shared" si="44"/>
        <v>May</v>
      </c>
      <c r="J761" s="10">
        <f t="shared" si="45"/>
        <v>2014</v>
      </c>
      <c r="K761" s="9">
        <f t="shared" si="46"/>
        <v>41829.330312500002</v>
      </c>
      <c r="L761">
        <v>1404892539</v>
      </c>
      <c r="M761" s="9">
        <f t="shared" si="47"/>
        <v>41789.330312500002</v>
      </c>
      <c r="N761">
        <v>1401436539</v>
      </c>
      <c r="O761" t="b">
        <v>0</v>
      </c>
      <c r="P761">
        <v>99</v>
      </c>
      <c r="Q761" t="b">
        <v>1</v>
      </c>
      <c r="R761" t="s">
        <v>8272</v>
      </c>
      <c r="S761" s="17" t="s">
        <v>8345</v>
      </c>
      <c r="T761" t="s">
        <v>8346</v>
      </c>
    </row>
    <row r="762" spans="1:20" ht="43.2" x14ac:dyDescent="0.55000000000000004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0" t="str">
        <f t="shared" si="44"/>
        <v>October</v>
      </c>
      <c r="J762" s="10">
        <f t="shared" si="45"/>
        <v>2016</v>
      </c>
      <c r="K762" s="9">
        <f t="shared" si="46"/>
        <v>42700.805706018517</v>
      </c>
      <c r="L762">
        <v>1480188013</v>
      </c>
      <c r="M762" s="9">
        <f t="shared" si="47"/>
        <v>42670.764039351852</v>
      </c>
      <c r="N762">
        <v>1477592413</v>
      </c>
      <c r="O762" t="b">
        <v>0</v>
      </c>
      <c r="P762">
        <v>0</v>
      </c>
      <c r="Q762" t="b">
        <v>0</v>
      </c>
      <c r="R762" t="s">
        <v>8273</v>
      </c>
      <c r="S762" s="17" t="s">
        <v>8345</v>
      </c>
      <c r="T762" t="s">
        <v>8346</v>
      </c>
    </row>
    <row r="763" spans="1:20" ht="43.2" x14ac:dyDescent="0.55000000000000004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0" t="str">
        <f t="shared" si="44"/>
        <v>January</v>
      </c>
      <c r="J763" s="10">
        <f t="shared" si="45"/>
        <v>2014</v>
      </c>
      <c r="K763" s="9">
        <f t="shared" si="46"/>
        <v>41672.751458333332</v>
      </c>
      <c r="L763">
        <v>1391364126</v>
      </c>
      <c r="M763" s="9">
        <f t="shared" si="47"/>
        <v>41642.751458333332</v>
      </c>
      <c r="N763">
        <v>1388772126</v>
      </c>
      <c r="O763" t="b">
        <v>0</v>
      </c>
      <c r="P763">
        <v>6</v>
      </c>
      <c r="Q763" t="b">
        <v>0</v>
      </c>
      <c r="R763" t="s">
        <v>8273</v>
      </c>
      <c r="S763" s="17" t="s">
        <v>8345</v>
      </c>
      <c r="T763" t="s">
        <v>8346</v>
      </c>
    </row>
    <row r="764" spans="1:20" ht="43.2" x14ac:dyDescent="0.55000000000000004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0" t="str">
        <f t="shared" si="44"/>
        <v>November</v>
      </c>
      <c r="J764" s="10">
        <f t="shared" si="45"/>
        <v>2016</v>
      </c>
      <c r="K764" s="9">
        <f t="shared" si="46"/>
        <v>42708.25</v>
      </c>
      <c r="L764">
        <v>1480831200</v>
      </c>
      <c r="M764" s="9">
        <f t="shared" si="47"/>
        <v>42690.858449074076</v>
      </c>
      <c r="N764">
        <v>1479328570</v>
      </c>
      <c r="O764" t="b">
        <v>0</v>
      </c>
      <c r="P764">
        <v>0</v>
      </c>
      <c r="Q764" t="b">
        <v>0</v>
      </c>
      <c r="R764" t="s">
        <v>8273</v>
      </c>
      <c r="S764" s="17" t="s">
        <v>8345</v>
      </c>
      <c r="T764" t="s">
        <v>8346</v>
      </c>
    </row>
    <row r="765" spans="1:20" ht="43.2" x14ac:dyDescent="0.55000000000000004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0" t="str">
        <f t="shared" si="44"/>
        <v>July</v>
      </c>
      <c r="J765" s="10">
        <f t="shared" si="45"/>
        <v>2013</v>
      </c>
      <c r="K765" s="9">
        <f t="shared" si="46"/>
        <v>41501.446851851848</v>
      </c>
      <c r="L765">
        <v>1376563408</v>
      </c>
      <c r="M765" s="9">
        <f t="shared" si="47"/>
        <v>41471.446851851848</v>
      </c>
      <c r="N765">
        <v>1373971408</v>
      </c>
      <c r="O765" t="b">
        <v>0</v>
      </c>
      <c r="P765">
        <v>1</v>
      </c>
      <c r="Q765" t="b">
        <v>0</v>
      </c>
      <c r="R765" t="s">
        <v>8273</v>
      </c>
      <c r="S765" s="17" t="s">
        <v>8345</v>
      </c>
      <c r="T765" t="s">
        <v>8346</v>
      </c>
    </row>
    <row r="766" spans="1:20" ht="43.2" x14ac:dyDescent="0.55000000000000004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0" t="str">
        <f t="shared" si="44"/>
        <v>August</v>
      </c>
      <c r="J766" s="10">
        <f t="shared" si="45"/>
        <v>2015</v>
      </c>
      <c r="K766" s="9">
        <f t="shared" si="46"/>
        <v>42257.173159722224</v>
      </c>
      <c r="L766">
        <v>1441858161</v>
      </c>
      <c r="M766" s="9">
        <f t="shared" si="47"/>
        <v>42227.173159722224</v>
      </c>
      <c r="N766">
        <v>1439266161</v>
      </c>
      <c r="O766" t="b">
        <v>0</v>
      </c>
      <c r="P766">
        <v>0</v>
      </c>
      <c r="Q766" t="b">
        <v>0</v>
      </c>
      <c r="R766" t="s">
        <v>8273</v>
      </c>
      <c r="S766" s="17" t="s">
        <v>8345</v>
      </c>
      <c r="T766" t="s">
        <v>8346</v>
      </c>
    </row>
    <row r="767" spans="1:20" ht="43.2" x14ac:dyDescent="0.55000000000000004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0" t="str">
        <f t="shared" si="44"/>
        <v>September</v>
      </c>
      <c r="J767" s="10">
        <f t="shared" si="45"/>
        <v>2014</v>
      </c>
      <c r="K767" s="9">
        <f t="shared" si="46"/>
        <v>41931.542638888888</v>
      </c>
      <c r="L767">
        <v>1413723684</v>
      </c>
      <c r="M767" s="9">
        <f t="shared" si="47"/>
        <v>41901.542638888888</v>
      </c>
      <c r="N767">
        <v>1411131684</v>
      </c>
      <c r="O767" t="b">
        <v>0</v>
      </c>
      <c r="P767">
        <v>44</v>
      </c>
      <c r="Q767" t="b">
        <v>0</v>
      </c>
      <c r="R767" t="s">
        <v>8273</v>
      </c>
      <c r="S767" s="17" t="s">
        <v>8345</v>
      </c>
      <c r="T767" t="s">
        <v>8346</v>
      </c>
    </row>
    <row r="768" spans="1:20" ht="43.2" x14ac:dyDescent="0.55000000000000004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0" t="str">
        <f t="shared" si="44"/>
        <v>January</v>
      </c>
      <c r="J768" s="10">
        <f t="shared" si="45"/>
        <v>2015</v>
      </c>
      <c r="K768" s="9">
        <f t="shared" si="46"/>
        <v>42051.783368055556</v>
      </c>
      <c r="L768">
        <v>1424112483</v>
      </c>
      <c r="M768" s="9">
        <f t="shared" si="47"/>
        <v>42021.783368055556</v>
      </c>
      <c r="N768">
        <v>1421520483</v>
      </c>
      <c r="O768" t="b">
        <v>0</v>
      </c>
      <c r="P768">
        <v>0</v>
      </c>
      <c r="Q768" t="b">
        <v>0</v>
      </c>
      <c r="R768" t="s">
        <v>8273</v>
      </c>
      <c r="S768" s="17" t="s">
        <v>8345</v>
      </c>
      <c r="T768" t="s">
        <v>8346</v>
      </c>
    </row>
    <row r="769" spans="1:20" ht="57.6" x14ac:dyDescent="0.55000000000000004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0" t="str">
        <f t="shared" si="44"/>
        <v>April</v>
      </c>
      <c r="J769" s="10">
        <f t="shared" si="45"/>
        <v>2015</v>
      </c>
      <c r="K769" s="9">
        <f t="shared" si="46"/>
        <v>42145.143634259264</v>
      </c>
      <c r="L769">
        <v>1432178810</v>
      </c>
      <c r="M769" s="9">
        <f t="shared" si="47"/>
        <v>42115.143634259264</v>
      </c>
      <c r="N769">
        <v>1429586810</v>
      </c>
      <c r="O769" t="b">
        <v>0</v>
      </c>
      <c r="P769">
        <v>3</v>
      </c>
      <c r="Q769" t="b">
        <v>0</v>
      </c>
      <c r="R769" t="s">
        <v>8273</v>
      </c>
      <c r="S769" s="17" t="s">
        <v>8345</v>
      </c>
      <c r="T769" t="s">
        <v>8346</v>
      </c>
    </row>
    <row r="770" spans="1:20" ht="43.2" x14ac:dyDescent="0.55000000000000004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0" t="str">
        <f t="shared" si="44"/>
        <v>November</v>
      </c>
      <c r="J770" s="10">
        <f t="shared" si="45"/>
        <v>2013</v>
      </c>
      <c r="K770" s="9">
        <f t="shared" si="46"/>
        <v>41624.207060185188</v>
      </c>
      <c r="L770">
        <v>1387169890</v>
      </c>
      <c r="M770" s="9">
        <f t="shared" si="47"/>
        <v>41594.207060185188</v>
      </c>
      <c r="N770">
        <v>1384577890</v>
      </c>
      <c r="O770" t="b">
        <v>0</v>
      </c>
      <c r="P770">
        <v>0</v>
      </c>
      <c r="Q770" t="b">
        <v>0</v>
      </c>
      <c r="R770" t="s">
        <v>8273</v>
      </c>
      <c r="S770" s="17" t="s">
        <v>8345</v>
      </c>
      <c r="T770" t="s">
        <v>8346</v>
      </c>
    </row>
    <row r="771" spans="1:20" ht="43.2" x14ac:dyDescent="0.55000000000000004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0" t="str">
        <f t="shared" ref="I771:I834" si="48">TEXT(M771, "mmmm")</f>
        <v>November</v>
      </c>
      <c r="J771" s="10">
        <f t="shared" ref="J771:J834" si="49">YEAR(M771)</f>
        <v>2013</v>
      </c>
      <c r="K771" s="9">
        <f t="shared" ref="K771:K834" si="50">(((L771/60)/60)/24)+DATE(1970,1,1)</f>
        <v>41634.996458333335</v>
      </c>
      <c r="L771">
        <v>1388102094</v>
      </c>
      <c r="M771" s="9">
        <f t="shared" ref="M771:M834" si="51">(((N771/60)/60)/24)+DATE(1970,1,1)</f>
        <v>41604.996458333335</v>
      </c>
      <c r="N771">
        <v>1385510094</v>
      </c>
      <c r="O771" t="b">
        <v>0</v>
      </c>
      <c r="P771">
        <v>52</v>
      </c>
      <c r="Q771" t="b">
        <v>0</v>
      </c>
      <c r="R771" t="s">
        <v>8273</v>
      </c>
      <c r="S771" s="17" t="s">
        <v>8345</v>
      </c>
      <c r="T771" t="s">
        <v>8346</v>
      </c>
    </row>
    <row r="772" spans="1:20" ht="43.2" x14ac:dyDescent="0.55000000000000004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0" t="str">
        <f t="shared" si="48"/>
        <v>January</v>
      </c>
      <c r="J772" s="10">
        <f t="shared" si="49"/>
        <v>2013</v>
      </c>
      <c r="K772" s="9">
        <f t="shared" si="50"/>
        <v>41329.999641203707</v>
      </c>
      <c r="L772">
        <v>1361750369</v>
      </c>
      <c r="M772" s="9">
        <f t="shared" si="51"/>
        <v>41289.999641203707</v>
      </c>
      <c r="N772">
        <v>1358294369</v>
      </c>
      <c r="O772" t="b">
        <v>0</v>
      </c>
      <c r="P772">
        <v>0</v>
      </c>
      <c r="Q772" t="b">
        <v>0</v>
      </c>
      <c r="R772" t="s">
        <v>8273</v>
      </c>
      <c r="S772" s="17" t="s">
        <v>8345</v>
      </c>
      <c r="T772" t="s">
        <v>8346</v>
      </c>
    </row>
    <row r="773" spans="1:20" ht="43.2" x14ac:dyDescent="0.55000000000000004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0" t="str">
        <f t="shared" si="48"/>
        <v>December</v>
      </c>
      <c r="J773" s="10">
        <f t="shared" si="49"/>
        <v>2015</v>
      </c>
      <c r="K773" s="9">
        <f t="shared" si="50"/>
        <v>42399.824097222227</v>
      </c>
      <c r="L773">
        <v>1454183202</v>
      </c>
      <c r="M773" s="9">
        <f t="shared" si="51"/>
        <v>42349.824097222227</v>
      </c>
      <c r="N773">
        <v>1449863202</v>
      </c>
      <c r="O773" t="b">
        <v>0</v>
      </c>
      <c r="P773">
        <v>1</v>
      </c>
      <c r="Q773" t="b">
        <v>0</v>
      </c>
      <c r="R773" t="s">
        <v>8273</v>
      </c>
      <c r="S773" s="17" t="s">
        <v>8345</v>
      </c>
      <c r="T773" t="s">
        <v>8346</v>
      </c>
    </row>
    <row r="774" spans="1:20" ht="57.6" x14ac:dyDescent="0.55000000000000004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0" t="str">
        <f t="shared" si="48"/>
        <v>September</v>
      </c>
      <c r="J774" s="10">
        <f t="shared" si="49"/>
        <v>2009</v>
      </c>
      <c r="K774" s="9">
        <f t="shared" si="50"/>
        <v>40118.165972222225</v>
      </c>
      <c r="L774">
        <v>1257047940</v>
      </c>
      <c r="M774" s="9">
        <f t="shared" si="51"/>
        <v>40068.056932870371</v>
      </c>
      <c r="N774">
        <v>1252718519</v>
      </c>
      <c r="O774" t="b">
        <v>0</v>
      </c>
      <c r="P774">
        <v>1</v>
      </c>
      <c r="Q774" t="b">
        <v>0</v>
      </c>
      <c r="R774" t="s">
        <v>8273</v>
      </c>
      <c r="S774" s="17" t="s">
        <v>8345</v>
      </c>
      <c r="T774" t="s">
        <v>8346</v>
      </c>
    </row>
    <row r="775" spans="1:20" ht="43.2" x14ac:dyDescent="0.55000000000000004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0" t="str">
        <f t="shared" si="48"/>
        <v>April</v>
      </c>
      <c r="J775" s="10">
        <f t="shared" si="49"/>
        <v>2015</v>
      </c>
      <c r="K775" s="9">
        <f t="shared" si="50"/>
        <v>42134.959027777775</v>
      </c>
      <c r="L775">
        <v>1431298860</v>
      </c>
      <c r="M775" s="9">
        <f t="shared" si="51"/>
        <v>42100.735937499994</v>
      </c>
      <c r="N775">
        <v>1428341985</v>
      </c>
      <c r="O775" t="b">
        <v>0</v>
      </c>
      <c r="P775">
        <v>2</v>
      </c>
      <c r="Q775" t="b">
        <v>0</v>
      </c>
      <c r="R775" t="s">
        <v>8273</v>
      </c>
      <c r="S775" s="17" t="s">
        <v>8345</v>
      </c>
      <c r="T775" t="s">
        <v>8346</v>
      </c>
    </row>
    <row r="776" spans="1:20" ht="43.2" x14ac:dyDescent="0.55000000000000004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0" t="str">
        <f t="shared" si="48"/>
        <v>January</v>
      </c>
      <c r="J776" s="10">
        <f t="shared" si="49"/>
        <v>2014</v>
      </c>
      <c r="K776" s="9">
        <f t="shared" si="50"/>
        <v>41693.780300925922</v>
      </c>
      <c r="L776">
        <v>1393181018</v>
      </c>
      <c r="M776" s="9">
        <f t="shared" si="51"/>
        <v>41663.780300925922</v>
      </c>
      <c r="N776">
        <v>1390589018</v>
      </c>
      <c r="O776" t="b">
        <v>0</v>
      </c>
      <c r="P776">
        <v>9</v>
      </c>
      <c r="Q776" t="b">
        <v>0</v>
      </c>
      <c r="R776" t="s">
        <v>8273</v>
      </c>
      <c r="S776" s="17" t="s">
        <v>8345</v>
      </c>
      <c r="T776" t="s">
        <v>8346</v>
      </c>
    </row>
    <row r="777" spans="1:20" ht="43.2" x14ac:dyDescent="0.55000000000000004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0" t="str">
        <f t="shared" si="48"/>
        <v>November</v>
      </c>
      <c r="J777" s="10">
        <f t="shared" si="49"/>
        <v>2011</v>
      </c>
      <c r="K777" s="9">
        <f t="shared" si="50"/>
        <v>40893.060127314813</v>
      </c>
      <c r="L777">
        <v>1323998795</v>
      </c>
      <c r="M777" s="9">
        <f t="shared" si="51"/>
        <v>40863.060127314813</v>
      </c>
      <c r="N777">
        <v>1321406795</v>
      </c>
      <c r="O777" t="b">
        <v>0</v>
      </c>
      <c r="P777">
        <v>5</v>
      </c>
      <c r="Q777" t="b">
        <v>0</v>
      </c>
      <c r="R777" t="s">
        <v>8273</v>
      </c>
      <c r="S777" s="17" t="s">
        <v>8345</v>
      </c>
      <c r="T777" t="s">
        <v>8346</v>
      </c>
    </row>
    <row r="778" spans="1:20" ht="43.2" x14ac:dyDescent="0.55000000000000004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0" t="str">
        <f t="shared" si="48"/>
        <v>September</v>
      </c>
      <c r="J778" s="10">
        <f t="shared" si="49"/>
        <v>2015</v>
      </c>
      <c r="K778" s="9">
        <f t="shared" si="50"/>
        <v>42288.208333333328</v>
      </c>
      <c r="L778">
        <v>1444539600</v>
      </c>
      <c r="M778" s="9">
        <f t="shared" si="51"/>
        <v>42250.685706018514</v>
      </c>
      <c r="N778">
        <v>1441297645</v>
      </c>
      <c r="O778" t="b">
        <v>0</v>
      </c>
      <c r="P778">
        <v>57</v>
      </c>
      <c r="Q778" t="b">
        <v>0</v>
      </c>
      <c r="R778" t="s">
        <v>8273</v>
      </c>
      <c r="S778" s="17" t="s">
        <v>8345</v>
      </c>
      <c r="T778" t="s">
        <v>8346</v>
      </c>
    </row>
    <row r="779" spans="1:20" ht="43.2" x14ac:dyDescent="0.55000000000000004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0" t="str">
        <f t="shared" si="48"/>
        <v>July</v>
      </c>
      <c r="J779" s="10">
        <f t="shared" si="49"/>
        <v>2013</v>
      </c>
      <c r="K779" s="9">
        <f t="shared" si="50"/>
        <v>41486.981215277774</v>
      </c>
      <c r="L779">
        <v>1375313577</v>
      </c>
      <c r="M779" s="9">
        <f t="shared" si="51"/>
        <v>41456.981215277774</v>
      </c>
      <c r="N779">
        <v>1372721577</v>
      </c>
      <c r="O779" t="b">
        <v>0</v>
      </c>
      <c r="P779">
        <v>3</v>
      </c>
      <c r="Q779" t="b">
        <v>0</v>
      </c>
      <c r="R779" t="s">
        <v>8273</v>
      </c>
      <c r="S779" s="17" t="s">
        <v>8345</v>
      </c>
      <c r="T779" t="s">
        <v>8346</v>
      </c>
    </row>
    <row r="780" spans="1:20" ht="43.2" x14ac:dyDescent="0.55000000000000004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0" t="str">
        <f t="shared" si="48"/>
        <v>March</v>
      </c>
      <c r="J780" s="10">
        <f t="shared" si="49"/>
        <v>2014</v>
      </c>
      <c r="K780" s="9">
        <f t="shared" si="50"/>
        <v>41759.702314814815</v>
      </c>
      <c r="L780">
        <v>1398876680</v>
      </c>
      <c r="M780" s="9">
        <f t="shared" si="51"/>
        <v>41729.702314814815</v>
      </c>
      <c r="N780">
        <v>1396284680</v>
      </c>
      <c r="O780" t="b">
        <v>0</v>
      </c>
      <c r="P780">
        <v>1</v>
      </c>
      <c r="Q780" t="b">
        <v>0</v>
      </c>
      <c r="R780" t="s">
        <v>8273</v>
      </c>
      <c r="S780" s="17" t="s">
        <v>8345</v>
      </c>
      <c r="T780" t="s">
        <v>8346</v>
      </c>
    </row>
    <row r="781" spans="1:20" ht="43.2" x14ac:dyDescent="0.55000000000000004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0" t="str">
        <f t="shared" si="48"/>
        <v>September</v>
      </c>
      <c r="J781" s="10">
        <f t="shared" si="49"/>
        <v>2010</v>
      </c>
      <c r="K781" s="9">
        <f t="shared" si="50"/>
        <v>40466.166666666664</v>
      </c>
      <c r="L781">
        <v>1287115200</v>
      </c>
      <c r="M781" s="9">
        <f t="shared" si="51"/>
        <v>40436.68408564815</v>
      </c>
      <c r="N781">
        <v>1284567905</v>
      </c>
      <c r="O781" t="b">
        <v>0</v>
      </c>
      <c r="P781">
        <v>6</v>
      </c>
      <c r="Q781" t="b">
        <v>0</v>
      </c>
      <c r="R781" t="s">
        <v>8273</v>
      </c>
      <c r="S781" s="17" t="s">
        <v>8345</v>
      </c>
      <c r="T781" t="s">
        <v>8346</v>
      </c>
    </row>
    <row r="782" spans="1:20" ht="28.8" x14ac:dyDescent="0.55000000000000004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0" t="str">
        <f t="shared" si="48"/>
        <v>April</v>
      </c>
      <c r="J782" s="10">
        <f t="shared" si="49"/>
        <v>2011</v>
      </c>
      <c r="K782" s="9">
        <f t="shared" si="50"/>
        <v>40666.673900462964</v>
      </c>
      <c r="L782">
        <v>1304439025</v>
      </c>
      <c r="M782" s="9">
        <f t="shared" si="51"/>
        <v>40636.673900462964</v>
      </c>
      <c r="N782">
        <v>1301847025</v>
      </c>
      <c r="O782" t="b">
        <v>0</v>
      </c>
      <c r="P782">
        <v>27</v>
      </c>
      <c r="Q782" t="b">
        <v>1</v>
      </c>
      <c r="R782" t="s">
        <v>8274</v>
      </c>
      <c r="S782" s="17" t="s">
        <v>8345</v>
      </c>
      <c r="T782" t="s">
        <v>8346</v>
      </c>
    </row>
    <row r="783" spans="1:20" ht="43.2" x14ac:dyDescent="0.55000000000000004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0" t="str">
        <f t="shared" si="48"/>
        <v>May</v>
      </c>
      <c r="J783" s="10">
        <f t="shared" si="49"/>
        <v>2013</v>
      </c>
      <c r="K783" s="9">
        <f t="shared" si="50"/>
        <v>41433.000856481485</v>
      </c>
      <c r="L783">
        <v>1370649674</v>
      </c>
      <c r="M783" s="9">
        <f t="shared" si="51"/>
        <v>41403.000856481485</v>
      </c>
      <c r="N783">
        <v>1368057674</v>
      </c>
      <c r="O783" t="b">
        <v>0</v>
      </c>
      <c r="P783">
        <v>25</v>
      </c>
      <c r="Q783" t="b">
        <v>1</v>
      </c>
      <c r="R783" t="s">
        <v>8274</v>
      </c>
      <c r="S783" s="17" t="s">
        <v>8345</v>
      </c>
      <c r="T783" t="s">
        <v>8346</v>
      </c>
    </row>
    <row r="784" spans="1:20" ht="43.2" x14ac:dyDescent="0.55000000000000004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0" t="str">
        <f t="shared" si="48"/>
        <v>July</v>
      </c>
      <c r="J784" s="10">
        <f t="shared" si="49"/>
        <v>2012</v>
      </c>
      <c r="K784" s="9">
        <f t="shared" si="50"/>
        <v>41146.758125</v>
      </c>
      <c r="L784">
        <v>1345918302</v>
      </c>
      <c r="M784" s="9">
        <f t="shared" si="51"/>
        <v>41116.758125</v>
      </c>
      <c r="N784">
        <v>1343326302</v>
      </c>
      <c r="O784" t="b">
        <v>0</v>
      </c>
      <c r="P784">
        <v>14</v>
      </c>
      <c r="Q784" t="b">
        <v>1</v>
      </c>
      <c r="R784" t="s">
        <v>8274</v>
      </c>
      <c r="S784" s="17" t="s">
        <v>8345</v>
      </c>
      <c r="T784" t="s">
        <v>8346</v>
      </c>
    </row>
    <row r="785" spans="1:20" ht="43.2" x14ac:dyDescent="0.55000000000000004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0" t="str">
        <f t="shared" si="48"/>
        <v>March</v>
      </c>
      <c r="J785" s="10">
        <f t="shared" si="49"/>
        <v>2012</v>
      </c>
      <c r="K785" s="9">
        <f t="shared" si="50"/>
        <v>41026.916666666664</v>
      </c>
      <c r="L785">
        <v>1335564000</v>
      </c>
      <c r="M785" s="9">
        <f t="shared" si="51"/>
        <v>40987.773715277777</v>
      </c>
      <c r="N785">
        <v>1332182049</v>
      </c>
      <c r="O785" t="b">
        <v>0</v>
      </c>
      <c r="P785">
        <v>35</v>
      </c>
      <c r="Q785" t="b">
        <v>1</v>
      </c>
      <c r="R785" t="s">
        <v>8274</v>
      </c>
      <c r="S785" s="17" t="s">
        <v>8345</v>
      </c>
      <c r="T785" t="s">
        <v>8346</v>
      </c>
    </row>
    <row r="786" spans="1:20" ht="43.2" x14ac:dyDescent="0.55000000000000004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0" t="str">
        <f t="shared" si="48"/>
        <v>February</v>
      </c>
      <c r="J786" s="10">
        <f t="shared" si="49"/>
        <v>2014</v>
      </c>
      <c r="K786" s="9">
        <f t="shared" si="50"/>
        <v>41715.107858796298</v>
      </c>
      <c r="L786">
        <v>1395023719</v>
      </c>
      <c r="M786" s="9">
        <f t="shared" si="51"/>
        <v>41675.149525462963</v>
      </c>
      <c r="N786">
        <v>1391571319</v>
      </c>
      <c r="O786" t="b">
        <v>0</v>
      </c>
      <c r="P786">
        <v>10</v>
      </c>
      <c r="Q786" t="b">
        <v>1</v>
      </c>
      <c r="R786" t="s">
        <v>8274</v>
      </c>
      <c r="S786" s="17" t="s">
        <v>8345</v>
      </c>
      <c r="T786" t="s">
        <v>8346</v>
      </c>
    </row>
    <row r="787" spans="1:20" ht="43.2" x14ac:dyDescent="0.55000000000000004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0" t="str">
        <f t="shared" si="48"/>
        <v>January</v>
      </c>
      <c r="J787" s="10">
        <f t="shared" si="49"/>
        <v>2013</v>
      </c>
      <c r="K787" s="9">
        <f t="shared" si="50"/>
        <v>41333.593923611108</v>
      </c>
      <c r="L787">
        <v>1362060915</v>
      </c>
      <c r="M787" s="9">
        <f t="shared" si="51"/>
        <v>41303.593923611108</v>
      </c>
      <c r="N787">
        <v>1359468915</v>
      </c>
      <c r="O787" t="b">
        <v>0</v>
      </c>
      <c r="P787">
        <v>29</v>
      </c>
      <c r="Q787" t="b">
        <v>1</v>
      </c>
      <c r="R787" t="s">
        <v>8274</v>
      </c>
      <c r="S787" s="17" t="s">
        <v>8345</v>
      </c>
      <c r="T787" t="s">
        <v>8346</v>
      </c>
    </row>
    <row r="788" spans="1:20" ht="43.2" x14ac:dyDescent="0.55000000000000004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0" t="str">
        <f t="shared" si="48"/>
        <v>March</v>
      </c>
      <c r="J788" s="10">
        <f t="shared" si="49"/>
        <v>2012</v>
      </c>
      <c r="K788" s="9">
        <f t="shared" si="50"/>
        <v>41040.657638888886</v>
      </c>
      <c r="L788">
        <v>1336751220</v>
      </c>
      <c r="M788" s="9">
        <f t="shared" si="51"/>
        <v>40983.055949074071</v>
      </c>
      <c r="N788">
        <v>1331774434</v>
      </c>
      <c r="O788" t="b">
        <v>0</v>
      </c>
      <c r="P788">
        <v>44</v>
      </c>
      <c r="Q788" t="b">
        <v>1</v>
      </c>
      <c r="R788" t="s">
        <v>8274</v>
      </c>
      <c r="S788" s="17" t="s">
        <v>8345</v>
      </c>
      <c r="T788" t="s">
        <v>8346</v>
      </c>
    </row>
    <row r="789" spans="1:20" ht="43.2" x14ac:dyDescent="0.55000000000000004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0" t="str">
        <f t="shared" si="48"/>
        <v>October</v>
      </c>
      <c r="J789" s="10">
        <f t="shared" si="49"/>
        <v>2013</v>
      </c>
      <c r="K789" s="9">
        <f t="shared" si="50"/>
        <v>41579.627615740741</v>
      </c>
      <c r="L789">
        <v>1383318226</v>
      </c>
      <c r="M789" s="9">
        <f t="shared" si="51"/>
        <v>41549.627615740741</v>
      </c>
      <c r="N789">
        <v>1380726226</v>
      </c>
      <c r="O789" t="b">
        <v>0</v>
      </c>
      <c r="P789">
        <v>17</v>
      </c>
      <c r="Q789" t="b">
        <v>1</v>
      </c>
      <c r="R789" t="s">
        <v>8274</v>
      </c>
      <c r="S789" s="17" t="s">
        <v>8345</v>
      </c>
      <c r="T789" t="s">
        <v>8346</v>
      </c>
    </row>
    <row r="790" spans="1:20" ht="43.2" x14ac:dyDescent="0.55000000000000004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0" t="str">
        <f t="shared" si="48"/>
        <v>May</v>
      </c>
      <c r="J790" s="10">
        <f t="shared" si="49"/>
        <v>2012</v>
      </c>
      <c r="K790" s="9">
        <f t="shared" si="50"/>
        <v>41097.165972222225</v>
      </c>
      <c r="L790">
        <v>1341633540</v>
      </c>
      <c r="M790" s="9">
        <f t="shared" si="51"/>
        <v>41059.006805555553</v>
      </c>
      <c r="N790">
        <v>1338336588</v>
      </c>
      <c r="O790" t="b">
        <v>0</v>
      </c>
      <c r="P790">
        <v>34</v>
      </c>
      <c r="Q790" t="b">
        <v>1</v>
      </c>
      <c r="R790" t="s">
        <v>8274</v>
      </c>
      <c r="S790" s="17" t="s">
        <v>8345</v>
      </c>
      <c r="T790" t="s">
        <v>8346</v>
      </c>
    </row>
    <row r="791" spans="1:20" ht="43.2" x14ac:dyDescent="0.55000000000000004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0" t="str">
        <f t="shared" si="48"/>
        <v>January</v>
      </c>
      <c r="J791" s="10">
        <f t="shared" si="49"/>
        <v>2013</v>
      </c>
      <c r="K791" s="9">
        <f t="shared" si="50"/>
        <v>41295.332638888889</v>
      </c>
      <c r="L791">
        <v>1358755140</v>
      </c>
      <c r="M791" s="9">
        <f t="shared" si="51"/>
        <v>41277.186111111114</v>
      </c>
      <c r="N791">
        <v>1357187280</v>
      </c>
      <c r="O791" t="b">
        <v>0</v>
      </c>
      <c r="P791">
        <v>14</v>
      </c>
      <c r="Q791" t="b">
        <v>1</v>
      </c>
      <c r="R791" t="s">
        <v>8274</v>
      </c>
      <c r="S791" s="17" t="s">
        <v>8345</v>
      </c>
      <c r="T791" t="s">
        <v>8346</v>
      </c>
    </row>
    <row r="792" spans="1:20" ht="43.2" x14ac:dyDescent="0.55000000000000004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0" t="str">
        <f t="shared" si="48"/>
        <v>January</v>
      </c>
      <c r="J792" s="10">
        <f t="shared" si="49"/>
        <v>2013</v>
      </c>
      <c r="K792" s="9">
        <f t="shared" si="50"/>
        <v>41306.047905092593</v>
      </c>
      <c r="L792">
        <v>1359680939</v>
      </c>
      <c r="M792" s="9">
        <f t="shared" si="51"/>
        <v>41276.047905092593</v>
      </c>
      <c r="N792">
        <v>1357088939</v>
      </c>
      <c r="O792" t="b">
        <v>0</v>
      </c>
      <c r="P792">
        <v>156</v>
      </c>
      <c r="Q792" t="b">
        <v>1</v>
      </c>
      <c r="R792" t="s">
        <v>8274</v>
      </c>
      <c r="S792" s="17" t="s">
        <v>8345</v>
      </c>
      <c r="T792" t="s">
        <v>8346</v>
      </c>
    </row>
    <row r="793" spans="1:20" ht="43.2" x14ac:dyDescent="0.55000000000000004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0" t="str">
        <f t="shared" si="48"/>
        <v>October</v>
      </c>
      <c r="J793" s="10">
        <f t="shared" si="49"/>
        <v>2013</v>
      </c>
      <c r="K793" s="9">
        <f t="shared" si="50"/>
        <v>41591.249305555553</v>
      </c>
      <c r="L793">
        <v>1384322340</v>
      </c>
      <c r="M793" s="9">
        <f t="shared" si="51"/>
        <v>41557.780624999999</v>
      </c>
      <c r="N793">
        <v>1381430646</v>
      </c>
      <c r="O793" t="b">
        <v>0</v>
      </c>
      <c r="P793">
        <v>128</v>
      </c>
      <c r="Q793" t="b">
        <v>1</v>
      </c>
      <c r="R793" t="s">
        <v>8274</v>
      </c>
      <c r="S793" s="17" t="s">
        <v>8345</v>
      </c>
      <c r="T793" t="s">
        <v>8346</v>
      </c>
    </row>
    <row r="794" spans="1:20" ht="28.8" x14ac:dyDescent="0.55000000000000004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0" t="str">
        <f t="shared" si="48"/>
        <v>October</v>
      </c>
      <c r="J794" s="10">
        <f t="shared" si="49"/>
        <v>2013</v>
      </c>
      <c r="K794" s="9">
        <f t="shared" si="50"/>
        <v>41585.915312500001</v>
      </c>
      <c r="L794">
        <v>1383861483</v>
      </c>
      <c r="M794" s="9">
        <f t="shared" si="51"/>
        <v>41555.873645833337</v>
      </c>
      <c r="N794">
        <v>1381265883</v>
      </c>
      <c r="O794" t="b">
        <v>0</v>
      </c>
      <c r="P794">
        <v>60</v>
      </c>
      <c r="Q794" t="b">
        <v>1</v>
      </c>
      <c r="R794" t="s">
        <v>8274</v>
      </c>
      <c r="S794" s="17" t="s">
        <v>8345</v>
      </c>
      <c r="T794" t="s">
        <v>8346</v>
      </c>
    </row>
    <row r="795" spans="1:20" ht="43.2" x14ac:dyDescent="0.55000000000000004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0" t="str">
        <f t="shared" si="48"/>
        <v>June</v>
      </c>
      <c r="J795" s="10">
        <f t="shared" si="49"/>
        <v>2013</v>
      </c>
      <c r="K795" s="9">
        <f t="shared" si="50"/>
        <v>41458.207638888889</v>
      </c>
      <c r="L795">
        <v>1372827540</v>
      </c>
      <c r="M795" s="9">
        <f t="shared" si="51"/>
        <v>41442.741249999999</v>
      </c>
      <c r="N795">
        <v>1371491244</v>
      </c>
      <c r="O795" t="b">
        <v>0</v>
      </c>
      <c r="P795">
        <v>32</v>
      </c>
      <c r="Q795" t="b">
        <v>1</v>
      </c>
      <c r="R795" t="s">
        <v>8274</v>
      </c>
      <c r="S795" s="17" t="s">
        <v>8345</v>
      </c>
      <c r="T795" t="s">
        <v>8346</v>
      </c>
    </row>
    <row r="796" spans="1:20" ht="43.2" x14ac:dyDescent="0.55000000000000004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0" t="str">
        <f t="shared" si="48"/>
        <v>July</v>
      </c>
      <c r="J796" s="10">
        <f t="shared" si="49"/>
        <v>2011</v>
      </c>
      <c r="K796" s="9">
        <f t="shared" si="50"/>
        <v>40791.712500000001</v>
      </c>
      <c r="L796">
        <v>1315242360</v>
      </c>
      <c r="M796" s="9">
        <f t="shared" si="51"/>
        <v>40736.115011574075</v>
      </c>
      <c r="N796">
        <v>1310438737</v>
      </c>
      <c r="O796" t="b">
        <v>0</v>
      </c>
      <c r="P796">
        <v>53</v>
      </c>
      <c r="Q796" t="b">
        <v>1</v>
      </c>
      <c r="R796" t="s">
        <v>8274</v>
      </c>
      <c r="S796" s="17" t="s">
        <v>8345</v>
      </c>
      <c r="T796" t="s">
        <v>8346</v>
      </c>
    </row>
    <row r="797" spans="1:20" ht="43.2" x14ac:dyDescent="0.55000000000000004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0" t="str">
        <f t="shared" si="48"/>
        <v>February</v>
      </c>
      <c r="J797" s="10">
        <f t="shared" si="49"/>
        <v>2012</v>
      </c>
      <c r="K797" s="9">
        <f t="shared" si="50"/>
        <v>41006.207638888889</v>
      </c>
      <c r="L797">
        <v>1333774740</v>
      </c>
      <c r="M797" s="9">
        <f t="shared" si="51"/>
        <v>40963.613032407404</v>
      </c>
      <c r="N797">
        <v>1330094566</v>
      </c>
      <c r="O797" t="b">
        <v>0</v>
      </c>
      <c r="P797">
        <v>184</v>
      </c>
      <c r="Q797" t="b">
        <v>1</v>
      </c>
      <c r="R797" t="s">
        <v>8274</v>
      </c>
      <c r="S797" s="17" t="s">
        <v>8345</v>
      </c>
      <c r="T797" t="s">
        <v>8346</v>
      </c>
    </row>
    <row r="798" spans="1:20" ht="57.6" x14ac:dyDescent="0.55000000000000004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0" t="str">
        <f t="shared" si="48"/>
        <v>August</v>
      </c>
      <c r="J798" s="10">
        <f t="shared" si="49"/>
        <v>2013</v>
      </c>
      <c r="K798" s="9">
        <f t="shared" si="50"/>
        <v>41532.881944444445</v>
      </c>
      <c r="L798">
        <v>1379279400</v>
      </c>
      <c r="M798" s="9">
        <f t="shared" si="51"/>
        <v>41502.882928240739</v>
      </c>
      <c r="N798">
        <v>1376687485</v>
      </c>
      <c r="O798" t="b">
        <v>0</v>
      </c>
      <c r="P798">
        <v>90</v>
      </c>
      <c r="Q798" t="b">
        <v>1</v>
      </c>
      <c r="R798" t="s">
        <v>8274</v>
      </c>
      <c r="S798" s="17" t="s">
        <v>8345</v>
      </c>
      <c r="T798" t="s">
        <v>8346</v>
      </c>
    </row>
    <row r="799" spans="1:20" ht="43.2" x14ac:dyDescent="0.55000000000000004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0" t="str">
        <f t="shared" si="48"/>
        <v>March</v>
      </c>
      <c r="J799" s="10">
        <f t="shared" si="49"/>
        <v>2012</v>
      </c>
      <c r="K799" s="9">
        <f t="shared" si="50"/>
        <v>41028.166666666664</v>
      </c>
      <c r="L799">
        <v>1335672000</v>
      </c>
      <c r="M799" s="9">
        <f t="shared" si="51"/>
        <v>40996.994074074071</v>
      </c>
      <c r="N799">
        <v>1332978688</v>
      </c>
      <c r="O799" t="b">
        <v>0</v>
      </c>
      <c r="P799">
        <v>71</v>
      </c>
      <c r="Q799" t="b">
        <v>1</v>
      </c>
      <c r="R799" t="s">
        <v>8274</v>
      </c>
      <c r="S799" s="17" t="s">
        <v>8345</v>
      </c>
      <c r="T799" t="s">
        <v>8346</v>
      </c>
    </row>
    <row r="800" spans="1:20" ht="43.2" x14ac:dyDescent="0.55000000000000004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0" t="str">
        <f t="shared" si="48"/>
        <v>August</v>
      </c>
      <c r="J800" s="10">
        <f t="shared" si="49"/>
        <v>2014</v>
      </c>
      <c r="K800" s="9">
        <f t="shared" si="50"/>
        <v>41912.590127314819</v>
      </c>
      <c r="L800">
        <v>1412086187</v>
      </c>
      <c r="M800" s="9">
        <f t="shared" si="51"/>
        <v>41882.590127314819</v>
      </c>
      <c r="N800">
        <v>1409494187</v>
      </c>
      <c r="O800" t="b">
        <v>0</v>
      </c>
      <c r="P800">
        <v>87</v>
      </c>
      <c r="Q800" t="b">
        <v>1</v>
      </c>
      <c r="R800" t="s">
        <v>8274</v>
      </c>
      <c r="S800" s="17" t="s">
        <v>8345</v>
      </c>
      <c r="T800" t="s">
        <v>8346</v>
      </c>
    </row>
    <row r="801" spans="1:20" ht="43.2" x14ac:dyDescent="0.55000000000000004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0" t="str">
        <f t="shared" si="48"/>
        <v>March</v>
      </c>
      <c r="J801" s="10">
        <f t="shared" si="49"/>
        <v>2012</v>
      </c>
      <c r="K801" s="9">
        <f t="shared" si="50"/>
        <v>41026.667199074072</v>
      </c>
      <c r="L801">
        <v>1335542446</v>
      </c>
      <c r="M801" s="9">
        <f t="shared" si="51"/>
        <v>40996.667199074072</v>
      </c>
      <c r="N801">
        <v>1332950446</v>
      </c>
      <c r="O801" t="b">
        <v>0</v>
      </c>
      <c r="P801">
        <v>28</v>
      </c>
      <c r="Q801" t="b">
        <v>1</v>
      </c>
      <c r="R801" t="s">
        <v>8274</v>
      </c>
      <c r="S801" s="17" t="s">
        <v>8345</v>
      </c>
      <c r="T801" t="s">
        <v>8346</v>
      </c>
    </row>
    <row r="802" spans="1:20" ht="43.2" x14ac:dyDescent="0.55000000000000004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0" t="str">
        <f t="shared" si="48"/>
        <v>August</v>
      </c>
      <c r="J802" s="10">
        <f t="shared" si="49"/>
        <v>2014</v>
      </c>
      <c r="K802" s="9">
        <f t="shared" si="50"/>
        <v>41893.433495370373</v>
      </c>
      <c r="L802">
        <v>1410431054</v>
      </c>
      <c r="M802" s="9">
        <f t="shared" si="51"/>
        <v>41863.433495370373</v>
      </c>
      <c r="N802">
        <v>1407839054</v>
      </c>
      <c r="O802" t="b">
        <v>0</v>
      </c>
      <c r="P802">
        <v>56</v>
      </c>
      <c r="Q802" t="b">
        <v>1</v>
      </c>
      <c r="R802" t="s">
        <v>8274</v>
      </c>
      <c r="S802" s="17" t="s">
        <v>8345</v>
      </c>
      <c r="T802" t="s">
        <v>8346</v>
      </c>
    </row>
    <row r="803" spans="1:20" ht="43.2" x14ac:dyDescent="0.55000000000000004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0" t="str">
        <f t="shared" si="48"/>
        <v>June</v>
      </c>
      <c r="J803" s="10">
        <f t="shared" si="49"/>
        <v>2011</v>
      </c>
      <c r="K803" s="9">
        <f t="shared" si="50"/>
        <v>40725.795370370368</v>
      </c>
      <c r="L803">
        <v>1309547120</v>
      </c>
      <c r="M803" s="9">
        <f t="shared" si="51"/>
        <v>40695.795370370368</v>
      </c>
      <c r="N803">
        <v>1306955120</v>
      </c>
      <c r="O803" t="b">
        <v>0</v>
      </c>
      <c r="P803">
        <v>51</v>
      </c>
      <c r="Q803" t="b">
        <v>1</v>
      </c>
      <c r="R803" t="s">
        <v>8274</v>
      </c>
      <c r="S803" s="17" t="s">
        <v>8345</v>
      </c>
      <c r="T803" t="s">
        <v>8346</v>
      </c>
    </row>
    <row r="804" spans="1:20" ht="43.2" x14ac:dyDescent="0.55000000000000004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0" t="str">
        <f t="shared" si="48"/>
        <v>August</v>
      </c>
      <c r="J804" s="10">
        <f t="shared" si="49"/>
        <v>2012</v>
      </c>
      <c r="K804" s="9">
        <f t="shared" si="50"/>
        <v>41169.170138888891</v>
      </c>
      <c r="L804">
        <v>1347854700</v>
      </c>
      <c r="M804" s="9">
        <f t="shared" si="51"/>
        <v>41123.022268518522</v>
      </c>
      <c r="N804">
        <v>1343867524</v>
      </c>
      <c r="O804" t="b">
        <v>0</v>
      </c>
      <c r="P804">
        <v>75</v>
      </c>
      <c r="Q804" t="b">
        <v>1</v>
      </c>
      <c r="R804" t="s">
        <v>8274</v>
      </c>
      <c r="S804" s="17" t="s">
        <v>8345</v>
      </c>
      <c r="T804" t="s">
        <v>8346</v>
      </c>
    </row>
    <row r="805" spans="1:20" ht="43.2" x14ac:dyDescent="0.55000000000000004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0" t="str">
        <f t="shared" si="48"/>
        <v>May</v>
      </c>
      <c r="J805" s="10">
        <f t="shared" si="49"/>
        <v>2011</v>
      </c>
      <c r="K805" s="9">
        <f t="shared" si="50"/>
        <v>40692.041666666664</v>
      </c>
      <c r="L805">
        <v>1306630800</v>
      </c>
      <c r="M805" s="9">
        <f t="shared" si="51"/>
        <v>40665.949976851851</v>
      </c>
      <c r="N805">
        <v>1304376478</v>
      </c>
      <c r="O805" t="b">
        <v>0</v>
      </c>
      <c r="P805">
        <v>38</v>
      </c>
      <c r="Q805" t="b">
        <v>1</v>
      </c>
      <c r="R805" t="s">
        <v>8274</v>
      </c>
      <c r="S805" s="17" t="s">
        <v>8345</v>
      </c>
      <c r="T805" t="s">
        <v>8346</v>
      </c>
    </row>
    <row r="806" spans="1:20" ht="43.2" x14ac:dyDescent="0.55000000000000004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0" t="str">
        <f t="shared" si="48"/>
        <v>July</v>
      </c>
      <c r="J806" s="10">
        <f t="shared" si="49"/>
        <v>2011</v>
      </c>
      <c r="K806" s="9">
        <f t="shared" si="50"/>
        <v>40747.165972222225</v>
      </c>
      <c r="L806">
        <v>1311393540</v>
      </c>
      <c r="M806" s="9">
        <f t="shared" si="51"/>
        <v>40730.105625000004</v>
      </c>
      <c r="N806">
        <v>1309919526</v>
      </c>
      <c r="O806" t="b">
        <v>0</v>
      </c>
      <c r="P806">
        <v>18</v>
      </c>
      <c r="Q806" t="b">
        <v>1</v>
      </c>
      <c r="R806" t="s">
        <v>8274</v>
      </c>
      <c r="S806" s="17" t="s">
        <v>8345</v>
      </c>
      <c r="T806" t="s">
        <v>8346</v>
      </c>
    </row>
    <row r="807" spans="1:20" ht="43.2" x14ac:dyDescent="0.55000000000000004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0" t="str">
        <f t="shared" si="48"/>
        <v>May</v>
      </c>
      <c r="J807" s="10">
        <f t="shared" si="49"/>
        <v>2011</v>
      </c>
      <c r="K807" s="9">
        <f t="shared" si="50"/>
        <v>40740.958333333336</v>
      </c>
      <c r="L807">
        <v>1310857200</v>
      </c>
      <c r="M807" s="9">
        <f t="shared" si="51"/>
        <v>40690.823055555556</v>
      </c>
      <c r="N807">
        <v>1306525512</v>
      </c>
      <c r="O807" t="b">
        <v>0</v>
      </c>
      <c r="P807">
        <v>54</v>
      </c>
      <c r="Q807" t="b">
        <v>1</v>
      </c>
      <c r="R807" t="s">
        <v>8274</v>
      </c>
      <c r="S807" s="17" t="s">
        <v>8345</v>
      </c>
      <c r="T807" t="s">
        <v>8346</v>
      </c>
    </row>
    <row r="808" spans="1:20" x14ac:dyDescent="0.55000000000000004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0" t="str">
        <f t="shared" si="48"/>
        <v>August</v>
      </c>
      <c r="J808" s="10">
        <f t="shared" si="49"/>
        <v>2011</v>
      </c>
      <c r="K808" s="9">
        <f t="shared" si="50"/>
        <v>40793.691423611112</v>
      </c>
      <c r="L808">
        <v>1315413339</v>
      </c>
      <c r="M808" s="9">
        <f t="shared" si="51"/>
        <v>40763.691423611112</v>
      </c>
      <c r="N808">
        <v>1312821339</v>
      </c>
      <c r="O808" t="b">
        <v>0</v>
      </c>
      <c r="P808">
        <v>71</v>
      </c>
      <c r="Q808" t="b">
        <v>1</v>
      </c>
      <c r="R808" t="s">
        <v>8274</v>
      </c>
      <c r="S808" s="17" t="s">
        <v>8345</v>
      </c>
      <c r="T808" t="s">
        <v>8346</v>
      </c>
    </row>
    <row r="809" spans="1:20" ht="28.8" x14ac:dyDescent="0.55000000000000004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0" t="str">
        <f t="shared" si="48"/>
        <v>January</v>
      </c>
      <c r="J809" s="10">
        <f t="shared" si="49"/>
        <v>2017</v>
      </c>
      <c r="K809" s="9">
        <f t="shared" si="50"/>
        <v>42795.083333333328</v>
      </c>
      <c r="L809">
        <v>1488333600</v>
      </c>
      <c r="M809" s="9">
        <f t="shared" si="51"/>
        <v>42759.628599537042</v>
      </c>
      <c r="N809">
        <v>1485270311</v>
      </c>
      <c r="O809" t="b">
        <v>0</v>
      </c>
      <c r="P809">
        <v>57</v>
      </c>
      <c r="Q809" t="b">
        <v>1</v>
      </c>
      <c r="R809" t="s">
        <v>8274</v>
      </c>
      <c r="S809" s="17" t="s">
        <v>8345</v>
      </c>
      <c r="T809" t="s">
        <v>8346</v>
      </c>
    </row>
    <row r="810" spans="1:20" ht="43.2" x14ac:dyDescent="0.55000000000000004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0" t="str">
        <f t="shared" si="48"/>
        <v>November</v>
      </c>
      <c r="J810" s="10">
        <f t="shared" si="49"/>
        <v>2014</v>
      </c>
      <c r="K810" s="9">
        <f t="shared" si="50"/>
        <v>41995.207638888889</v>
      </c>
      <c r="L810">
        <v>1419224340</v>
      </c>
      <c r="M810" s="9">
        <f t="shared" si="51"/>
        <v>41962.100532407407</v>
      </c>
      <c r="N810">
        <v>1416363886</v>
      </c>
      <c r="O810" t="b">
        <v>0</v>
      </c>
      <c r="P810">
        <v>43</v>
      </c>
      <c r="Q810" t="b">
        <v>1</v>
      </c>
      <c r="R810" t="s">
        <v>8274</v>
      </c>
      <c r="S810" s="17" t="s">
        <v>8345</v>
      </c>
      <c r="T810" t="s">
        <v>8346</v>
      </c>
    </row>
    <row r="811" spans="1:20" ht="43.2" x14ac:dyDescent="0.55000000000000004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0" t="str">
        <f t="shared" si="48"/>
        <v>December</v>
      </c>
      <c r="J811" s="10">
        <f t="shared" si="49"/>
        <v>2013</v>
      </c>
      <c r="K811" s="9">
        <f t="shared" si="50"/>
        <v>41658.833680555559</v>
      </c>
      <c r="L811">
        <v>1390161630</v>
      </c>
      <c r="M811" s="9">
        <f t="shared" si="51"/>
        <v>41628.833680555559</v>
      </c>
      <c r="N811">
        <v>1387569630</v>
      </c>
      <c r="O811" t="b">
        <v>0</v>
      </c>
      <c r="P811">
        <v>52</v>
      </c>
      <c r="Q811" t="b">
        <v>1</v>
      </c>
      <c r="R811" t="s">
        <v>8274</v>
      </c>
      <c r="S811" s="17" t="s">
        <v>8345</v>
      </c>
      <c r="T811" t="s">
        <v>8346</v>
      </c>
    </row>
    <row r="812" spans="1:20" ht="43.2" x14ac:dyDescent="0.55000000000000004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0" t="str">
        <f t="shared" si="48"/>
        <v>August</v>
      </c>
      <c r="J812" s="10">
        <f t="shared" si="49"/>
        <v>2012</v>
      </c>
      <c r="K812" s="9">
        <f t="shared" si="50"/>
        <v>41153.056273148148</v>
      </c>
      <c r="L812">
        <v>1346462462</v>
      </c>
      <c r="M812" s="9">
        <f t="shared" si="51"/>
        <v>41123.056273148148</v>
      </c>
      <c r="N812">
        <v>1343870462</v>
      </c>
      <c r="O812" t="b">
        <v>0</v>
      </c>
      <c r="P812">
        <v>27</v>
      </c>
      <c r="Q812" t="b">
        <v>1</v>
      </c>
      <c r="R812" t="s">
        <v>8274</v>
      </c>
      <c r="S812" s="17" t="s">
        <v>8345</v>
      </c>
      <c r="T812" t="s">
        <v>8346</v>
      </c>
    </row>
    <row r="813" spans="1:20" ht="28.8" x14ac:dyDescent="0.55000000000000004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0" t="str">
        <f t="shared" si="48"/>
        <v>June</v>
      </c>
      <c r="J813" s="10">
        <f t="shared" si="49"/>
        <v>2013</v>
      </c>
      <c r="K813" s="9">
        <f t="shared" si="50"/>
        <v>41465.702777777777</v>
      </c>
      <c r="L813">
        <v>1373475120</v>
      </c>
      <c r="M813" s="9">
        <f t="shared" si="51"/>
        <v>41443.643541666665</v>
      </c>
      <c r="N813">
        <v>1371569202</v>
      </c>
      <c r="O813" t="b">
        <v>0</v>
      </c>
      <c r="P813">
        <v>12</v>
      </c>
      <c r="Q813" t="b">
        <v>1</v>
      </c>
      <c r="R813" t="s">
        <v>8274</v>
      </c>
      <c r="S813" s="17" t="s">
        <v>8345</v>
      </c>
      <c r="T813" t="s">
        <v>8346</v>
      </c>
    </row>
    <row r="814" spans="1:20" ht="43.2" x14ac:dyDescent="0.55000000000000004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0" t="str">
        <f t="shared" si="48"/>
        <v>January</v>
      </c>
      <c r="J814" s="10">
        <f t="shared" si="49"/>
        <v>2013</v>
      </c>
      <c r="K814" s="9">
        <f t="shared" si="50"/>
        <v>41334.581944444442</v>
      </c>
      <c r="L814">
        <v>1362146280</v>
      </c>
      <c r="M814" s="9">
        <f t="shared" si="51"/>
        <v>41282.017962962964</v>
      </c>
      <c r="N814">
        <v>1357604752</v>
      </c>
      <c r="O814" t="b">
        <v>0</v>
      </c>
      <c r="P814">
        <v>33</v>
      </c>
      <c r="Q814" t="b">
        <v>1</v>
      </c>
      <c r="R814" t="s">
        <v>8274</v>
      </c>
      <c r="S814" s="17" t="s">
        <v>8345</v>
      </c>
      <c r="T814" t="s">
        <v>8346</v>
      </c>
    </row>
    <row r="815" spans="1:20" ht="28.8" x14ac:dyDescent="0.55000000000000004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0" t="str">
        <f t="shared" si="48"/>
        <v>June</v>
      </c>
      <c r="J815" s="10">
        <f t="shared" si="49"/>
        <v>2012</v>
      </c>
      <c r="K815" s="9">
        <f t="shared" si="50"/>
        <v>41110.960243055553</v>
      </c>
      <c r="L815">
        <v>1342825365</v>
      </c>
      <c r="M815" s="9">
        <f t="shared" si="51"/>
        <v>41080.960243055553</v>
      </c>
      <c r="N815">
        <v>1340233365</v>
      </c>
      <c r="O815" t="b">
        <v>0</v>
      </c>
      <c r="P815">
        <v>96</v>
      </c>
      <c r="Q815" t="b">
        <v>1</v>
      </c>
      <c r="R815" t="s">
        <v>8274</v>
      </c>
      <c r="S815" s="17" t="s">
        <v>8345</v>
      </c>
      <c r="T815" t="s">
        <v>8346</v>
      </c>
    </row>
    <row r="816" spans="1:20" ht="43.2" x14ac:dyDescent="0.55000000000000004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0" t="str">
        <f t="shared" si="48"/>
        <v>May</v>
      </c>
      <c r="J816" s="10">
        <f t="shared" si="49"/>
        <v>2011</v>
      </c>
      <c r="K816" s="9">
        <f t="shared" si="50"/>
        <v>40694.75277777778</v>
      </c>
      <c r="L816">
        <v>1306865040</v>
      </c>
      <c r="M816" s="9">
        <f t="shared" si="51"/>
        <v>40679.743067129632</v>
      </c>
      <c r="N816">
        <v>1305568201</v>
      </c>
      <c r="O816" t="b">
        <v>0</v>
      </c>
      <c r="P816">
        <v>28</v>
      </c>
      <c r="Q816" t="b">
        <v>1</v>
      </c>
      <c r="R816" t="s">
        <v>8274</v>
      </c>
      <c r="S816" s="17" t="s">
        <v>8345</v>
      </c>
      <c r="T816" t="s">
        <v>8346</v>
      </c>
    </row>
    <row r="817" spans="1:20" ht="28.8" x14ac:dyDescent="0.55000000000000004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0" t="str">
        <f t="shared" si="48"/>
        <v>October</v>
      </c>
      <c r="J817" s="10">
        <f t="shared" si="49"/>
        <v>2014</v>
      </c>
      <c r="K817" s="9">
        <f t="shared" si="50"/>
        <v>41944.917858796296</v>
      </c>
      <c r="L817">
        <v>1414879303</v>
      </c>
      <c r="M817" s="9">
        <f t="shared" si="51"/>
        <v>41914.917858796296</v>
      </c>
      <c r="N817">
        <v>1412287303</v>
      </c>
      <c r="O817" t="b">
        <v>0</v>
      </c>
      <c r="P817">
        <v>43</v>
      </c>
      <c r="Q817" t="b">
        <v>1</v>
      </c>
      <c r="R817" t="s">
        <v>8274</v>
      </c>
      <c r="S817" s="17" t="s">
        <v>8345</v>
      </c>
      <c r="T817" t="s">
        <v>8346</v>
      </c>
    </row>
    <row r="818" spans="1:20" ht="28.8" x14ac:dyDescent="0.55000000000000004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0" t="str">
        <f t="shared" si="48"/>
        <v>March</v>
      </c>
      <c r="J818" s="10">
        <f t="shared" si="49"/>
        <v>2013</v>
      </c>
      <c r="K818" s="9">
        <f t="shared" si="50"/>
        <v>41373.270833333336</v>
      </c>
      <c r="L818">
        <v>1365489000</v>
      </c>
      <c r="M818" s="9">
        <f t="shared" si="51"/>
        <v>41341.870868055557</v>
      </c>
      <c r="N818">
        <v>1362776043</v>
      </c>
      <c r="O818" t="b">
        <v>0</v>
      </c>
      <c r="P818">
        <v>205</v>
      </c>
      <c r="Q818" t="b">
        <v>1</v>
      </c>
      <c r="R818" t="s">
        <v>8274</v>
      </c>
      <c r="S818" s="17" t="s">
        <v>8345</v>
      </c>
      <c r="T818" t="s">
        <v>8346</v>
      </c>
    </row>
    <row r="819" spans="1:20" ht="43.2" x14ac:dyDescent="0.55000000000000004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0" t="str">
        <f t="shared" si="48"/>
        <v>January</v>
      </c>
      <c r="J819" s="10">
        <f t="shared" si="49"/>
        <v>2012</v>
      </c>
      <c r="K819" s="9">
        <f t="shared" si="50"/>
        <v>40979.207638888889</v>
      </c>
      <c r="L819">
        <v>1331441940</v>
      </c>
      <c r="M819" s="9">
        <f t="shared" si="51"/>
        <v>40925.599664351852</v>
      </c>
      <c r="N819">
        <v>1326810211</v>
      </c>
      <c r="O819" t="b">
        <v>0</v>
      </c>
      <c r="P819">
        <v>23</v>
      </c>
      <c r="Q819" t="b">
        <v>1</v>
      </c>
      <c r="R819" t="s">
        <v>8274</v>
      </c>
      <c r="S819" s="17" t="s">
        <v>8345</v>
      </c>
      <c r="T819" t="s">
        <v>8346</v>
      </c>
    </row>
    <row r="820" spans="1:20" ht="43.2" x14ac:dyDescent="0.55000000000000004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0" t="str">
        <f t="shared" si="48"/>
        <v>July</v>
      </c>
      <c r="J820" s="10">
        <f t="shared" si="49"/>
        <v>2012</v>
      </c>
      <c r="K820" s="9">
        <f t="shared" si="50"/>
        <v>41128.709027777775</v>
      </c>
      <c r="L820">
        <v>1344358860</v>
      </c>
      <c r="M820" s="9">
        <f t="shared" si="51"/>
        <v>41120.882881944446</v>
      </c>
      <c r="N820">
        <v>1343682681</v>
      </c>
      <c r="O820" t="b">
        <v>0</v>
      </c>
      <c r="P820">
        <v>19</v>
      </c>
      <c r="Q820" t="b">
        <v>1</v>
      </c>
      <c r="R820" t="s">
        <v>8274</v>
      </c>
      <c r="S820" s="17" t="s">
        <v>8345</v>
      </c>
      <c r="T820" t="s">
        <v>8346</v>
      </c>
    </row>
    <row r="821" spans="1:20" ht="28.8" x14ac:dyDescent="0.55000000000000004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0" t="str">
        <f t="shared" si="48"/>
        <v>December</v>
      </c>
      <c r="J821" s="10">
        <f t="shared" si="49"/>
        <v>2013</v>
      </c>
      <c r="K821" s="9">
        <f t="shared" si="50"/>
        <v>41629.197222222225</v>
      </c>
      <c r="L821">
        <v>1387601040</v>
      </c>
      <c r="M821" s="9">
        <f t="shared" si="51"/>
        <v>41619.998310185183</v>
      </c>
      <c r="N821">
        <v>1386806254</v>
      </c>
      <c r="O821" t="b">
        <v>0</v>
      </c>
      <c r="P821">
        <v>14</v>
      </c>
      <c r="Q821" t="b">
        <v>1</v>
      </c>
      <c r="R821" t="s">
        <v>8274</v>
      </c>
      <c r="S821" s="17" t="s">
        <v>8345</v>
      </c>
      <c r="T821" t="s">
        <v>8346</v>
      </c>
    </row>
    <row r="822" spans="1:20" ht="43.2" x14ac:dyDescent="0.55000000000000004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0" t="str">
        <f t="shared" si="48"/>
        <v>May</v>
      </c>
      <c r="J822" s="10">
        <f t="shared" si="49"/>
        <v>2014</v>
      </c>
      <c r="K822" s="9">
        <f t="shared" si="50"/>
        <v>41799.208333333336</v>
      </c>
      <c r="L822">
        <v>1402290000</v>
      </c>
      <c r="M822" s="9">
        <f t="shared" si="51"/>
        <v>41768.841921296298</v>
      </c>
      <c r="N822">
        <v>1399666342</v>
      </c>
      <c r="O822" t="b">
        <v>0</v>
      </c>
      <c r="P822">
        <v>38</v>
      </c>
      <c r="Q822" t="b">
        <v>1</v>
      </c>
      <c r="R822" t="s">
        <v>8274</v>
      </c>
      <c r="S822" s="17" t="s">
        <v>8345</v>
      </c>
      <c r="T822" t="s">
        <v>8346</v>
      </c>
    </row>
    <row r="823" spans="1:20" ht="43.2" x14ac:dyDescent="0.55000000000000004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0" t="str">
        <f t="shared" si="48"/>
        <v>March</v>
      </c>
      <c r="J823" s="10">
        <f t="shared" si="49"/>
        <v>2015</v>
      </c>
      <c r="K823" s="9">
        <f t="shared" si="50"/>
        <v>42128.167361111111</v>
      </c>
      <c r="L823">
        <v>1430712060</v>
      </c>
      <c r="M823" s="9">
        <f t="shared" si="51"/>
        <v>42093.922048611115</v>
      </c>
      <c r="N823">
        <v>1427753265</v>
      </c>
      <c r="O823" t="b">
        <v>0</v>
      </c>
      <c r="P823">
        <v>78</v>
      </c>
      <c r="Q823" t="b">
        <v>1</v>
      </c>
      <c r="R823" t="s">
        <v>8274</v>
      </c>
      <c r="S823" s="17" t="s">
        <v>8345</v>
      </c>
      <c r="T823" t="s">
        <v>8346</v>
      </c>
    </row>
    <row r="824" spans="1:20" ht="28.8" x14ac:dyDescent="0.55000000000000004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0" t="str">
        <f t="shared" si="48"/>
        <v>September</v>
      </c>
      <c r="J824" s="10">
        <f t="shared" si="49"/>
        <v>2012</v>
      </c>
      <c r="K824" s="9">
        <f t="shared" si="50"/>
        <v>41187.947337962964</v>
      </c>
      <c r="L824">
        <v>1349477050</v>
      </c>
      <c r="M824" s="9">
        <f t="shared" si="51"/>
        <v>41157.947337962964</v>
      </c>
      <c r="N824">
        <v>1346885050</v>
      </c>
      <c r="O824" t="b">
        <v>0</v>
      </c>
      <c r="P824">
        <v>69</v>
      </c>
      <c r="Q824" t="b">
        <v>1</v>
      </c>
      <c r="R824" t="s">
        <v>8274</v>
      </c>
      <c r="S824" s="17" t="s">
        <v>8345</v>
      </c>
      <c r="T824" t="s">
        <v>8346</v>
      </c>
    </row>
    <row r="825" spans="1:20" ht="43.2" x14ac:dyDescent="0.55000000000000004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0" t="str">
        <f t="shared" si="48"/>
        <v>February</v>
      </c>
      <c r="J825" s="10">
        <f t="shared" si="49"/>
        <v>2015</v>
      </c>
      <c r="K825" s="9">
        <f t="shared" si="50"/>
        <v>42085.931157407409</v>
      </c>
      <c r="L825">
        <v>1427062852</v>
      </c>
      <c r="M825" s="9">
        <f t="shared" si="51"/>
        <v>42055.972824074073</v>
      </c>
      <c r="N825">
        <v>1424474452</v>
      </c>
      <c r="O825" t="b">
        <v>0</v>
      </c>
      <c r="P825">
        <v>33</v>
      </c>
      <c r="Q825" t="b">
        <v>1</v>
      </c>
      <c r="R825" t="s">
        <v>8274</v>
      </c>
      <c r="S825" s="17" t="s">
        <v>8345</v>
      </c>
      <c r="T825" t="s">
        <v>8346</v>
      </c>
    </row>
    <row r="826" spans="1:20" ht="43.2" x14ac:dyDescent="0.55000000000000004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0" t="str">
        <f t="shared" si="48"/>
        <v>March</v>
      </c>
      <c r="J826" s="10">
        <f t="shared" si="49"/>
        <v>2010</v>
      </c>
      <c r="K826" s="9">
        <f t="shared" si="50"/>
        <v>40286.290972222225</v>
      </c>
      <c r="L826">
        <v>1271573940</v>
      </c>
      <c r="M826" s="9">
        <f t="shared" si="51"/>
        <v>40250.242106481484</v>
      </c>
      <c r="N826">
        <v>1268459318</v>
      </c>
      <c r="O826" t="b">
        <v>0</v>
      </c>
      <c r="P826">
        <v>54</v>
      </c>
      <c r="Q826" t="b">
        <v>1</v>
      </c>
      <c r="R826" t="s">
        <v>8274</v>
      </c>
      <c r="S826" s="17" t="s">
        <v>8345</v>
      </c>
      <c r="T826" t="s">
        <v>8346</v>
      </c>
    </row>
    <row r="827" spans="1:20" ht="28.8" x14ac:dyDescent="0.55000000000000004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0" t="str">
        <f t="shared" si="48"/>
        <v>October</v>
      </c>
      <c r="J827" s="10">
        <f t="shared" si="49"/>
        <v>2012</v>
      </c>
      <c r="K827" s="9">
        <f t="shared" si="50"/>
        <v>41211.306527777779</v>
      </c>
      <c r="L827">
        <v>1351495284</v>
      </c>
      <c r="M827" s="9">
        <f t="shared" si="51"/>
        <v>41186.306527777779</v>
      </c>
      <c r="N827">
        <v>1349335284</v>
      </c>
      <c r="O827" t="b">
        <v>0</v>
      </c>
      <c r="P827">
        <v>99</v>
      </c>
      <c r="Q827" t="b">
        <v>1</v>
      </c>
      <c r="R827" t="s">
        <v>8274</v>
      </c>
      <c r="S827" s="17" t="s">
        <v>8345</v>
      </c>
      <c r="T827" t="s">
        <v>8346</v>
      </c>
    </row>
    <row r="828" spans="1:20" ht="43.2" x14ac:dyDescent="0.55000000000000004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0" t="str">
        <f t="shared" si="48"/>
        <v>March</v>
      </c>
      <c r="J828" s="10">
        <f t="shared" si="49"/>
        <v>2012</v>
      </c>
      <c r="K828" s="9">
        <f t="shared" si="50"/>
        <v>40993.996874999997</v>
      </c>
      <c r="L828">
        <v>1332719730</v>
      </c>
      <c r="M828" s="9">
        <f t="shared" si="51"/>
        <v>40973.038541666669</v>
      </c>
      <c r="N828">
        <v>1330908930</v>
      </c>
      <c r="O828" t="b">
        <v>0</v>
      </c>
      <c r="P828">
        <v>49</v>
      </c>
      <c r="Q828" t="b">
        <v>1</v>
      </c>
      <c r="R828" t="s">
        <v>8274</v>
      </c>
      <c r="S828" s="17" t="s">
        <v>8345</v>
      </c>
      <c r="T828" t="s">
        <v>8346</v>
      </c>
    </row>
    <row r="829" spans="1:20" ht="43.2" x14ac:dyDescent="0.55000000000000004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0" t="str">
        <f t="shared" si="48"/>
        <v>January</v>
      </c>
      <c r="J829" s="10">
        <f t="shared" si="49"/>
        <v>2012</v>
      </c>
      <c r="K829" s="9">
        <f t="shared" si="50"/>
        <v>40953.825694444444</v>
      </c>
      <c r="L829">
        <v>1329248940</v>
      </c>
      <c r="M829" s="9">
        <f t="shared" si="51"/>
        <v>40927.473460648151</v>
      </c>
      <c r="N829">
        <v>1326972107</v>
      </c>
      <c r="O829" t="b">
        <v>0</v>
      </c>
      <c r="P829">
        <v>11</v>
      </c>
      <c r="Q829" t="b">
        <v>1</v>
      </c>
      <c r="R829" t="s">
        <v>8274</v>
      </c>
      <c r="S829" s="17" t="s">
        <v>8345</v>
      </c>
      <c r="T829" t="s">
        <v>8346</v>
      </c>
    </row>
    <row r="830" spans="1:20" ht="43.2" x14ac:dyDescent="0.55000000000000004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0" t="str">
        <f t="shared" si="48"/>
        <v>June</v>
      </c>
      <c r="J830" s="10">
        <f t="shared" si="49"/>
        <v>2012</v>
      </c>
      <c r="K830" s="9">
        <f t="shared" si="50"/>
        <v>41085.683333333334</v>
      </c>
      <c r="L830">
        <v>1340641440</v>
      </c>
      <c r="M830" s="9">
        <f t="shared" si="51"/>
        <v>41073.050717592596</v>
      </c>
      <c r="N830">
        <v>1339549982</v>
      </c>
      <c r="O830" t="b">
        <v>0</v>
      </c>
      <c r="P830">
        <v>38</v>
      </c>
      <c r="Q830" t="b">
        <v>1</v>
      </c>
      <c r="R830" t="s">
        <v>8274</v>
      </c>
      <c r="S830" s="17" t="s">
        <v>8345</v>
      </c>
      <c r="T830" t="s">
        <v>8346</v>
      </c>
    </row>
    <row r="831" spans="1:20" ht="43.2" x14ac:dyDescent="0.55000000000000004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0" t="str">
        <f t="shared" si="48"/>
        <v>May</v>
      </c>
      <c r="J831" s="10">
        <f t="shared" si="49"/>
        <v>2016</v>
      </c>
      <c r="K831" s="9">
        <f t="shared" si="50"/>
        <v>42564.801388888889</v>
      </c>
      <c r="L831">
        <v>1468437240</v>
      </c>
      <c r="M831" s="9">
        <f t="shared" si="51"/>
        <v>42504.801388888889</v>
      </c>
      <c r="N831">
        <v>1463253240</v>
      </c>
      <c r="O831" t="b">
        <v>0</v>
      </c>
      <c r="P831">
        <v>16</v>
      </c>
      <c r="Q831" t="b">
        <v>1</v>
      </c>
      <c r="R831" t="s">
        <v>8274</v>
      </c>
      <c r="S831" s="17" t="s">
        <v>8345</v>
      </c>
      <c r="T831" t="s">
        <v>8346</v>
      </c>
    </row>
    <row r="832" spans="1:20" ht="43.2" x14ac:dyDescent="0.55000000000000004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0" t="str">
        <f t="shared" si="48"/>
        <v>February</v>
      </c>
      <c r="J832" s="10">
        <f t="shared" si="49"/>
        <v>2013</v>
      </c>
      <c r="K832" s="9">
        <f t="shared" si="50"/>
        <v>41355.484085648146</v>
      </c>
      <c r="L832">
        <v>1363952225</v>
      </c>
      <c r="M832" s="9">
        <f t="shared" si="51"/>
        <v>41325.525752314818</v>
      </c>
      <c r="N832">
        <v>1361363825</v>
      </c>
      <c r="O832" t="b">
        <v>0</v>
      </c>
      <c r="P832">
        <v>32</v>
      </c>
      <c r="Q832" t="b">
        <v>1</v>
      </c>
      <c r="R832" t="s">
        <v>8274</v>
      </c>
      <c r="S832" s="17" t="s">
        <v>8345</v>
      </c>
      <c r="T832" t="s">
        <v>8346</v>
      </c>
    </row>
    <row r="833" spans="1:20" ht="28.8" x14ac:dyDescent="0.55000000000000004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0" t="str">
        <f t="shared" si="48"/>
        <v>March</v>
      </c>
      <c r="J833" s="10">
        <f t="shared" si="49"/>
        <v>2012</v>
      </c>
      <c r="K833" s="9">
        <f t="shared" si="50"/>
        <v>41026.646921296298</v>
      </c>
      <c r="L833">
        <v>1335540694</v>
      </c>
      <c r="M833" s="9">
        <f t="shared" si="51"/>
        <v>40996.646921296298</v>
      </c>
      <c r="N833">
        <v>1332948694</v>
      </c>
      <c r="O833" t="b">
        <v>0</v>
      </c>
      <c r="P833">
        <v>20</v>
      </c>
      <c r="Q833" t="b">
        <v>1</v>
      </c>
      <c r="R833" t="s">
        <v>8274</v>
      </c>
      <c r="S833" s="17" t="s">
        <v>8345</v>
      </c>
      <c r="T833" t="s">
        <v>8346</v>
      </c>
    </row>
    <row r="834" spans="1:20" ht="43.2" x14ac:dyDescent="0.55000000000000004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0" t="str">
        <f t="shared" si="48"/>
        <v>November</v>
      </c>
      <c r="J834" s="10">
        <f t="shared" si="49"/>
        <v>2011</v>
      </c>
      <c r="K834" s="9">
        <f t="shared" si="50"/>
        <v>40929.342361111114</v>
      </c>
      <c r="L834">
        <v>1327133580</v>
      </c>
      <c r="M834" s="9">
        <f t="shared" si="51"/>
        <v>40869.675173611111</v>
      </c>
      <c r="N834">
        <v>1321978335</v>
      </c>
      <c r="O834" t="b">
        <v>0</v>
      </c>
      <c r="P834">
        <v>154</v>
      </c>
      <c r="Q834" t="b">
        <v>1</v>
      </c>
      <c r="R834" t="s">
        <v>8274</v>
      </c>
      <c r="S834" s="17" t="s">
        <v>8345</v>
      </c>
      <c r="T834" t="s">
        <v>8346</v>
      </c>
    </row>
    <row r="835" spans="1:20" x14ac:dyDescent="0.55000000000000004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0" t="str">
        <f t="shared" ref="I835:I898" si="52">TEXT(M835, "mmmm")</f>
        <v>March</v>
      </c>
      <c r="J835" s="10">
        <f t="shared" ref="J835:J898" si="53">YEAR(M835)</f>
        <v>2014</v>
      </c>
      <c r="K835" s="9">
        <f t="shared" ref="K835:K898" si="54">(((L835/60)/60)/24)+DATE(1970,1,1)</f>
        <v>41748.878182870372</v>
      </c>
      <c r="L835">
        <v>1397941475</v>
      </c>
      <c r="M835" s="9">
        <f t="shared" ref="M835:M898" si="55">(((N835/60)/60)/24)+DATE(1970,1,1)</f>
        <v>41718.878182870372</v>
      </c>
      <c r="N835">
        <v>1395349475</v>
      </c>
      <c r="O835" t="b">
        <v>0</v>
      </c>
      <c r="P835">
        <v>41</v>
      </c>
      <c r="Q835" t="b">
        <v>1</v>
      </c>
      <c r="R835" t="s">
        <v>8274</v>
      </c>
      <c r="S835" s="17" t="s">
        <v>8345</v>
      </c>
      <c r="T835" t="s">
        <v>8346</v>
      </c>
    </row>
    <row r="836" spans="1:20" ht="43.2" x14ac:dyDescent="0.55000000000000004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0" t="str">
        <f t="shared" si="52"/>
        <v>May</v>
      </c>
      <c r="J836" s="10">
        <f t="shared" si="53"/>
        <v>2013</v>
      </c>
      <c r="K836" s="9">
        <f t="shared" si="54"/>
        <v>41456.165972222225</v>
      </c>
      <c r="L836">
        <v>1372651140</v>
      </c>
      <c r="M836" s="9">
        <f t="shared" si="55"/>
        <v>41422.822824074072</v>
      </c>
      <c r="N836">
        <v>1369770292</v>
      </c>
      <c r="O836" t="b">
        <v>0</v>
      </c>
      <c r="P836">
        <v>75</v>
      </c>
      <c r="Q836" t="b">
        <v>1</v>
      </c>
      <c r="R836" t="s">
        <v>8274</v>
      </c>
      <c r="S836" s="17" t="s">
        <v>8345</v>
      </c>
      <c r="T836" t="s">
        <v>8346</v>
      </c>
    </row>
    <row r="837" spans="1:20" ht="43.2" x14ac:dyDescent="0.55000000000000004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0" t="str">
        <f t="shared" si="52"/>
        <v>April</v>
      </c>
      <c r="J837" s="10">
        <f t="shared" si="53"/>
        <v>2012</v>
      </c>
      <c r="K837" s="9">
        <f t="shared" si="54"/>
        <v>41048.125</v>
      </c>
      <c r="L837">
        <v>1337396400</v>
      </c>
      <c r="M837" s="9">
        <f t="shared" si="55"/>
        <v>41005.45784722222</v>
      </c>
      <c r="N837">
        <v>1333709958</v>
      </c>
      <c r="O837" t="b">
        <v>0</v>
      </c>
      <c r="P837">
        <v>40</v>
      </c>
      <c r="Q837" t="b">
        <v>1</v>
      </c>
      <c r="R837" t="s">
        <v>8274</v>
      </c>
      <c r="S837" s="17" t="s">
        <v>8345</v>
      </c>
      <c r="T837" t="s">
        <v>8346</v>
      </c>
    </row>
    <row r="838" spans="1:20" x14ac:dyDescent="0.55000000000000004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0" t="str">
        <f t="shared" si="52"/>
        <v>September</v>
      </c>
      <c r="J838" s="10">
        <f t="shared" si="53"/>
        <v>2013</v>
      </c>
      <c r="K838" s="9">
        <f t="shared" si="54"/>
        <v>41554.056921296295</v>
      </c>
      <c r="L838">
        <v>1381108918</v>
      </c>
      <c r="M838" s="9">
        <f t="shared" si="55"/>
        <v>41524.056921296295</v>
      </c>
      <c r="N838">
        <v>1378516918</v>
      </c>
      <c r="O838" t="b">
        <v>0</v>
      </c>
      <c r="P838">
        <v>46</v>
      </c>
      <c r="Q838" t="b">
        <v>1</v>
      </c>
      <c r="R838" t="s">
        <v>8274</v>
      </c>
      <c r="S838" s="17" t="s">
        <v>8345</v>
      </c>
      <c r="T838" t="s">
        <v>8346</v>
      </c>
    </row>
    <row r="839" spans="1:20" ht="28.8" x14ac:dyDescent="0.55000000000000004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0" t="str">
        <f t="shared" si="52"/>
        <v>April</v>
      </c>
      <c r="J839" s="10">
        <f t="shared" si="53"/>
        <v>2014</v>
      </c>
      <c r="K839" s="9">
        <f t="shared" si="54"/>
        <v>41760.998402777775</v>
      </c>
      <c r="L839">
        <v>1398988662</v>
      </c>
      <c r="M839" s="9">
        <f t="shared" si="55"/>
        <v>41730.998402777775</v>
      </c>
      <c r="N839">
        <v>1396396662</v>
      </c>
      <c r="O839" t="b">
        <v>0</v>
      </c>
      <c r="P839">
        <v>62</v>
      </c>
      <c r="Q839" t="b">
        <v>1</v>
      </c>
      <c r="R839" t="s">
        <v>8274</v>
      </c>
      <c r="S839" s="17" t="s">
        <v>8345</v>
      </c>
      <c r="T839" t="s">
        <v>8346</v>
      </c>
    </row>
    <row r="840" spans="1:20" ht="43.2" x14ac:dyDescent="0.55000000000000004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0" t="str">
        <f t="shared" si="52"/>
        <v>December</v>
      </c>
      <c r="J840" s="10">
        <f t="shared" si="53"/>
        <v>2011</v>
      </c>
      <c r="K840" s="9">
        <f t="shared" si="54"/>
        <v>40925.897974537038</v>
      </c>
      <c r="L840">
        <v>1326835985</v>
      </c>
      <c r="M840" s="9">
        <f t="shared" si="55"/>
        <v>40895.897974537038</v>
      </c>
      <c r="N840">
        <v>1324243985</v>
      </c>
      <c r="O840" t="b">
        <v>0</v>
      </c>
      <c r="P840">
        <v>61</v>
      </c>
      <c r="Q840" t="b">
        <v>1</v>
      </c>
      <c r="R840" t="s">
        <v>8274</v>
      </c>
      <c r="S840" s="17" t="s">
        <v>8345</v>
      </c>
      <c r="T840" t="s">
        <v>8346</v>
      </c>
    </row>
    <row r="841" spans="1:20" ht="43.2" x14ac:dyDescent="0.55000000000000004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0" t="str">
        <f t="shared" si="52"/>
        <v>August</v>
      </c>
      <c r="J841" s="10">
        <f t="shared" si="53"/>
        <v>2012</v>
      </c>
      <c r="K841" s="9">
        <f t="shared" si="54"/>
        <v>41174.763379629629</v>
      </c>
      <c r="L841">
        <v>1348337956</v>
      </c>
      <c r="M841" s="9">
        <f t="shared" si="55"/>
        <v>41144.763379629629</v>
      </c>
      <c r="N841">
        <v>1345745956</v>
      </c>
      <c r="O841" t="b">
        <v>0</v>
      </c>
      <c r="P841">
        <v>96</v>
      </c>
      <c r="Q841" t="b">
        <v>1</v>
      </c>
      <c r="R841" t="s">
        <v>8274</v>
      </c>
      <c r="S841" s="17" t="s">
        <v>8345</v>
      </c>
      <c r="T841" t="s">
        <v>8346</v>
      </c>
    </row>
    <row r="842" spans="1:20" ht="43.2" x14ac:dyDescent="0.55000000000000004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0" t="str">
        <f t="shared" si="52"/>
        <v>August</v>
      </c>
      <c r="J842" s="10">
        <f t="shared" si="53"/>
        <v>2016</v>
      </c>
      <c r="K842" s="9">
        <f t="shared" si="54"/>
        <v>42637.226701388892</v>
      </c>
      <c r="L842">
        <v>1474694787</v>
      </c>
      <c r="M842" s="9">
        <f t="shared" si="55"/>
        <v>42607.226701388892</v>
      </c>
      <c r="N842">
        <v>1472102787</v>
      </c>
      <c r="O842" t="b">
        <v>0</v>
      </c>
      <c r="P842">
        <v>190</v>
      </c>
      <c r="Q842" t="b">
        <v>1</v>
      </c>
      <c r="R842" t="s">
        <v>8275</v>
      </c>
      <c r="S842" s="17" t="s">
        <v>8345</v>
      </c>
      <c r="T842" t="s">
        <v>8346</v>
      </c>
    </row>
    <row r="843" spans="1:20" ht="43.2" x14ac:dyDescent="0.55000000000000004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0" t="str">
        <f t="shared" si="52"/>
        <v>October</v>
      </c>
      <c r="J843" s="10">
        <f t="shared" si="53"/>
        <v>2014</v>
      </c>
      <c r="K843" s="9">
        <f t="shared" si="54"/>
        <v>41953.88035879629</v>
      </c>
      <c r="L843">
        <v>1415653663</v>
      </c>
      <c r="M843" s="9">
        <f t="shared" si="55"/>
        <v>41923.838692129626</v>
      </c>
      <c r="N843">
        <v>1413058063</v>
      </c>
      <c r="O843" t="b">
        <v>1</v>
      </c>
      <c r="P843">
        <v>94</v>
      </c>
      <c r="Q843" t="b">
        <v>1</v>
      </c>
      <c r="R843" t="s">
        <v>8275</v>
      </c>
      <c r="S843" s="17" t="s">
        <v>8345</v>
      </c>
      <c r="T843" t="s">
        <v>8346</v>
      </c>
    </row>
    <row r="844" spans="1:20" ht="43.2" x14ac:dyDescent="0.55000000000000004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0" t="str">
        <f t="shared" si="52"/>
        <v>September</v>
      </c>
      <c r="J844" s="10">
        <f t="shared" si="53"/>
        <v>2013</v>
      </c>
      <c r="K844" s="9">
        <f t="shared" si="54"/>
        <v>41561.165972222225</v>
      </c>
      <c r="L844">
        <v>1381723140</v>
      </c>
      <c r="M844" s="9">
        <f t="shared" si="55"/>
        <v>41526.592395833337</v>
      </c>
      <c r="N844">
        <v>1378735983</v>
      </c>
      <c r="O844" t="b">
        <v>1</v>
      </c>
      <c r="P844">
        <v>39</v>
      </c>
      <c r="Q844" t="b">
        <v>1</v>
      </c>
      <c r="R844" t="s">
        <v>8275</v>
      </c>
      <c r="S844" s="17" t="s">
        <v>8345</v>
      </c>
      <c r="T844" t="s">
        <v>8346</v>
      </c>
    </row>
    <row r="845" spans="1:20" ht="43.2" x14ac:dyDescent="0.55000000000000004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0" t="str">
        <f t="shared" si="52"/>
        <v>November</v>
      </c>
      <c r="J845" s="10">
        <f t="shared" si="53"/>
        <v>2016</v>
      </c>
      <c r="K845" s="9">
        <f t="shared" si="54"/>
        <v>42712.333333333328</v>
      </c>
      <c r="L845">
        <v>1481184000</v>
      </c>
      <c r="M845" s="9">
        <f t="shared" si="55"/>
        <v>42695.257870370369</v>
      </c>
      <c r="N845">
        <v>1479708680</v>
      </c>
      <c r="O845" t="b">
        <v>0</v>
      </c>
      <c r="P845">
        <v>127</v>
      </c>
      <c r="Q845" t="b">
        <v>1</v>
      </c>
      <c r="R845" t="s">
        <v>8275</v>
      </c>
      <c r="S845" s="17" t="s">
        <v>8345</v>
      </c>
      <c r="T845" t="s">
        <v>8346</v>
      </c>
    </row>
    <row r="846" spans="1:20" ht="43.2" x14ac:dyDescent="0.55000000000000004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0" t="str">
        <f t="shared" si="52"/>
        <v>September</v>
      </c>
      <c r="J846" s="10">
        <f t="shared" si="53"/>
        <v>2014</v>
      </c>
      <c r="K846" s="9">
        <f t="shared" si="54"/>
        <v>41944.207638888889</v>
      </c>
      <c r="L846">
        <v>1414817940</v>
      </c>
      <c r="M846" s="9">
        <f t="shared" si="55"/>
        <v>41905.684629629628</v>
      </c>
      <c r="N846">
        <v>1411489552</v>
      </c>
      <c r="O846" t="b">
        <v>1</v>
      </c>
      <c r="P846">
        <v>159</v>
      </c>
      <c r="Q846" t="b">
        <v>1</v>
      </c>
      <c r="R846" t="s">
        <v>8275</v>
      </c>
      <c r="S846" s="17" t="s">
        <v>8345</v>
      </c>
      <c r="T846" t="s">
        <v>8346</v>
      </c>
    </row>
    <row r="847" spans="1:20" ht="43.2" x14ac:dyDescent="0.55000000000000004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0" t="str">
        <f t="shared" si="52"/>
        <v>July</v>
      </c>
      <c r="J847" s="10">
        <f t="shared" si="53"/>
        <v>2016</v>
      </c>
      <c r="K847" s="9">
        <f t="shared" si="54"/>
        <v>42618.165972222225</v>
      </c>
      <c r="L847">
        <v>1473047940</v>
      </c>
      <c r="M847" s="9">
        <f t="shared" si="55"/>
        <v>42578.205972222218</v>
      </c>
      <c r="N847">
        <v>1469595396</v>
      </c>
      <c r="O847" t="b">
        <v>0</v>
      </c>
      <c r="P847">
        <v>177</v>
      </c>
      <c r="Q847" t="b">
        <v>1</v>
      </c>
      <c r="R847" t="s">
        <v>8275</v>
      </c>
      <c r="S847" s="17" t="s">
        <v>8345</v>
      </c>
      <c r="T847" t="s">
        <v>8346</v>
      </c>
    </row>
    <row r="848" spans="1:20" ht="43.2" x14ac:dyDescent="0.55000000000000004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0" t="str">
        <f t="shared" si="52"/>
        <v>February</v>
      </c>
      <c r="J848" s="10">
        <f t="shared" si="53"/>
        <v>2014</v>
      </c>
      <c r="K848" s="9">
        <f t="shared" si="54"/>
        <v>41708.583333333336</v>
      </c>
      <c r="L848">
        <v>1394460000</v>
      </c>
      <c r="M848" s="9">
        <f t="shared" si="55"/>
        <v>41694.391840277778</v>
      </c>
      <c r="N848">
        <v>1393233855</v>
      </c>
      <c r="O848" t="b">
        <v>0</v>
      </c>
      <c r="P848">
        <v>47</v>
      </c>
      <c r="Q848" t="b">
        <v>1</v>
      </c>
      <c r="R848" t="s">
        <v>8275</v>
      </c>
      <c r="S848" s="17" t="s">
        <v>8345</v>
      </c>
      <c r="T848" t="s">
        <v>8346</v>
      </c>
    </row>
    <row r="849" spans="1:20" ht="28.8" x14ac:dyDescent="0.55000000000000004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0" t="str">
        <f t="shared" si="52"/>
        <v>June</v>
      </c>
      <c r="J849" s="10">
        <f t="shared" si="53"/>
        <v>2015</v>
      </c>
      <c r="K849" s="9">
        <f t="shared" si="54"/>
        <v>42195.79833333334</v>
      </c>
      <c r="L849">
        <v>1436555376</v>
      </c>
      <c r="M849" s="9">
        <f t="shared" si="55"/>
        <v>42165.79833333334</v>
      </c>
      <c r="N849">
        <v>1433963376</v>
      </c>
      <c r="O849" t="b">
        <v>0</v>
      </c>
      <c r="P849">
        <v>1</v>
      </c>
      <c r="Q849" t="b">
        <v>1</v>
      </c>
      <c r="R849" t="s">
        <v>8275</v>
      </c>
      <c r="S849" s="17" t="s">
        <v>8345</v>
      </c>
      <c r="T849" t="s">
        <v>8346</v>
      </c>
    </row>
    <row r="850" spans="1:20" ht="43.2" x14ac:dyDescent="0.55000000000000004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0" t="str">
        <f t="shared" si="52"/>
        <v>March</v>
      </c>
      <c r="J850" s="10">
        <f t="shared" si="53"/>
        <v>2015</v>
      </c>
      <c r="K850" s="9">
        <f t="shared" si="54"/>
        <v>42108.792048611111</v>
      </c>
      <c r="L850">
        <v>1429038033</v>
      </c>
      <c r="M850" s="9">
        <f t="shared" si="55"/>
        <v>42078.792048611111</v>
      </c>
      <c r="N850">
        <v>1426446033</v>
      </c>
      <c r="O850" t="b">
        <v>0</v>
      </c>
      <c r="P850">
        <v>16</v>
      </c>
      <c r="Q850" t="b">
        <v>1</v>
      </c>
      <c r="R850" t="s">
        <v>8275</v>
      </c>
      <c r="S850" s="17" t="s">
        <v>8345</v>
      </c>
      <c r="T850" t="s">
        <v>8346</v>
      </c>
    </row>
    <row r="851" spans="1:20" ht="57.6" x14ac:dyDescent="0.55000000000000004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0" t="str">
        <f t="shared" si="52"/>
        <v>February</v>
      </c>
      <c r="J851" s="10">
        <f t="shared" si="53"/>
        <v>2015</v>
      </c>
      <c r="K851" s="9">
        <f t="shared" si="54"/>
        <v>42079.107222222221</v>
      </c>
      <c r="L851">
        <v>1426473264</v>
      </c>
      <c r="M851" s="9">
        <f t="shared" si="55"/>
        <v>42051.148888888885</v>
      </c>
      <c r="N851">
        <v>1424057664</v>
      </c>
      <c r="O851" t="b">
        <v>0</v>
      </c>
      <c r="P851">
        <v>115</v>
      </c>
      <c r="Q851" t="b">
        <v>1</v>
      </c>
      <c r="R851" t="s">
        <v>8275</v>
      </c>
      <c r="S851" s="17" t="s">
        <v>8345</v>
      </c>
      <c r="T851" t="s">
        <v>8346</v>
      </c>
    </row>
    <row r="852" spans="1:20" ht="43.2" x14ac:dyDescent="0.55000000000000004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0" t="str">
        <f t="shared" si="52"/>
        <v>March</v>
      </c>
      <c r="J852" s="10">
        <f t="shared" si="53"/>
        <v>2016</v>
      </c>
      <c r="K852" s="9">
        <f t="shared" si="54"/>
        <v>42485.207638888889</v>
      </c>
      <c r="L852">
        <v>1461560340</v>
      </c>
      <c r="M852" s="9">
        <f t="shared" si="55"/>
        <v>42452.827743055561</v>
      </c>
      <c r="N852">
        <v>1458762717</v>
      </c>
      <c r="O852" t="b">
        <v>0</v>
      </c>
      <c r="P852">
        <v>133</v>
      </c>
      <c r="Q852" t="b">
        <v>1</v>
      </c>
      <c r="R852" t="s">
        <v>8275</v>
      </c>
      <c r="S852" s="17" t="s">
        <v>8345</v>
      </c>
      <c r="T852" t="s">
        <v>8346</v>
      </c>
    </row>
    <row r="853" spans="1:20" ht="43.2" x14ac:dyDescent="0.55000000000000004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0" t="str">
        <f t="shared" si="52"/>
        <v>June</v>
      </c>
      <c r="J853" s="10">
        <f t="shared" si="53"/>
        <v>2016</v>
      </c>
      <c r="K853" s="9">
        <f t="shared" si="54"/>
        <v>42582.822916666672</v>
      </c>
      <c r="L853">
        <v>1469994300</v>
      </c>
      <c r="M853" s="9">
        <f t="shared" si="55"/>
        <v>42522.880243055552</v>
      </c>
      <c r="N853">
        <v>1464815253</v>
      </c>
      <c r="O853" t="b">
        <v>0</v>
      </c>
      <c r="P853">
        <v>70</v>
      </c>
      <c r="Q853" t="b">
        <v>1</v>
      </c>
      <c r="R853" t="s">
        <v>8275</v>
      </c>
      <c r="S853" s="17" t="s">
        <v>8345</v>
      </c>
      <c r="T853" t="s">
        <v>8346</v>
      </c>
    </row>
    <row r="854" spans="1:20" ht="28.8" x14ac:dyDescent="0.55000000000000004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0" t="str">
        <f t="shared" si="52"/>
        <v>October</v>
      </c>
      <c r="J854" s="10">
        <f t="shared" si="53"/>
        <v>2016</v>
      </c>
      <c r="K854" s="9">
        <f t="shared" si="54"/>
        <v>42667.875</v>
      </c>
      <c r="L854">
        <v>1477342800</v>
      </c>
      <c r="M854" s="9">
        <f t="shared" si="55"/>
        <v>42656.805497685185</v>
      </c>
      <c r="N854">
        <v>1476386395</v>
      </c>
      <c r="O854" t="b">
        <v>0</v>
      </c>
      <c r="P854">
        <v>62</v>
      </c>
      <c r="Q854" t="b">
        <v>1</v>
      </c>
      <c r="R854" t="s">
        <v>8275</v>
      </c>
      <c r="S854" s="17" t="s">
        <v>8345</v>
      </c>
      <c r="T854" t="s">
        <v>8346</v>
      </c>
    </row>
    <row r="855" spans="1:20" ht="43.2" x14ac:dyDescent="0.55000000000000004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0" t="str">
        <f t="shared" si="52"/>
        <v>January</v>
      </c>
      <c r="J855" s="10">
        <f t="shared" si="53"/>
        <v>2015</v>
      </c>
      <c r="K855" s="9">
        <f t="shared" si="54"/>
        <v>42051.832280092596</v>
      </c>
      <c r="L855">
        <v>1424116709</v>
      </c>
      <c r="M855" s="9">
        <f t="shared" si="55"/>
        <v>42021.832280092596</v>
      </c>
      <c r="N855">
        <v>1421524709</v>
      </c>
      <c r="O855" t="b">
        <v>0</v>
      </c>
      <c r="P855">
        <v>10</v>
      </c>
      <c r="Q855" t="b">
        <v>1</v>
      </c>
      <c r="R855" t="s">
        <v>8275</v>
      </c>
      <c r="S855" s="17" t="s">
        <v>8345</v>
      </c>
      <c r="T855" t="s">
        <v>8346</v>
      </c>
    </row>
    <row r="856" spans="1:20" ht="43.2" x14ac:dyDescent="0.55000000000000004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0" t="str">
        <f t="shared" si="52"/>
        <v>November</v>
      </c>
      <c r="J856" s="10">
        <f t="shared" si="53"/>
        <v>2016</v>
      </c>
      <c r="K856" s="9">
        <f t="shared" si="54"/>
        <v>42732.212337962963</v>
      </c>
      <c r="L856">
        <v>1482901546</v>
      </c>
      <c r="M856" s="9">
        <f t="shared" si="55"/>
        <v>42702.212337962963</v>
      </c>
      <c r="N856">
        <v>1480309546</v>
      </c>
      <c r="O856" t="b">
        <v>0</v>
      </c>
      <c r="P856">
        <v>499</v>
      </c>
      <c r="Q856" t="b">
        <v>1</v>
      </c>
      <c r="R856" t="s">
        <v>8275</v>
      </c>
      <c r="S856" s="17" t="s">
        <v>8345</v>
      </c>
      <c r="T856" t="s">
        <v>8346</v>
      </c>
    </row>
    <row r="857" spans="1:20" ht="28.8" x14ac:dyDescent="0.55000000000000004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0" t="str">
        <f t="shared" si="52"/>
        <v>June</v>
      </c>
      <c r="J857" s="10">
        <f t="shared" si="53"/>
        <v>2016</v>
      </c>
      <c r="K857" s="9">
        <f t="shared" si="54"/>
        <v>42575.125196759262</v>
      </c>
      <c r="L857">
        <v>1469329217</v>
      </c>
      <c r="M857" s="9">
        <f t="shared" si="55"/>
        <v>42545.125196759262</v>
      </c>
      <c r="N857">
        <v>1466737217</v>
      </c>
      <c r="O857" t="b">
        <v>0</v>
      </c>
      <c r="P857">
        <v>47</v>
      </c>
      <c r="Q857" t="b">
        <v>1</v>
      </c>
      <c r="R857" t="s">
        <v>8275</v>
      </c>
      <c r="S857" s="17" t="s">
        <v>8345</v>
      </c>
      <c r="T857" t="s">
        <v>8346</v>
      </c>
    </row>
    <row r="858" spans="1:20" ht="43.2" x14ac:dyDescent="0.55000000000000004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0" t="str">
        <f t="shared" si="52"/>
        <v>August</v>
      </c>
      <c r="J858" s="10">
        <f t="shared" si="53"/>
        <v>2016</v>
      </c>
      <c r="K858" s="9">
        <f t="shared" si="54"/>
        <v>42668.791666666672</v>
      </c>
      <c r="L858">
        <v>1477422000</v>
      </c>
      <c r="M858" s="9">
        <f t="shared" si="55"/>
        <v>42609.311990740738</v>
      </c>
      <c r="N858">
        <v>1472282956</v>
      </c>
      <c r="O858" t="b">
        <v>0</v>
      </c>
      <c r="P858">
        <v>28</v>
      </c>
      <c r="Q858" t="b">
        <v>1</v>
      </c>
      <c r="R858" t="s">
        <v>8275</v>
      </c>
      <c r="S858" s="17" t="s">
        <v>8345</v>
      </c>
      <c r="T858" t="s">
        <v>8346</v>
      </c>
    </row>
    <row r="859" spans="1:20" ht="28.8" x14ac:dyDescent="0.55000000000000004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0" t="str">
        <f t="shared" si="52"/>
        <v>October</v>
      </c>
      <c r="J859" s="10">
        <f t="shared" si="53"/>
        <v>2015</v>
      </c>
      <c r="K859" s="9">
        <f t="shared" si="54"/>
        <v>42333.623043981483</v>
      </c>
      <c r="L859">
        <v>1448463431</v>
      </c>
      <c r="M859" s="9">
        <f t="shared" si="55"/>
        <v>42291.581377314811</v>
      </c>
      <c r="N859">
        <v>1444831031</v>
      </c>
      <c r="O859" t="b">
        <v>0</v>
      </c>
      <c r="P859">
        <v>24</v>
      </c>
      <c r="Q859" t="b">
        <v>1</v>
      </c>
      <c r="R859" t="s">
        <v>8275</v>
      </c>
      <c r="S859" s="17" t="s">
        <v>8345</v>
      </c>
      <c r="T859" t="s">
        <v>8346</v>
      </c>
    </row>
    <row r="860" spans="1:20" ht="43.2" x14ac:dyDescent="0.55000000000000004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0" t="str">
        <f t="shared" si="52"/>
        <v>March</v>
      </c>
      <c r="J860" s="10">
        <f t="shared" si="53"/>
        <v>2015</v>
      </c>
      <c r="K860" s="9">
        <f t="shared" si="54"/>
        <v>42109.957638888889</v>
      </c>
      <c r="L860">
        <v>1429138740</v>
      </c>
      <c r="M860" s="9">
        <f t="shared" si="55"/>
        <v>42079.745578703703</v>
      </c>
      <c r="N860">
        <v>1426528418</v>
      </c>
      <c r="O860" t="b">
        <v>0</v>
      </c>
      <c r="P860">
        <v>76</v>
      </c>
      <c r="Q860" t="b">
        <v>1</v>
      </c>
      <c r="R860" t="s">
        <v>8275</v>
      </c>
      <c r="S860" s="17" t="s">
        <v>8345</v>
      </c>
      <c r="T860" t="s">
        <v>8346</v>
      </c>
    </row>
    <row r="861" spans="1:20" ht="43.2" x14ac:dyDescent="0.55000000000000004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0" t="str">
        <f t="shared" si="52"/>
        <v>May</v>
      </c>
      <c r="J861" s="10">
        <f t="shared" si="53"/>
        <v>2015</v>
      </c>
      <c r="K861" s="9">
        <f t="shared" si="54"/>
        <v>42159</v>
      </c>
      <c r="L861">
        <v>1433376000</v>
      </c>
      <c r="M861" s="9">
        <f t="shared" si="55"/>
        <v>42128.820231481484</v>
      </c>
      <c r="N861">
        <v>1430768468</v>
      </c>
      <c r="O861" t="b">
        <v>0</v>
      </c>
      <c r="P861">
        <v>98</v>
      </c>
      <c r="Q861" t="b">
        <v>1</v>
      </c>
      <c r="R861" t="s">
        <v>8275</v>
      </c>
      <c r="S861" s="17" t="s">
        <v>8345</v>
      </c>
      <c r="T861" t="s">
        <v>8346</v>
      </c>
    </row>
    <row r="862" spans="1:20" ht="43.2" x14ac:dyDescent="0.55000000000000004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0" t="str">
        <f t="shared" si="52"/>
        <v>October</v>
      </c>
      <c r="J862" s="10">
        <f t="shared" si="53"/>
        <v>2013</v>
      </c>
      <c r="K862" s="9">
        <f t="shared" si="54"/>
        <v>41600.524456018517</v>
      </c>
      <c r="L862">
        <v>1385123713</v>
      </c>
      <c r="M862" s="9">
        <f t="shared" si="55"/>
        <v>41570.482789351852</v>
      </c>
      <c r="N862">
        <v>1382528113</v>
      </c>
      <c r="O862" t="b">
        <v>0</v>
      </c>
      <c r="P862">
        <v>48</v>
      </c>
      <c r="Q862" t="b">
        <v>0</v>
      </c>
      <c r="R862" t="s">
        <v>8276</v>
      </c>
      <c r="S862" s="17" t="s">
        <v>8345</v>
      </c>
      <c r="T862" t="s">
        <v>8346</v>
      </c>
    </row>
    <row r="863" spans="1:20" ht="43.2" x14ac:dyDescent="0.55000000000000004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0" t="str">
        <f t="shared" si="52"/>
        <v>August</v>
      </c>
      <c r="J863" s="10">
        <f t="shared" si="53"/>
        <v>2016</v>
      </c>
      <c r="K863" s="9">
        <f t="shared" si="54"/>
        <v>42629.965324074074</v>
      </c>
      <c r="L863">
        <v>1474067404</v>
      </c>
      <c r="M863" s="9">
        <f t="shared" si="55"/>
        <v>42599.965324074074</v>
      </c>
      <c r="N863">
        <v>1471475404</v>
      </c>
      <c r="O863" t="b">
        <v>0</v>
      </c>
      <c r="P863">
        <v>2</v>
      </c>
      <c r="Q863" t="b">
        <v>0</v>
      </c>
      <c r="R863" t="s">
        <v>8276</v>
      </c>
      <c r="S863" s="17" t="s">
        <v>8345</v>
      </c>
      <c r="T863" t="s">
        <v>8346</v>
      </c>
    </row>
    <row r="864" spans="1:20" ht="43.2" x14ac:dyDescent="0.55000000000000004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0" t="str">
        <f t="shared" si="52"/>
        <v>October</v>
      </c>
      <c r="J864" s="10">
        <f t="shared" si="53"/>
        <v>2013</v>
      </c>
      <c r="K864" s="9">
        <f t="shared" si="54"/>
        <v>41589.596620370372</v>
      </c>
      <c r="L864">
        <v>1384179548</v>
      </c>
      <c r="M864" s="9">
        <f t="shared" si="55"/>
        <v>41559.5549537037</v>
      </c>
      <c r="N864">
        <v>1381583948</v>
      </c>
      <c r="O864" t="b">
        <v>0</v>
      </c>
      <c r="P864">
        <v>4</v>
      </c>
      <c r="Q864" t="b">
        <v>0</v>
      </c>
      <c r="R864" t="s">
        <v>8276</v>
      </c>
      <c r="S864" s="17" t="s">
        <v>8345</v>
      </c>
      <c r="T864" t="s">
        <v>8346</v>
      </c>
    </row>
    <row r="865" spans="1:20" ht="43.2" x14ac:dyDescent="0.55000000000000004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0" t="str">
        <f t="shared" si="52"/>
        <v>January</v>
      </c>
      <c r="J865" s="10">
        <f t="shared" si="53"/>
        <v>2012</v>
      </c>
      <c r="K865" s="9">
        <f t="shared" si="54"/>
        <v>40951.117662037039</v>
      </c>
      <c r="L865">
        <v>1329014966</v>
      </c>
      <c r="M865" s="9">
        <f t="shared" si="55"/>
        <v>40921.117662037039</v>
      </c>
      <c r="N865">
        <v>1326422966</v>
      </c>
      <c r="O865" t="b">
        <v>0</v>
      </c>
      <c r="P865">
        <v>5</v>
      </c>
      <c r="Q865" t="b">
        <v>0</v>
      </c>
      <c r="R865" t="s">
        <v>8276</v>
      </c>
      <c r="S865" s="17" t="s">
        <v>8345</v>
      </c>
      <c r="T865" t="s">
        <v>8346</v>
      </c>
    </row>
    <row r="866" spans="1:20" ht="43.2" x14ac:dyDescent="0.55000000000000004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0" t="str">
        <f t="shared" si="52"/>
        <v>September</v>
      </c>
      <c r="J866" s="10">
        <f t="shared" si="53"/>
        <v>2013</v>
      </c>
      <c r="K866" s="9">
        <f t="shared" si="54"/>
        <v>41563.415972222225</v>
      </c>
      <c r="L866">
        <v>1381917540</v>
      </c>
      <c r="M866" s="9">
        <f t="shared" si="55"/>
        <v>41541.106921296298</v>
      </c>
      <c r="N866">
        <v>1379990038</v>
      </c>
      <c r="O866" t="b">
        <v>0</v>
      </c>
      <c r="P866">
        <v>79</v>
      </c>
      <c r="Q866" t="b">
        <v>0</v>
      </c>
      <c r="R866" t="s">
        <v>8276</v>
      </c>
      <c r="S866" s="17" t="s">
        <v>8345</v>
      </c>
      <c r="T866" t="s">
        <v>8346</v>
      </c>
    </row>
    <row r="867" spans="1:20" ht="43.2" x14ac:dyDescent="0.55000000000000004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0" t="str">
        <f t="shared" si="52"/>
        <v>November</v>
      </c>
      <c r="J867" s="10">
        <f t="shared" si="53"/>
        <v>2012</v>
      </c>
      <c r="K867" s="9">
        <f t="shared" si="54"/>
        <v>41290.77311342593</v>
      </c>
      <c r="L867">
        <v>1358361197</v>
      </c>
      <c r="M867" s="9">
        <f t="shared" si="55"/>
        <v>41230.77311342593</v>
      </c>
      <c r="N867">
        <v>1353177197</v>
      </c>
      <c r="O867" t="b">
        <v>0</v>
      </c>
      <c r="P867">
        <v>2</v>
      </c>
      <c r="Q867" t="b">
        <v>0</v>
      </c>
      <c r="R867" t="s">
        <v>8276</v>
      </c>
      <c r="S867" s="17" t="s">
        <v>8345</v>
      </c>
      <c r="T867" t="s">
        <v>8346</v>
      </c>
    </row>
    <row r="868" spans="1:20" ht="43.2" x14ac:dyDescent="0.55000000000000004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0" t="str">
        <f t="shared" si="52"/>
        <v>January</v>
      </c>
      <c r="J868" s="10">
        <f t="shared" si="53"/>
        <v>2015</v>
      </c>
      <c r="K868" s="9">
        <f t="shared" si="54"/>
        <v>42063.631944444445</v>
      </c>
      <c r="L868">
        <v>1425136200</v>
      </c>
      <c r="M868" s="9">
        <f t="shared" si="55"/>
        <v>42025.637939814813</v>
      </c>
      <c r="N868">
        <v>1421853518</v>
      </c>
      <c r="O868" t="b">
        <v>0</v>
      </c>
      <c r="P868">
        <v>11</v>
      </c>
      <c r="Q868" t="b">
        <v>0</v>
      </c>
      <c r="R868" t="s">
        <v>8276</v>
      </c>
      <c r="S868" s="17" t="s">
        <v>8345</v>
      </c>
      <c r="T868" t="s">
        <v>8346</v>
      </c>
    </row>
    <row r="869" spans="1:20" ht="43.2" x14ac:dyDescent="0.55000000000000004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0" t="str">
        <f t="shared" si="52"/>
        <v>October</v>
      </c>
      <c r="J869" s="10">
        <f t="shared" si="53"/>
        <v>2009</v>
      </c>
      <c r="K869" s="9">
        <f t="shared" si="54"/>
        <v>40148.207638888889</v>
      </c>
      <c r="L869">
        <v>1259643540</v>
      </c>
      <c r="M869" s="9">
        <f t="shared" si="55"/>
        <v>40088.105393518519</v>
      </c>
      <c r="N869">
        <v>1254450706</v>
      </c>
      <c r="O869" t="b">
        <v>0</v>
      </c>
      <c r="P869">
        <v>11</v>
      </c>
      <c r="Q869" t="b">
        <v>0</v>
      </c>
      <c r="R869" t="s">
        <v>8276</v>
      </c>
      <c r="S869" s="17" t="s">
        <v>8345</v>
      </c>
      <c r="T869" t="s">
        <v>8346</v>
      </c>
    </row>
    <row r="870" spans="1:20" ht="57.6" x14ac:dyDescent="0.55000000000000004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0" t="str">
        <f t="shared" si="52"/>
        <v>December</v>
      </c>
      <c r="J870" s="10">
        <f t="shared" si="53"/>
        <v>2013</v>
      </c>
      <c r="K870" s="9">
        <f t="shared" si="54"/>
        <v>41646.027754629627</v>
      </c>
      <c r="L870">
        <v>1389055198</v>
      </c>
      <c r="M870" s="9">
        <f t="shared" si="55"/>
        <v>41616.027754629627</v>
      </c>
      <c r="N870">
        <v>1386463198</v>
      </c>
      <c r="O870" t="b">
        <v>0</v>
      </c>
      <c r="P870">
        <v>1</v>
      </c>
      <c r="Q870" t="b">
        <v>0</v>
      </c>
      <c r="R870" t="s">
        <v>8276</v>
      </c>
      <c r="S870" s="17" t="s">
        <v>8345</v>
      </c>
      <c r="T870" t="s">
        <v>8346</v>
      </c>
    </row>
    <row r="871" spans="1:20" ht="57.6" x14ac:dyDescent="0.55000000000000004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0" t="str">
        <f t="shared" si="52"/>
        <v>March</v>
      </c>
      <c r="J871" s="10">
        <f t="shared" si="53"/>
        <v>2013</v>
      </c>
      <c r="K871" s="9">
        <f t="shared" si="54"/>
        <v>41372.803900462961</v>
      </c>
      <c r="L871">
        <v>1365448657</v>
      </c>
      <c r="M871" s="9">
        <f t="shared" si="55"/>
        <v>41342.845567129632</v>
      </c>
      <c r="N871">
        <v>1362860257</v>
      </c>
      <c r="O871" t="b">
        <v>0</v>
      </c>
      <c r="P871">
        <v>3</v>
      </c>
      <c r="Q871" t="b">
        <v>0</v>
      </c>
      <c r="R871" t="s">
        <v>8276</v>
      </c>
      <c r="S871" s="17" t="s">
        <v>8345</v>
      </c>
      <c r="T871" t="s">
        <v>8346</v>
      </c>
    </row>
    <row r="872" spans="1:20" ht="43.2" x14ac:dyDescent="0.55000000000000004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0" t="str">
        <f t="shared" si="52"/>
        <v>August</v>
      </c>
      <c r="J872" s="10">
        <f t="shared" si="53"/>
        <v>2013</v>
      </c>
      <c r="K872" s="9">
        <f t="shared" si="54"/>
        <v>41518.022256944445</v>
      </c>
      <c r="L872">
        <v>1377995523</v>
      </c>
      <c r="M872" s="9">
        <f t="shared" si="55"/>
        <v>41488.022256944445</v>
      </c>
      <c r="N872">
        <v>1375403523</v>
      </c>
      <c r="O872" t="b">
        <v>0</v>
      </c>
      <c r="P872">
        <v>5</v>
      </c>
      <c r="Q872" t="b">
        <v>0</v>
      </c>
      <c r="R872" t="s">
        <v>8276</v>
      </c>
      <c r="S872" s="17" t="s">
        <v>8345</v>
      </c>
      <c r="T872" t="s">
        <v>8346</v>
      </c>
    </row>
    <row r="873" spans="1:20" ht="43.2" x14ac:dyDescent="0.55000000000000004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0" t="str">
        <f t="shared" si="52"/>
        <v>October</v>
      </c>
      <c r="J873" s="10">
        <f t="shared" si="53"/>
        <v>2013</v>
      </c>
      <c r="K873" s="9">
        <f t="shared" si="54"/>
        <v>41607.602951388886</v>
      </c>
      <c r="L873">
        <v>1385735295</v>
      </c>
      <c r="M873" s="9">
        <f t="shared" si="55"/>
        <v>41577.561284722222</v>
      </c>
      <c r="N873">
        <v>1383139695</v>
      </c>
      <c r="O873" t="b">
        <v>0</v>
      </c>
      <c r="P873">
        <v>12</v>
      </c>
      <c r="Q873" t="b">
        <v>0</v>
      </c>
      <c r="R873" t="s">
        <v>8276</v>
      </c>
      <c r="S873" s="17" t="s">
        <v>8345</v>
      </c>
      <c r="T873" t="s">
        <v>8346</v>
      </c>
    </row>
    <row r="874" spans="1:20" ht="43.2" x14ac:dyDescent="0.55000000000000004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0" t="str">
        <f t="shared" si="52"/>
        <v>January</v>
      </c>
      <c r="J874" s="10">
        <f t="shared" si="53"/>
        <v>2011</v>
      </c>
      <c r="K874" s="9">
        <f t="shared" si="54"/>
        <v>40612.825543981482</v>
      </c>
      <c r="L874">
        <v>1299786527</v>
      </c>
      <c r="M874" s="9">
        <f t="shared" si="55"/>
        <v>40567.825543981482</v>
      </c>
      <c r="N874">
        <v>1295898527</v>
      </c>
      <c r="O874" t="b">
        <v>0</v>
      </c>
      <c r="P874">
        <v>2</v>
      </c>
      <c r="Q874" t="b">
        <v>0</v>
      </c>
      <c r="R874" t="s">
        <v>8276</v>
      </c>
      <c r="S874" s="17" t="s">
        <v>8345</v>
      </c>
      <c r="T874" t="s">
        <v>8346</v>
      </c>
    </row>
    <row r="875" spans="1:20" ht="28.8" x14ac:dyDescent="0.55000000000000004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0" t="str">
        <f t="shared" si="52"/>
        <v>October</v>
      </c>
      <c r="J875" s="10">
        <f t="shared" si="53"/>
        <v>2012</v>
      </c>
      <c r="K875" s="9">
        <f t="shared" si="54"/>
        <v>41224.208796296298</v>
      </c>
      <c r="L875">
        <v>1352610040</v>
      </c>
      <c r="M875" s="9">
        <f t="shared" si="55"/>
        <v>41184.167129629634</v>
      </c>
      <c r="N875">
        <v>1349150440</v>
      </c>
      <c r="O875" t="b">
        <v>0</v>
      </c>
      <c r="P875">
        <v>5</v>
      </c>
      <c r="Q875" t="b">
        <v>0</v>
      </c>
      <c r="R875" t="s">
        <v>8276</v>
      </c>
      <c r="S875" s="17" t="s">
        <v>8345</v>
      </c>
      <c r="T875" t="s">
        <v>8346</v>
      </c>
    </row>
    <row r="876" spans="1:20" ht="43.2" x14ac:dyDescent="0.55000000000000004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0" t="str">
        <f t="shared" si="52"/>
        <v>April</v>
      </c>
      <c r="J876" s="10">
        <f t="shared" si="53"/>
        <v>2013</v>
      </c>
      <c r="K876" s="9">
        <f t="shared" si="54"/>
        <v>41398.583726851852</v>
      </c>
      <c r="L876">
        <v>1367676034</v>
      </c>
      <c r="M876" s="9">
        <f t="shared" si="55"/>
        <v>41368.583726851852</v>
      </c>
      <c r="N876">
        <v>1365084034</v>
      </c>
      <c r="O876" t="b">
        <v>0</v>
      </c>
      <c r="P876">
        <v>21</v>
      </c>
      <c r="Q876" t="b">
        <v>0</v>
      </c>
      <c r="R876" t="s">
        <v>8276</v>
      </c>
      <c r="S876" s="17" t="s">
        <v>8345</v>
      </c>
      <c r="T876" t="s">
        <v>8346</v>
      </c>
    </row>
    <row r="877" spans="1:20" ht="57.6" x14ac:dyDescent="0.55000000000000004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0" t="str">
        <f t="shared" si="52"/>
        <v>September</v>
      </c>
      <c r="J877" s="10">
        <f t="shared" si="53"/>
        <v>2015</v>
      </c>
      <c r="K877" s="9">
        <f t="shared" si="54"/>
        <v>42268.723738425921</v>
      </c>
      <c r="L877">
        <v>1442856131</v>
      </c>
      <c r="M877" s="9">
        <f t="shared" si="55"/>
        <v>42248.723738425921</v>
      </c>
      <c r="N877">
        <v>1441128131</v>
      </c>
      <c r="O877" t="b">
        <v>0</v>
      </c>
      <c r="P877">
        <v>0</v>
      </c>
      <c r="Q877" t="b">
        <v>0</v>
      </c>
      <c r="R877" t="s">
        <v>8276</v>
      </c>
      <c r="S877" s="17" t="s">
        <v>8345</v>
      </c>
      <c r="T877" t="s">
        <v>8346</v>
      </c>
    </row>
    <row r="878" spans="1:20" ht="28.8" x14ac:dyDescent="0.55000000000000004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0" t="str">
        <f t="shared" si="52"/>
        <v>January</v>
      </c>
      <c r="J878" s="10">
        <f t="shared" si="53"/>
        <v>2013</v>
      </c>
      <c r="K878" s="9">
        <f t="shared" si="54"/>
        <v>41309.496840277774</v>
      </c>
      <c r="L878">
        <v>1359978927</v>
      </c>
      <c r="M878" s="9">
        <f t="shared" si="55"/>
        <v>41276.496840277774</v>
      </c>
      <c r="N878">
        <v>1357127727</v>
      </c>
      <c r="O878" t="b">
        <v>0</v>
      </c>
      <c r="P878">
        <v>45</v>
      </c>
      <c r="Q878" t="b">
        <v>0</v>
      </c>
      <c r="R878" t="s">
        <v>8276</v>
      </c>
      <c r="S878" s="17" t="s">
        <v>8345</v>
      </c>
      <c r="T878" t="s">
        <v>8346</v>
      </c>
    </row>
    <row r="879" spans="1:20" ht="43.2" x14ac:dyDescent="0.55000000000000004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0" t="str">
        <f t="shared" si="52"/>
        <v>November</v>
      </c>
      <c r="J879" s="10">
        <f t="shared" si="53"/>
        <v>2013</v>
      </c>
      <c r="K879" s="9">
        <f t="shared" si="54"/>
        <v>41627.788888888892</v>
      </c>
      <c r="L879">
        <v>1387479360</v>
      </c>
      <c r="M879" s="9">
        <f t="shared" si="55"/>
        <v>41597.788888888892</v>
      </c>
      <c r="N879">
        <v>1384887360</v>
      </c>
      <c r="O879" t="b">
        <v>0</v>
      </c>
      <c r="P879">
        <v>29</v>
      </c>
      <c r="Q879" t="b">
        <v>0</v>
      </c>
      <c r="R879" t="s">
        <v>8276</v>
      </c>
      <c r="S879" s="17" t="s">
        <v>8345</v>
      </c>
      <c r="T879" t="s">
        <v>8346</v>
      </c>
    </row>
    <row r="880" spans="1:20" ht="43.2" x14ac:dyDescent="0.55000000000000004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0" t="str">
        <f t="shared" si="52"/>
        <v>November</v>
      </c>
      <c r="J880" s="10">
        <f t="shared" si="53"/>
        <v>2010</v>
      </c>
      <c r="K880" s="9">
        <f t="shared" si="54"/>
        <v>40535.232916666668</v>
      </c>
      <c r="L880">
        <v>1293082524</v>
      </c>
      <c r="M880" s="9">
        <f t="shared" si="55"/>
        <v>40505.232916666668</v>
      </c>
      <c r="N880">
        <v>1290490524</v>
      </c>
      <c r="O880" t="b">
        <v>0</v>
      </c>
      <c r="P880">
        <v>2</v>
      </c>
      <c r="Q880" t="b">
        <v>0</v>
      </c>
      <c r="R880" t="s">
        <v>8276</v>
      </c>
      <c r="S880" s="17" t="s">
        <v>8345</v>
      </c>
      <c r="T880" t="s">
        <v>8346</v>
      </c>
    </row>
    <row r="881" spans="1:20" ht="43.2" x14ac:dyDescent="0.55000000000000004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0" t="str">
        <f t="shared" si="52"/>
        <v>May</v>
      </c>
      <c r="J881" s="10">
        <f t="shared" si="53"/>
        <v>2012</v>
      </c>
      <c r="K881" s="9">
        <f t="shared" si="54"/>
        <v>41058.829918981479</v>
      </c>
      <c r="L881">
        <v>1338321305</v>
      </c>
      <c r="M881" s="9">
        <f t="shared" si="55"/>
        <v>41037.829918981479</v>
      </c>
      <c r="N881">
        <v>1336506905</v>
      </c>
      <c r="O881" t="b">
        <v>0</v>
      </c>
      <c r="P881">
        <v>30</v>
      </c>
      <c r="Q881" t="b">
        <v>0</v>
      </c>
      <c r="R881" t="s">
        <v>8276</v>
      </c>
      <c r="S881" s="17" t="s">
        <v>8345</v>
      </c>
      <c r="T881" t="s">
        <v>8346</v>
      </c>
    </row>
    <row r="882" spans="1:20" ht="43.2" x14ac:dyDescent="0.55000000000000004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0" t="str">
        <f t="shared" si="52"/>
        <v>September</v>
      </c>
      <c r="J882" s="10">
        <f t="shared" si="53"/>
        <v>2012</v>
      </c>
      <c r="K882" s="9">
        <f t="shared" si="54"/>
        <v>41212.32104166667</v>
      </c>
      <c r="L882">
        <v>1351582938</v>
      </c>
      <c r="M882" s="9">
        <f t="shared" si="55"/>
        <v>41179.32104166667</v>
      </c>
      <c r="N882">
        <v>1348731738</v>
      </c>
      <c r="O882" t="b">
        <v>0</v>
      </c>
      <c r="P882">
        <v>8</v>
      </c>
      <c r="Q882" t="b">
        <v>0</v>
      </c>
      <c r="R882" t="s">
        <v>8277</v>
      </c>
      <c r="S882" s="17" t="s">
        <v>8345</v>
      </c>
      <c r="T882" t="s">
        <v>8346</v>
      </c>
    </row>
    <row r="883" spans="1:20" ht="43.2" x14ac:dyDescent="0.55000000000000004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0" t="str">
        <f t="shared" si="52"/>
        <v>November</v>
      </c>
      <c r="J883" s="10">
        <f t="shared" si="53"/>
        <v>2011</v>
      </c>
      <c r="K883" s="9">
        <f t="shared" si="54"/>
        <v>40922.25099537037</v>
      </c>
      <c r="L883">
        <v>1326520886</v>
      </c>
      <c r="M883" s="9">
        <f t="shared" si="55"/>
        <v>40877.25099537037</v>
      </c>
      <c r="N883">
        <v>1322632886</v>
      </c>
      <c r="O883" t="b">
        <v>0</v>
      </c>
      <c r="P883">
        <v>1</v>
      </c>
      <c r="Q883" t="b">
        <v>0</v>
      </c>
      <c r="R883" t="s">
        <v>8277</v>
      </c>
      <c r="S883" s="17" t="s">
        <v>8345</v>
      </c>
      <c r="T883" t="s">
        <v>8346</v>
      </c>
    </row>
    <row r="884" spans="1:20" ht="43.2" x14ac:dyDescent="0.55000000000000004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0" t="str">
        <f t="shared" si="52"/>
        <v>August</v>
      </c>
      <c r="J884" s="10">
        <f t="shared" si="53"/>
        <v>2011</v>
      </c>
      <c r="K884" s="9">
        <f t="shared" si="54"/>
        <v>40792.860532407409</v>
      </c>
      <c r="L884">
        <v>1315341550</v>
      </c>
      <c r="M884" s="9">
        <f t="shared" si="55"/>
        <v>40759.860532407409</v>
      </c>
      <c r="N884">
        <v>1312490350</v>
      </c>
      <c r="O884" t="b">
        <v>0</v>
      </c>
      <c r="P884">
        <v>14</v>
      </c>
      <c r="Q884" t="b">
        <v>0</v>
      </c>
      <c r="R884" t="s">
        <v>8277</v>
      </c>
      <c r="S884" s="17" t="s">
        <v>8345</v>
      </c>
      <c r="T884" t="s">
        <v>8346</v>
      </c>
    </row>
    <row r="885" spans="1:20" ht="43.2" x14ac:dyDescent="0.55000000000000004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0" t="str">
        <f t="shared" si="52"/>
        <v>January</v>
      </c>
      <c r="J885" s="10">
        <f t="shared" si="53"/>
        <v>2016</v>
      </c>
      <c r="K885" s="9">
        <f t="shared" si="54"/>
        <v>42431.935590277775</v>
      </c>
      <c r="L885">
        <v>1456957635</v>
      </c>
      <c r="M885" s="9">
        <f t="shared" si="55"/>
        <v>42371.935590277775</v>
      </c>
      <c r="N885">
        <v>1451773635</v>
      </c>
      <c r="O885" t="b">
        <v>0</v>
      </c>
      <c r="P885">
        <v>24</v>
      </c>
      <c r="Q885" t="b">
        <v>0</v>
      </c>
      <c r="R885" t="s">
        <v>8277</v>
      </c>
      <c r="S885" s="17" t="s">
        <v>8345</v>
      </c>
      <c r="T885" t="s">
        <v>8346</v>
      </c>
    </row>
    <row r="886" spans="1:20" ht="43.2" x14ac:dyDescent="0.55000000000000004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0" t="str">
        <f t="shared" si="52"/>
        <v>March</v>
      </c>
      <c r="J886" s="10">
        <f t="shared" si="53"/>
        <v>2012</v>
      </c>
      <c r="K886" s="9">
        <f t="shared" si="54"/>
        <v>41041.104861111111</v>
      </c>
      <c r="L886">
        <v>1336789860</v>
      </c>
      <c r="M886" s="9">
        <f t="shared" si="55"/>
        <v>40981.802615740737</v>
      </c>
      <c r="N886">
        <v>1331666146</v>
      </c>
      <c r="O886" t="b">
        <v>0</v>
      </c>
      <c r="P886">
        <v>2</v>
      </c>
      <c r="Q886" t="b">
        <v>0</v>
      </c>
      <c r="R886" t="s">
        <v>8277</v>
      </c>
      <c r="S886" s="17" t="s">
        <v>8345</v>
      </c>
      <c r="T886" t="s">
        <v>8346</v>
      </c>
    </row>
    <row r="887" spans="1:20" ht="43.2" x14ac:dyDescent="0.55000000000000004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0" t="str">
        <f t="shared" si="52"/>
        <v>December</v>
      </c>
      <c r="J887" s="10">
        <f t="shared" si="53"/>
        <v>2016</v>
      </c>
      <c r="K887" s="9">
        <f t="shared" si="54"/>
        <v>42734.941099537042</v>
      </c>
      <c r="L887">
        <v>1483137311</v>
      </c>
      <c r="M887" s="9">
        <f t="shared" si="55"/>
        <v>42713.941099537042</v>
      </c>
      <c r="N887">
        <v>1481322911</v>
      </c>
      <c r="O887" t="b">
        <v>0</v>
      </c>
      <c r="P887">
        <v>21</v>
      </c>
      <c r="Q887" t="b">
        <v>0</v>
      </c>
      <c r="R887" t="s">
        <v>8277</v>
      </c>
      <c r="S887" s="17" t="s">
        <v>8345</v>
      </c>
      <c r="T887" t="s">
        <v>8346</v>
      </c>
    </row>
    <row r="888" spans="1:20" ht="43.2" x14ac:dyDescent="0.55000000000000004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0" t="str">
        <f t="shared" si="52"/>
        <v>August</v>
      </c>
      <c r="J888" s="10">
        <f t="shared" si="53"/>
        <v>2016</v>
      </c>
      <c r="K888" s="9">
        <f t="shared" si="54"/>
        <v>42628.870520833334</v>
      </c>
      <c r="L888">
        <v>1473972813</v>
      </c>
      <c r="M888" s="9">
        <f t="shared" si="55"/>
        <v>42603.870520833334</v>
      </c>
      <c r="N888">
        <v>1471812813</v>
      </c>
      <c r="O888" t="b">
        <v>0</v>
      </c>
      <c r="P888">
        <v>7</v>
      </c>
      <c r="Q888" t="b">
        <v>0</v>
      </c>
      <c r="R888" t="s">
        <v>8277</v>
      </c>
      <c r="S888" s="17" t="s">
        <v>8345</v>
      </c>
      <c r="T888" t="s">
        <v>8346</v>
      </c>
    </row>
    <row r="889" spans="1:20" ht="43.2" x14ac:dyDescent="0.55000000000000004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0" t="str">
        <f t="shared" si="52"/>
        <v>April</v>
      </c>
      <c r="J889" s="10">
        <f t="shared" si="53"/>
        <v>2012</v>
      </c>
      <c r="K889" s="9">
        <f t="shared" si="54"/>
        <v>41056.958969907406</v>
      </c>
      <c r="L889">
        <v>1338159655</v>
      </c>
      <c r="M889" s="9">
        <f t="shared" si="55"/>
        <v>41026.958969907406</v>
      </c>
      <c r="N889">
        <v>1335567655</v>
      </c>
      <c r="O889" t="b">
        <v>0</v>
      </c>
      <c r="P889">
        <v>0</v>
      </c>
      <c r="Q889" t="b">
        <v>0</v>
      </c>
      <c r="R889" t="s">
        <v>8277</v>
      </c>
      <c r="S889" s="17" t="s">
        <v>8345</v>
      </c>
      <c r="T889" t="s">
        <v>8346</v>
      </c>
    </row>
    <row r="890" spans="1:20" ht="57.6" x14ac:dyDescent="0.55000000000000004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0" t="str">
        <f t="shared" si="52"/>
        <v>July</v>
      </c>
      <c r="J890" s="10">
        <f t="shared" si="53"/>
        <v>2011</v>
      </c>
      <c r="K890" s="9">
        <f t="shared" si="54"/>
        <v>40787.25</v>
      </c>
      <c r="L890">
        <v>1314856800</v>
      </c>
      <c r="M890" s="9">
        <f t="shared" si="55"/>
        <v>40751.753298611111</v>
      </c>
      <c r="N890">
        <v>1311789885</v>
      </c>
      <c r="O890" t="b">
        <v>0</v>
      </c>
      <c r="P890">
        <v>4</v>
      </c>
      <c r="Q890" t="b">
        <v>0</v>
      </c>
      <c r="R890" t="s">
        <v>8277</v>
      </c>
      <c r="S890" s="17" t="s">
        <v>8345</v>
      </c>
      <c r="T890" t="s">
        <v>8346</v>
      </c>
    </row>
    <row r="891" spans="1:20" ht="43.2" x14ac:dyDescent="0.55000000000000004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0" t="str">
        <f t="shared" si="52"/>
        <v>September</v>
      </c>
      <c r="J891" s="10">
        <f t="shared" si="53"/>
        <v>2014</v>
      </c>
      <c r="K891" s="9">
        <f t="shared" si="54"/>
        <v>41917.784062500003</v>
      </c>
      <c r="L891">
        <v>1412534943</v>
      </c>
      <c r="M891" s="9">
        <f t="shared" si="55"/>
        <v>41887.784062500003</v>
      </c>
      <c r="N891">
        <v>1409942943</v>
      </c>
      <c r="O891" t="b">
        <v>0</v>
      </c>
      <c r="P891">
        <v>32</v>
      </c>
      <c r="Q891" t="b">
        <v>0</v>
      </c>
      <c r="R891" t="s">
        <v>8277</v>
      </c>
      <c r="S891" s="17" t="s">
        <v>8345</v>
      </c>
      <c r="T891" t="s">
        <v>8346</v>
      </c>
    </row>
    <row r="892" spans="1:20" ht="43.2" x14ac:dyDescent="0.55000000000000004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0" t="str">
        <f t="shared" si="52"/>
        <v>October</v>
      </c>
      <c r="J892" s="10">
        <f t="shared" si="53"/>
        <v>2013</v>
      </c>
      <c r="K892" s="9">
        <f t="shared" si="54"/>
        <v>41599.740497685183</v>
      </c>
      <c r="L892">
        <v>1385055979</v>
      </c>
      <c r="M892" s="9">
        <f t="shared" si="55"/>
        <v>41569.698831018519</v>
      </c>
      <c r="N892">
        <v>1382460379</v>
      </c>
      <c r="O892" t="b">
        <v>0</v>
      </c>
      <c r="P892">
        <v>4</v>
      </c>
      <c r="Q892" t="b">
        <v>0</v>
      </c>
      <c r="R892" t="s">
        <v>8277</v>
      </c>
      <c r="S892" s="17" t="s">
        <v>8345</v>
      </c>
      <c r="T892" t="s">
        <v>8346</v>
      </c>
    </row>
    <row r="893" spans="1:20" ht="43.2" x14ac:dyDescent="0.55000000000000004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0" t="str">
        <f t="shared" si="52"/>
        <v>July</v>
      </c>
      <c r="J893" s="10">
        <f t="shared" si="53"/>
        <v>2014</v>
      </c>
      <c r="K893" s="9">
        <f t="shared" si="54"/>
        <v>41872.031597222223</v>
      </c>
      <c r="L893">
        <v>1408581930</v>
      </c>
      <c r="M893" s="9">
        <f t="shared" si="55"/>
        <v>41842.031597222223</v>
      </c>
      <c r="N893">
        <v>1405989930</v>
      </c>
      <c r="O893" t="b">
        <v>0</v>
      </c>
      <c r="P893">
        <v>9</v>
      </c>
      <c r="Q893" t="b">
        <v>0</v>
      </c>
      <c r="R893" t="s">
        <v>8277</v>
      </c>
      <c r="S893" s="17" t="s">
        <v>8345</v>
      </c>
      <c r="T893" t="s">
        <v>8346</v>
      </c>
    </row>
    <row r="894" spans="1:20" ht="43.2" x14ac:dyDescent="0.55000000000000004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0" t="str">
        <f t="shared" si="52"/>
        <v>May</v>
      </c>
      <c r="J894" s="10">
        <f t="shared" si="53"/>
        <v>2010</v>
      </c>
      <c r="K894" s="9">
        <f t="shared" si="54"/>
        <v>40391.166666666664</v>
      </c>
      <c r="L894">
        <v>1280635200</v>
      </c>
      <c r="M894" s="9">
        <f t="shared" si="55"/>
        <v>40304.20003472222</v>
      </c>
      <c r="N894">
        <v>1273121283</v>
      </c>
      <c r="O894" t="b">
        <v>0</v>
      </c>
      <c r="P894">
        <v>17</v>
      </c>
      <c r="Q894" t="b">
        <v>0</v>
      </c>
      <c r="R894" t="s">
        <v>8277</v>
      </c>
      <c r="S894" s="17" t="s">
        <v>8345</v>
      </c>
      <c r="T894" t="s">
        <v>8346</v>
      </c>
    </row>
    <row r="895" spans="1:20" ht="43.2" x14ac:dyDescent="0.55000000000000004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0" t="str">
        <f t="shared" si="52"/>
        <v>March</v>
      </c>
      <c r="J895" s="10">
        <f t="shared" si="53"/>
        <v>2015</v>
      </c>
      <c r="K895" s="9">
        <f t="shared" si="54"/>
        <v>42095.856053240743</v>
      </c>
      <c r="L895">
        <v>1427920363</v>
      </c>
      <c r="M895" s="9">
        <f t="shared" si="55"/>
        <v>42065.897719907407</v>
      </c>
      <c r="N895">
        <v>1425331963</v>
      </c>
      <c r="O895" t="b">
        <v>0</v>
      </c>
      <c r="P895">
        <v>5</v>
      </c>
      <c r="Q895" t="b">
        <v>0</v>
      </c>
      <c r="R895" t="s">
        <v>8277</v>
      </c>
      <c r="S895" s="17" t="s">
        <v>8345</v>
      </c>
      <c r="T895" t="s">
        <v>8346</v>
      </c>
    </row>
    <row r="896" spans="1:20" ht="43.2" x14ac:dyDescent="0.55000000000000004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0" t="str">
        <f t="shared" si="52"/>
        <v>May</v>
      </c>
      <c r="J896" s="10">
        <f t="shared" si="53"/>
        <v>2016</v>
      </c>
      <c r="K896" s="9">
        <f t="shared" si="54"/>
        <v>42526.981597222228</v>
      </c>
      <c r="L896">
        <v>1465169610</v>
      </c>
      <c r="M896" s="9">
        <f t="shared" si="55"/>
        <v>42496.981597222228</v>
      </c>
      <c r="N896">
        <v>1462577610</v>
      </c>
      <c r="O896" t="b">
        <v>0</v>
      </c>
      <c r="P896">
        <v>53</v>
      </c>
      <c r="Q896" t="b">
        <v>0</v>
      </c>
      <c r="R896" t="s">
        <v>8277</v>
      </c>
      <c r="S896" s="17" t="s">
        <v>8345</v>
      </c>
      <c r="T896" t="s">
        <v>8346</v>
      </c>
    </row>
    <row r="897" spans="1:20" ht="43.2" x14ac:dyDescent="0.55000000000000004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0" t="str">
        <f t="shared" si="52"/>
        <v>September</v>
      </c>
      <c r="J897" s="10">
        <f t="shared" si="53"/>
        <v>2010</v>
      </c>
      <c r="K897" s="9">
        <f t="shared" si="54"/>
        <v>40476.127650462964</v>
      </c>
      <c r="L897">
        <v>1287975829</v>
      </c>
      <c r="M897" s="9">
        <f t="shared" si="55"/>
        <v>40431.127650462964</v>
      </c>
      <c r="N897">
        <v>1284087829</v>
      </c>
      <c r="O897" t="b">
        <v>0</v>
      </c>
      <c r="P897">
        <v>7</v>
      </c>
      <c r="Q897" t="b">
        <v>0</v>
      </c>
      <c r="R897" t="s">
        <v>8277</v>
      </c>
      <c r="S897" s="17" t="s">
        <v>8345</v>
      </c>
      <c r="T897" t="s">
        <v>8346</v>
      </c>
    </row>
    <row r="898" spans="1:20" ht="43.2" x14ac:dyDescent="0.55000000000000004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0" t="str">
        <f t="shared" si="52"/>
        <v>August</v>
      </c>
      <c r="J898" s="10">
        <f t="shared" si="53"/>
        <v>2015</v>
      </c>
      <c r="K898" s="9">
        <f t="shared" si="54"/>
        <v>42244.166666666672</v>
      </c>
      <c r="L898">
        <v>1440734400</v>
      </c>
      <c r="M898" s="9">
        <f t="shared" si="55"/>
        <v>42218.872986111113</v>
      </c>
      <c r="N898">
        <v>1438549026</v>
      </c>
      <c r="O898" t="b">
        <v>0</v>
      </c>
      <c r="P898">
        <v>72</v>
      </c>
      <c r="Q898" t="b">
        <v>0</v>
      </c>
      <c r="R898" t="s">
        <v>8277</v>
      </c>
      <c r="S898" s="17" t="s">
        <v>8345</v>
      </c>
      <c r="T898" t="s">
        <v>8346</v>
      </c>
    </row>
    <row r="899" spans="1:20" ht="43.2" x14ac:dyDescent="0.55000000000000004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0" t="str">
        <f t="shared" ref="I899:I962" si="56">TEXT(M899, "mmmm")</f>
        <v>October</v>
      </c>
      <c r="J899" s="10">
        <f t="shared" ref="J899:J962" si="57">YEAR(M899)</f>
        <v>2012</v>
      </c>
      <c r="K899" s="9">
        <f t="shared" ref="K899:K962" si="58">(((L899/60)/60)/24)+DATE(1970,1,1)</f>
        <v>41241.730416666665</v>
      </c>
      <c r="L899">
        <v>1354123908</v>
      </c>
      <c r="M899" s="9">
        <f t="shared" ref="M899:M962" si="59">(((N899/60)/60)/24)+DATE(1970,1,1)</f>
        <v>41211.688750000001</v>
      </c>
      <c r="N899">
        <v>1351528308</v>
      </c>
      <c r="O899" t="b">
        <v>0</v>
      </c>
      <c r="P899">
        <v>0</v>
      </c>
      <c r="Q899" t="b">
        <v>0</v>
      </c>
      <c r="R899" t="s">
        <v>8277</v>
      </c>
      <c r="S899" s="17" t="s">
        <v>8345</v>
      </c>
      <c r="T899" t="s">
        <v>8346</v>
      </c>
    </row>
    <row r="900" spans="1:20" ht="43.2" x14ac:dyDescent="0.55000000000000004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0" t="str">
        <f t="shared" si="56"/>
        <v>December</v>
      </c>
      <c r="J900" s="10">
        <f t="shared" si="57"/>
        <v>2011</v>
      </c>
      <c r="K900" s="9">
        <f t="shared" si="58"/>
        <v>40923.758217592593</v>
      </c>
      <c r="L900">
        <v>1326651110</v>
      </c>
      <c r="M900" s="9">
        <f t="shared" si="59"/>
        <v>40878.758217592593</v>
      </c>
      <c r="N900">
        <v>1322763110</v>
      </c>
      <c r="O900" t="b">
        <v>0</v>
      </c>
      <c r="P900">
        <v>2</v>
      </c>
      <c r="Q900" t="b">
        <v>0</v>
      </c>
      <c r="R900" t="s">
        <v>8277</v>
      </c>
      <c r="S900" s="17" t="s">
        <v>8345</v>
      </c>
      <c r="T900" t="s">
        <v>8346</v>
      </c>
    </row>
    <row r="901" spans="1:20" ht="43.2" x14ac:dyDescent="0.55000000000000004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0" t="str">
        <f t="shared" si="56"/>
        <v>April</v>
      </c>
      <c r="J901" s="10">
        <f t="shared" si="57"/>
        <v>2011</v>
      </c>
      <c r="K901" s="9">
        <f t="shared" si="58"/>
        <v>40691.099097222221</v>
      </c>
      <c r="L901">
        <v>1306549362</v>
      </c>
      <c r="M901" s="9">
        <f t="shared" si="59"/>
        <v>40646.099097222221</v>
      </c>
      <c r="N901">
        <v>1302661362</v>
      </c>
      <c r="O901" t="b">
        <v>0</v>
      </c>
      <c r="P901">
        <v>8</v>
      </c>
      <c r="Q901" t="b">
        <v>0</v>
      </c>
      <c r="R901" t="s">
        <v>8277</v>
      </c>
      <c r="S901" s="17" t="s">
        <v>8345</v>
      </c>
      <c r="T901" t="s">
        <v>8346</v>
      </c>
    </row>
    <row r="902" spans="1:20" ht="28.8" x14ac:dyDescent="0.55000000000000004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0" t="str">
        <f t="shared" si="56"/>
        <v>February</v>
      </c>
      <c r="J902" s="10">
        <f t="shared" si="57"/>
        <v>2016</v>
      </c>
      <c r="K902" s="9">
        <f t="shared" si="58"/>
        <v>42459.807893518519</v>
      </c>
      <c r="L902">
        <v>1459365802</v>
      </c>
      <c r="M902" s="9">
        <f t="shared" si="59"/>
        <v>42429.84956018519</v>
      </c>
      <c r="N902">
        <v>1456777402</v>
      </c>
      <c r="O902" t="b">
        <v>0</v>
      </c>
      <c r="P902">
        <v>2</v>
      </c>
      <c r="Q902" t="b">
        <v>0</v>
      </c>
      <c r="R902" t="s">
        <v>8276</v>
      </c>
      <c r="S902" s="17" t="s">
        <v>8345</v>
      </c>
      <c r="T902" t="s">
        <v>8346</v>
      </c>
    </row>
    <row r="903" spans="1:20" ht="57.6" x14ac:dyDescent="0.55000000000000004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0" t="str">
        <f t="shared" si="56"/>
        <v>April</v>
      </c>
      <c r="J903" s="10">
        <f t="shared" si="57"/>
        <v>2010</v>
      </c>
      <c r="K903" s="9">
        <f t="shared" si="58"/>
        <v>40337.799305555556</v>
      </c>
      <c r="L903">
        <v>1276024260</v>
      </c>
      <c r="M903" s="9">
        <f t="shared" si="59"/>
        <v>40291.81150462963</v>
      </c>
      <c r="N903">
        <v>1272050914</v>
      </c>
      <c r="O903" t="b">
        <v>0</v>
      </c>
      <c r="P903">
        <v>0</v>
      </c>
      <c r="Q903" t="b">
        <v>0</v>
      </c>
      <c r="R903" t="s">
        <v>8276</v>
      </c>
      <c r="S903" s="17" t="s">
        <v>8345</v>
      </c>
      <c r="T903" t="s">
        <v>8346</v>
      </c>
    </row>
    <row r="904" spans="1:20" ht="57.6" x14ac:dyDescent="0.55000000000000004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0" t="str">
        <f t="shared" si="56"/>
        <v>July</v>
      </c>
      <c r="J904" s="10">
        <f t="shared" si="57"/>
        <v>2014</v>
      </c>
      <c r="K904" s="9">
        <f t="shared" si="58"/>
        <v>41881.645833333336</v>
      </c>
      <c r="L904">
        <v>1409412600</v>
      </c>
      <c r="M904" s="9">
        <f t="shared" si="59"/>
        <v>41829.965532407405</v>
      </c>
      <c r="N904">
        <v>1404947422</v>
      </c>
      <c r="O904" t="b">
        <v>0</v>
      </c>
      <c r="P904">
        <v>3</v>
      </c>
      <c r="Q904" t="b">
        <v>0</v>
      </c>
      <c r="R904" t="s">
        <v>8276</v>
      </c>
      <c r="S904" s="17" t="s">
        <v>8345</v>
      </c>
      <c r="T904" t="s">
        <v>8346</v>
      </c>
    </row>
    <row r="905" spans="1:20" ht="43.2" x14ac:dyDescent="0.55000000000000004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0" t="str">
        <f t="shared" si="56"/>
        <v>August</v>
      </c>
      <c r="J905" s="10">
        <f t="shared" si="57"/>
        <v>2012</v>
      </c>
      <c r="K905" s="9">
        <f t="shared" si="58"/>
        <v>41175.100694444445</v>
      </c>
      <c r="L905">
        <v>1348367100</v>
      </c>
      <c r="M905" s="9">
        <f t="shared" si="59"/>
        <v>41149.796064814815</v>
      </c>
      <c r="N905">
        <v>1346180780</v>
      </c>
      <c r="O905" t="b">
        <v>0</v>
      </c>
      <c r="P905">
        <v>4</v>
      </c>
      <c r="Q905" t="b">
        <v>0</v>
      </c>
      <c r="R905" t="s">
        <v>8276</v>
      </c>
      <c r="S905" s="17" t="s">
        <v>8345</v>
      </c>
      <c r="T905" t="s">
        <v>8346</v>
      </c>
    </row>
    <row r="906" spans="1:20" ht="43.2" x14ac:dyDescent="0.55000000000000004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0" t="str">
        <f t="shared" si="56"/>
        <v>December</v>
      </c>
      <c r="J906" s="10">
        <f t="shared" si="57"/>
        <v>2015</v>
      </c>
      <c r="K906" s="9">
        <f t="shared" si="58"/>
        <v>42372.080289351856</v>
      </c>
      <c r="L906">
        <v>1451786137</v>
      </c>
      <c r="M906" s="9">
        <f t="shared" si="59"/>
        <v>42342.080289351856</v>
      </c>
      <c r="N906">
        <v>1449194137</v>
      </c>
      <c r="O906" t="b">
        <v>0</v>
      </c>
      <c r="P906">
        <v>3</v>
      </c>
      <c r="Q906" t="b">
        <v>0</v>
      </c>
      <c r="R906" t="s">
        <v>8276</v>
      </c>
      <c r="S906" s="17" t="s">
        <v>8345</v>
      </c>
      <c r="T906" t="s">
        <v>8346</v>
      </c>
    </row>
    <row r="907" spans="1:20" ht="43.2" x14ac:dyDescent="0.55000000000000004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0" t="str">
        <f t="shared" si="56"/>
        <v>November</v>
      </c>
      <c r="J907" s="10">
        <f t="shared" si="57"/>
        <v>2010</v>
      </c>
      <c r="K907" s="9">
        <f t="shared" si="58"/>
        <v>40567.239884259259</v>
      </c>
      <c r="L907">
        <v>1295847926</v>
      </c>
      <c r="M907" s="9">
        <f t="shared" si="59"/>
        <v>40507.239884259259</v>
      </c>
      <c r="N907">
        <v>1290663926</v>
      </c>
      <c r="O907" t="b">
        <v>0</v>
      </c>
      <c r="P907">
        <v>6</v>
      </c>
      <c r="Q907" t="b">
        <v>0</v>
      </c>
      <c r="R907" t="s">
        <v>8276</v>
      </c>
      <c r="S907" s="17" t="s">
        <v>8345</v>
      </c>
      <c r="T907" t="s">
        <v>8346</v>
      </c>
    </row>
    <row r="908" spans="1:20" ht="28.8" x14ac:dyDescent="0.55000000000000004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0" t="str">
        <f t="shared" si="56"/>
        <v>February</v>
      </c>
      <c r="J908" s="10">
        <f t="shared" si="57"/>
        <v>2014</v>
      </c>
      <c r="K908" s="9">
        <f t="shared" si="58"/>
        <v>41711.148032407407</v>
      </c>
      <c r="L908">
        <v>1394681590</v>
      </c>
      <c r="M908" s="9">
        <f t="shared" si="59"/>
        <v>41681.189699074072</v>
      </c>
      <c r="N908">
        <v>1392093190</v>
      </c>
      <c r="O908" t="b">
        <v>0</v>
      </c>
      <c r="P908">
        <v>0</v>
      </c>
      <c r="Q908" t="b">
        <v>0</v>
      </c>
      <c r="R908" t="s">
        <v>8276</v>
      </c>
      <c r="S908" s="17" t="s">
        <v>8345</v>
      </c>
      <c r="T908" t="s">
        <v>8346</v>
      </c>
    </row>
    <row r="909" spans="1:20" ht="28.8" x14ac:dyDescent="0.55000000000000004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0" t="str">
        <f t="shared" si="56"/>
        <v>August</v>
      </c>
      <c r="J909" s="10">
        <f t="shared" si="57"/>
        <v>2011</v>
      </c>
      <c r="K909" s="9">
        <f t="shared" si="58"/>
        <v>40797.192395833335</v>
      </c>
      <c r="L909">
        <v>1315715823</v>
      </c>
      <c r="M909" s="9">
        <f t="shared" si="59"/>
        <v>40767.192395833335</v>
      </c>
      <c r="N909">
        <v>1313123823</v>
      </c>
      <c r="O909" t="b">
        <v>0</v>
      </c>
      <c r="P909">
        <v>0</v>
      </c>
      <c r="Q909" t="b">
        <v>0</v>
      </c>
      <c r="R909" t="s">
        <v>8276</v>
      </c>
      <c r="S909" s="17" t="s">
        <v>8345</v>
      </c>
      <c r="T909" t="s">
        <v>8346</v>
      </c>
    </row>
    <row r="910" spans="1:20" ht="43.2" x14ac:dyDescent="0.55000000000000004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0" t="str">
        <f t="shared" si="56"/>
        <v>June</v>
      </c>
      <c r="J910" s="10">
        <f t="shared" si="57"/>
        <v>2010</v>
      </c>
      <c r="K910" s="9">
        <f t="shared" si="58"/>
        <v>40386.207638888889</v>
      </c>
      <c r="L910">
        <v>1280206740</v>
      </c>
      <c r="M910" s="9">
        <f t="shared" si="59"/>
        <v>40340.801562499997</v>
      </c>
      <c r="N910">
        <v>1276283655</v>
      </c>
      <c r="O910" t="b">
        <v>0</v>
      </c>
      <c r="P910">
        <v>0</v>
      </c>
      <c r="Q910" t="b">
        <v>0</v>
      </c>
      <c r="R910" t="s">
        <v>8276</v>
      </c>
      <c r="S910" s="17" t="s">
        <v>8345</v>
      </c>
      <c r="T910" t="s">
        <v>8346</v>
      </c>
    </row>
    <row r="911" spans="1:20" ht="57.6" x14ac:dyDescent="0.55000000000000004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0" t="str">
        <f t="shared" si="56"/>
        <v>June</v>
      </c>
      <c r="J911" s="10">
        <f t="shared" si="57"/>
        <v>2012</v>
      </c>
      <c r="K911" s="9">
        <f t="shared" si="58"/>
        <v>41113.166666666664</v>
      </c>
      <c r="L911">
        <v>1343016000</v>
      </c>
      <c r="M911" s="9">
        <f t="shared" si="59"/>
        <v>41081.69027777778</v>
      </c>
      <c r="N911">
        <v>1340296440</v>
      </c>
      <c r="O911" t="b">
        <v>0</v>
      </c>
      <c r="P911">
        <v>8</v>
      </c>
      <c r="Q911" t="b">
        <v>0</v>
      </c>
      <c r="R911" t="s">
        <v>8276</v>
      </c>
      <c r="S911" s="17" t="s">
        <v>8345</v>
      </c>
      <c r="T911" t="s">
        <v>8346</v>
      </c>
    </row>
    <row r="912" spans="1:20" ht="43.2" x14ac:dyDescent="0.55000000000000004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0" t="str">
        <f t="shared" si="56"/>
        <v>January</v>
      </c>
      <c r="J912" s="10">
        <f t="shared" si="57"/>
        <v>2017</v>
      </c>
      <c r="K912" s="9">
        <f t="shared" si="58"/>
        <v>42797.545358796298</v>
      </c>
      <c r="L912">
        <v>1488546319</v>
      </c>
      <c r="M912" s="9">
        <f t="shared" si="59"/>
        <v>42737.545358796298</v>
      </c>
      <c r="N912">
        <v>1483362319</v>
      </c>
      <c r="O912" t="b">
        <v>0</v>
      </c>
      <c r="P912">
        <v>5</v>
      </c>
      <c r="Q912" t="b">
        <v>0</v>
      </c>
      <c r="R912" t="s">
        <v>8276</v>
      </c>
      <c r="S912" s="17" t="s">
        <v>8345</v>
      </c>
      <c r="T912" t="s">
        <v>8346</v>
      </c>
    </row>
    <row r="913" spans="1:20" ht="43.2" x14ac:dyDescent="0.55000000000000004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0" t="str">
        <f t="shared" si="56"/>
        <v>January</v>
      </c>
      <c r="J913" s="10">
        <f t="shared" si="57"/>
        <v>2014</v>
      </c>
      <c r="K913" s="9">
        <f t="shared" si="58"/>
        <v>41663.005150462966</v>
      </c>
      <c r="L913">
        <v>1390522045</v>
      </c>
      <c r="M913" s="9">
        <f t="shared" si="59"/>
        <v>41642.005150462966</v>
      </c>
      <c r="N913">
        <v>1388707645</v>
      </c>
      <c r="O913" t="b">
        <v>0</v>
      </c>
      <c r="P913">
        <v>0</v>
      </c>
      <c r="Q913" t="b">
        <v>0</v>
      </c>
      <c r="R913" t="s">
        <v>8276</v>
      </c>
      <c r="S913" s="17" t="s">
        <v>8345</v>
      </c>
      <c r="T913" t="s">
        <v>8346</v>
      </c>
    </row>
    <row r="914" spans="1:20" ht="43.2" x14ac:dyDescent="0.55000000000000004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0" t="str">
        <f t="shared" si="56"/>
        <v>October</v>
      </c>
      <c r="J914" s="10">
        <f t="shared" si="57"/>
        <v>2012</v>
      </c>
      <c r="K914" s="9">
        <f t="shared" si="58"/>
        <v>41254.151006944441</v>
      </c>
      <c r="L914">
        <v>1355197047</v>
      </c>
      <c r="M914" s="9">
        <f t="shared" si="59"/>
        <v>41194.109340277777</v>
      </c>
      <c r="N914">
        <v>1350009447</v>
      </c>
      <c r="O914" t="b">
        <v>0</v>
      </c>
      <c r="P914">
        <v>2</v>
      </c>
      <c r="Q914" t="b">
        <v>0</v>
      </c>
      <c r="R914" t="s">
        <v>8276</v>
      </c>
      <c r="S914" s="17" t="s">
        <v>8345</v>
      </c>
      <c r="T914" t="s">
        <v>8346</v>
      </c>
    </row>
    <row r="915" spans="1:20" ht="43.2" x14ac:dyDescent="0.55000000000000004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0" t="str">
        <f t="shared" si="56"/>
        <v>April</v>
      </c>
      <c r="J915" s="10">
        <f t="shared" si="57"/>
        <v>2012</v>
      </c>
      <c r="K915" s="9">
        <f t="shared" si="58"/>
        <v>41034.139108796298</v>
      </c>
      <c r="L915">
        <v>1336188019</v>
      </c>
      <c r="M915" s="9">
        <f t="shared" si="59"/>
        <v>41004.139108796298</v>
      </c>
      <c r="N915">
        <v>1333596019</v>
      </c>
      <c r="O915" t="b">
        <v>0</v>
      </c>
      <c r="P915">
        <v>24</v>
      </c>
      <c r="Q915" t="b">
        <v>0</v>
      </c>
      <c r="R915" t="s">
        <v>8276</v>
      </c>
      <c r="S915" s="17" t="s">
        <v>8345</v>
      </c>
      <c r="T915" t="s">
        <v>8346</v>
      </c>
    </row>
    <row r="916" spans="1:20" ht="43.2" x14ac:dyDescent="0.55000000000000004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0" t="str">
        <f t="shared" si="56"/>
        <v>July</v>
      </c>
      <c r="J916" s="10">
        <f t="shared" si="57"/>
        <v>2012</v>
      </c>
      <c r="K916" s="9">
        <f t="shared" si="58"/>
        <v>41146.763275462967</v>
      </c>
      <c r="L916">
        <v>1345918747</v>
      </c>
      <c r="M916" s="9">
        <f t="shared" si="59"/>
        <v>41116.763275462967</v>
      </c>
      <c r="N916">
        <v>1343326747</v>
      </c>
      <c r="O916" t="b">
        <v>0</v>
      </c>
      <c r="P916">
        <v>0</v>
      </c>
      <c r="Q916" t="b">
        <v>0</v>
      </c>
      <c r="R916" t="s">
        <v>8276</v>
      </c>
      <c r="S916" s="17" t="s">
        <v>8345</v>
      </c>
      <c r="T916" t="s">
        <v>8346</v>
      </c>
    </row>
    <row r="917" spans="1:20" ht="43.2" x14ac:dyDescent="0.55000000000000004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0" t="str">
        <f t="shared" si="56"/>
        <v>January</v>
      </c>
      <c r="J917" s="10">
        <f t="shared" si="57"/>
        <v>2012</v>
      </c>
      <c r="K917" s="9">
        <f t="shared" si="58"/>
        <v>40969.207638888889</v>
      </c>
      <c r="L917">
        <v>1330577940</v>
      </c>
      <c r="M917" s="9">
        <f t="shared" si="59"/>
        <v>40937.679560185185</v>
      </c>
      <c r="N917">
        <v>1327853914</v>
      </c>
      <c r="O917" t="b">
        <v>0</v>
      </c>
      <c r="P917">
        <v>9</v>
      </c>
      <c r="Q917" t="b">
        <v>0</v>
      </c>
      <c r="R917" t="s">
        <v>8276</v>
      </c>
      <c r="S917" s="17" t="s">
        <v>8345</v>
      </c>
      <c r="T917" t="s">
        <v>8346</v>
      </c>
    </row>
    <row r="918" spans="1:20" ht="43.2" x14ac:dyDescent="0.55000000000000004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0" t="str">
        <f t="shared" si="56"/>
        <v>September</v>
      </c>
      <c r="J918" s="10">
        <f t="shared" si="57"/>
        <v>2010</v>
      </c>
      <c r="K918" s="9">
        <f t="shared" si="58"/>
        <v>40473.208333333336</v>
      </c>
      <c r="L918">
        <v>1287723600</v>
      </c>
      <c r="M918" s="9">
        <f t="shared" si="59"/>
        <v>40434.853402777779</v>
      </c>
      <c r="N918">
        <v>1284409734</v>
      </c>
      <c r="O918" t="b">
        <v>0</v>
      </c>
      <c r="P918">
        <v>0</v>
      </c>
      <c r="Q918" t="b">
        <v>0</v>
      </c>
      <c r="R918" t="s">
        <v>8276</v>
      </c>
      <c r="S918" s="17" t="s">
        <v>8345</v>
      </c>
      <c r="T918" t="s">
        <v>8346</v>
      </c>
    </row>
    <row r="919" spans="1:20" ht="43.2" x14ac:dyDescent="0.55000000000000004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0" t="str">
        <f t="shared" si="56"/>
        <v>June</v>
      </c>
      <c r="J919" s="10">
        <f t="shared" si="57"/>
        <v>2014</v>
      </c>
      <c r="K919" s="9">
        <f t="shared" si="58"/>
        <v>41834.104166666664</v>
      </c>
      <c r="L919">
        <v>1405305000</v>
      </c>
      <c r="M919" s="9">
        <f t="shared" si="59"/>
        <v>41802.94363425926</v>
      </c>
      <c r="N919">
        <v>1402612730</v>
      </c>
      <c r="O919" t="b">
        <v>0</v>
      </c>
      <c r="P919">
        <v>1</v>
      </c>
      <c r="Q919" t="b">
        <v>0</v>
      </c>
      <c r="R919" t="s">
        <v>8276</v>
      </c>
      <c r="S919" s="17" t="s">
        <v>8345</v>
      </c>
      <c r="T919" t="s">
        <v>8346</v>
      </c>
    </row>
    <row r="920" spans="1:20" ht="43.2" x14ac:dyDescent="0.55000000000000004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0" t="str">
        <f t="shared" si="56"/>
        <v>November</v>
      </c>
      <c r="J920" s="10">
        <f t="shared" si="57"/>
        <v>2014</v>
      </c>
      <c r="K920" s="9">
        <f t="shared" si="58"/>
        <v>41974.957881944443</v>
      </c>
      <c r="L920">
        <v>1417474761</v>
      </c>
      <c r="M920" s="9">
        <f t="shared" si="59"/>
        <v>41944.916215277779</v>
      </c>
      <c r="N920">
        <v>1414879161</v>
      </c>
      <c r="O920" t="b">
        <v>0</v>
      </c>
      <c r="P920">
        <v>10</v>
      </c>
      <c r="Q920" t="b">
        <v>0</v>
      </c>
      <c r="R920" t="s">
        <v>8276</v>
      </c>
      <c r="S920" s="17" t="s">
        <v>8345</v>
      </c>
      <c r="T920" t="s">
        <v>8346</v>
      </c>
    </row>
    <row r="921" spans="1:20" x14ac:dyDescent="0.55000000000000004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0" t="str">
        <f t="shared" si="56"/>
        <v>November</v>
      </c>
      <c r="J921" s="10">
        <f t="shared" si="57"/>
        <v>2012</v>
      </c>
      <c r="K921" s="9">
        <f t="shared" si="58"/>
        <v>41262.641724537039</v>
      </c>
      <c r="L921">
        <v>1355930645</v>
      </c>
      <c r="M921" s="9">
        <f t="shared" si="59"/>
        <v>41227.641724537039</v>
      </c>
      <c r="N921">
        <v>1352906645</v>
      </c>
      <c r="O921" t="b">
        <v>0</v>
      </c>
      <c r="P921">
        <v>1</v>
      </c>
      <c r="Q921" t="b">
        <v>0</v>
      </c>
      <c r="R921" t="s">
        <v>8276</v>
      </c>
      <c r="S921" s="17" t="s">
        <v>8345</v>
      </c>
      <c r="T921" t="s">
        <v>8346</v>
      </c>
    </row>
    <row r="922" spans="1:20" ht="43.2" x14ac:dyDescent="0.55000000000000004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0" t="str">
        <f t="shared" si="56"/>
        <v>October</v>
      </c>
      <c r="J922" s="10">
        <f t="shared" si="57"/>
        <v>2013</v>
      </c>
      <c r="K922" s="9">
        <f t="shared" si="58"/>
        <v>41592.713217592594</v>
      </c>
      <c r="L922">
        <v>1384448822</v>
      </c>
      <c r="M922" s="9">
        <f t="shared" si="59"/>
        <v>41562.67155092593</v>
      </c>
      <c r="N922">
        <v>1381853222</v>
      </c>
      <c r="O922" t="b">
        <v>0</v>
      </c>
      <c r="P922">
        <v>0</v>
      </c>
      <c r="Q922" t="b">
        <v>0</v>
      </c>
      <c r="R922" t="s">
        <v>8276</v>
      </c>
      <c r="S922" s="17" t="s">
        <v>8345</v>
      </c>
      <c r="T922" t="s">
        <v>8346</v>
      </c>
    </row>
    <row r="923" spans="1:20" ht="43.2" x14ac:dyDescent="0.55000000000000004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0" t="str">
        <f t="shared" si="56"/>
        <v>October</v>
      </c>
      <c r="J923" s="10">
        <f t="shared" si="57"/>
        <v>2011</v>
      </c>
      <c r="K923" s="9">
        <f t="shared" si="58"/>
        <v>40889.212685185186</v>
      </c>
      <c r="L923">
        <v>1323666376</v>
      </c>
      <c r="M923" s="9">
        <f t="shared" si="59"/>
        <v>40847.171018518515</v>
      </c>
      <c r="N923">
        <v>1320033976</v>
      </c>
      <c r="O923" t="b">
        <v>0</v>
      </c>
      <c r="P923">
        <v>20</v>
      </c>
      <c r="Q923" t="b">
        <v>0</v>
      </c>
      <c r="R923" t="s">
        <v>8276</v>
      </c>
      <c r="S923" s="17" t="s">
        <v>8345</v>
      </c>
      <c r="T923" t="s">
        <v>8346</v>
      </c>
    </row>
    <row r="924" spans="1:20" ht="43.2" x14ac:dyDescent="0.55000000000000004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0" t="str">
        <f t="shared" si="56"/>
        <v>August</v>
      </c>
      <c r="J924" s="10">
        <f t="shared" si="57"/>
        <v>2014</v>
      </c>
      <c r="K924" s="9">
        <f t="shared" si="58"/>
        <v>41913.530011574076</v>
      </c>
      <c r="L924">
        <v>1412167393</v>
      </c>
      <c r="M924" s="9">
        <f t="shared" si="59"/>
        <v>41878.530011574076</v>
      </c>
      <c r="N924">
        <v>1409143393</v>
      </c>
      <c r="O924" t="b">
        <v>0</v>
      </c>
      <c r="P924">
        <v>30</v>
      </c>
      <c r="Q924" t="b">
        <v>0</v>
      </c>
      <c r="R924" t="s">
        <v>8276</v>
      </c>
      <c r="S924" s="17" t="s">
        <v>8345</v>
      </c>
      <c r="T924" t="s">
        <v>8346</v>
      </c>
    </row>
    <row r="925" spans="1:20" ht="43.2" x14ac:dyDescent="0.55000000000000004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0" t="str">
        <f t="shared" si="56"/>
        <v>October</v>
      </c>
      <c r="J925" s="10">
        <f t="shared" si="57"/>
        <v>2014</v>
      </c>
      <c r="K925" s="9">
        <f t="shared" si="58"/>
        <v>41965.001423611116</v>
      </c>
      <c r="L925">
        <v>1416614523</v>
      </c>
      <c r="M925" s="9">
        <f t="shared" si="59"/>
        <v>41934.959756944445</v>
      </c>
      <c r="N925">
        <v>1414018923</v>
      </c>
      <c r="O925" t="b">
        <v>0</v>
      </c>
      <c r="P925">
        <v>6</v>
      </c>
      <c r="Q925" t="b">
        <v>0</v>
      </c>
      <c r="R925" t="s">
        <v>8276</v>
      </c>
      <c r="S925" s="17" t="s">
        <v>8345</v>
      </c>
      <c r="T925" t="s">
        <v>8346</v>
      </c>
    </row>
    <row r="926" spans="1:20" ht="43.2" x14ac:dyDescent="0.55000000000000004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0" t="str">
        <f t="shared" si="56"/>
        <v>January</v>
      </c>
      <c r="J926" s="10">
        <f t="shared" si="57"/>
        <v>2013</v>
      </c>
      <c r="K926" s="9">
        <f t="shared" si="58"/>
        <v>41318.942928240744</v>
      </c>
      <c r="L926">
        <v>1360795069</v>
      </c>
      <c r="M926" s="9">
        <f t="shared" si="59"/>
        <v>41288.942928240744</v>
      </c>
      <c r="N926">
        <v>1358203069</v>
      </c>
      <c r="O926" t="b">
        <v>0</v>
      </c>
      <c r="P926">
        <v>15</v>
      </c>
      <c r="Q926" t="b">
        <v>0</v>
      </c>
      <c r="R926" t="s">
        <v>8276</v>
      </c>
      <c r="S926" s="17" t="s">
        <v>8345</v>
      </c>
      <c r="T926" t="s">
        <v>8346</v>
      </c>
    </row>
    <row r="927" spans="1:20" ht="43.2" x14ac:dyDescent="0.55000000000000004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0" t="str">
        <f t="shared" si="56"/>
        <v>October</v>
      </c>
      <c r="J927" s="10">
        <f t="shared" si="57"/>
        <v>2013</v>
      </c>
      <c r="K927" s="9">
        <f t="shared" si="58"/>
        <v>41605.922581018516</v>
      </c>
      <c r="L927">
        <v>1385590111</v>
      </c>
      <c r="M927" s="9">
        <f t="shared" si="59"/>
        <v>41575.880914351852</v>
      </c>
      <c r="N927">
        <v>1382994511</v>
      </c>
      <c r="O927" t="b">
        <v>0</v>
      </c>
      <c r="P927">
        <v>5</v>
      </c>
      <c r="Q927" t="b">
        <v>0</v>
      </c>
      <c r="R927" t="s">
        <v>8276</v>
      </c>
      <c r="S927" s="17" t="s">
        <v>8345</v>
      </c>
      <c r="T927" t="s">
        <v>8346</v>
      </c>
    </row>
    <row r="928" spans="1:20" ht="57.6" x14ac:dyDescent="0.55000000000000004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0" t="str">
        <f t="shared" si="56"/>
        <v>June</v>
      </c>
      <c r="J928" s="10">
        <f t="shared" si="57"/>
        <v>2010</v>
      </c>
      <c r="K928" s="9">
        <f t="shared" si="58"/>
        <v>40367.944444444445</v>
      </c>
      <c r="L928">
        <v>1278628800</v>
      </c>
      <c r="M928" s="9">
        <f t="shared" si="59"/>
        <v>40338.02002314815</v>
      </c>
      <c r="N928">
        <v>1276043330</v>
      </c>
      <c r="O928" t="b">
        <v>0</v>
      </c>
      <c r="P928">
        <v>0</v>
      </c>
      <c r="Q928" t="b">
        <v>0</v>
      </c>
      <c r="R928" t="s">
        <v>8276</v>
      </c>
      <c r="S928" s="17" t="s">
        <v>8345</v>
      </c>
      <c r="T928" t="s">
        <v>8346</v>
      </c>
    </row>
    <row r="929" spans="1:20" ht="28.8" x14ac:dyDescent="0.55000000000000004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0" t="str">
        <f t="shared" si="56"/>
        <v>April</v>
      </c>
      <c r="J929" s="10">
        <f t="shared" si="57"/>
        <v>2012</v>
      </c>
      <c r="K929" s="9">
        <f t="shared" si="58"/>
        <v>41043.822858796295</v>
      </c>
      <c r="L929">
        <v>1337024695</v>
      </c>
      <c r="M929" s="9">
        <f t="shared" si="59"/>
        <v>41013.822858796295</v>
      </c>
      <c r="N929">
        <v>1334432695</v>
      </c>
      <c r="O929" t="b">
        <v>0</v>
      </c>
      <c r="P929">
        <v>0</v>
      </c>
      <c r="Q929" t="b">
        <v>0</v>
      </c>
      <c r="R929" t="s">
        <v>8276</v>
      </c>
      <c r="S929" s="17" t="s">
        <v>8345</v>
      </c>
      <c r="T929" t="s">
        <v>8346</v>
      </c>
    </row>
    <row r="930" spans="1:20" ht="43.2" x14ac:dyDescent="0.55000000000000004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0" t="str">
        <f t="shared" si="56"/>
        <v>September</v>
      </c>
      <c r="J930" s="10">
        <f t="shared" si="57"/>
        <v>2012</v>
      </c>
      <c r="K930" s="9">
        <f t="shared" si="58"/>
        <v>41231</v>
      </c>
      <c r="L930">
        <v>1353196800</v>
      </c>
      <c r="M930" s="9">
        <f t="shared" si="59"/>
        <v>41180.86241898148</v>
      </c>
      <c r="N930">
        <v>1348864913</v>
      </c>
      <c r="O930" t="b">
        <v>0</v>
      </c>
      <c r="P930">
        <v>28</v>
      </c>
      <c r="Q930" t="b">
        <v>0</v>
      </c>
      <c r="R930" t="s">
        <v>8276</v>
      </c>
      <c r="S930" s="17" t="s">
        <v>8345</v>
      </c>
      <c r="T930" t="s">
        <v>8346</v>
      </c>
    </row>
    <row r="931" spans="1:20" ht="43.2" x14ac:dyDescent="0.55000000000000004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0" t="str">
        <f t="shared" si="56"/>
        <v>March</v>
      </c>
      <c r="J931" s="10">
        <f t="shared" si="57"/>
        <v>2012</v>
      </c>
      <c r="K931" s="9">
        <f t="shared" si="58"/>
        <v>41008.196400462963</v>
      </c>
      <c r="L931">
        <v>1333946569</v>
      </c>
      <c r="M931" s="9">
        <f t="shared" si="59"/>
        <v>40978.238067129627</v>
      </c>
      <c r="N931">
        <v>1331358169</v>
      </c>
      <c r="O931" t="b">
        <v>0</v>
      </c>
      <c r="P931">
        <v>0</v>
      </c>
      <c r="Q931" t="b">
        <v>0</v>
      </c>
      <c r="R931" t="s">
        <v>8276</v>
      </c>
      <c r="S931" s="17" t="s">
        <v>8345</v>
      </c>
      <c r="T931" t="s">
        <v>8346</v>
      </c>
    </row>
    <row r="932" spans="1:20" ht="57.6" x14ac:dyDescent="0.55000000000000004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0" t="str">
        <f t="shared" si="56"/>
        <v>May</v>
      </c>
      <c r="J932" s="10">
        <f t="shared" si="57"/>
        <v>2010</v>
      </c>
      <c r="K932" s="9">
        <f t="shared" si="58"/>
        <v>40354.897222222222</v>
      </c>
      <c r="L932">
        <v>1277501520</v>
      </c>
      <c r="M932" s="9">
        <f t="shared" si="59"/>
        <v>40312.915578703702</v>
      </c>
      <c r="N932">
        <v>1273874306</v>
      </c>
      <c r="O932" t="b">
        <v>0</v>
      </c>
      <c r="P932">
        <v>5</v>
      </c>
      <c r="Q932" t="b">
        <v>0</v>
      </c>
      <c r="R932" t="s">
        <v>8276</v>
      </c>
      <c r="S932" s="17" t="s">
        <v>8345</v>
      </c>
      <c r="T932" t="s">
        <v>8346</v>
      </c>
    </row>
    <row r="933" spans="1:20" ht="43.2" x14ac:dyDescent="0.55000000000000004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0" t="str">
        <f t="shared" si="56"/>
        <v>February</v>
      </c>
      <c r="J933" s="10">
        <f t="shared" si="57"/>
        <v>2014</v>
      </c>
      <c r="K933" s="9">
        <f t="shared" si="58"/>
        <v>41714.916666666664</v>
      </c>
      <c r="L933">
        <v>1395007200</v>
      </c>
      <c r="M933" s="9">
        <f t="shared" si="59"/>
        <v>41680.359976851854</v>
      </c>
      <c r="N933">
        <v>1392021502</v>
      </c>
      <c r="O933" t="b">
        <v>0</v>
      </c>
      <c r="P933">
        <v>7</v>
      </c>
      <c r="Q933" t="b">
        <v>0</v>
      </c>
      <c r="R933" t="s">
        <v>8276</v>
      </c>
      <c r="S933" s="17" t="s">
        <v>8345</v>
      </c>
      <c r="T933" t="s">
        <v>8346</v>
      </c>
    </row>
    <row r="934" spans="1:20" ht="28.8" x14ac:dyDescent="0.55000000000000004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0" t="str">
        <f t="shared" si="56"/>
        <v>February</v>
      </c>
      <c r="J934" s="10">
        <f t="shared" si="57"/>
        <v>2013</v>
      </c>
      <c r="K934" s="9">
        <f t="shared" si="58"/>
        <v>41355.927604166667</v>
      </c>
      <c r="L934">
        <v>1363990545</v>
      </c>
      <c r="M934" s="9">
        <f t="shared" si="59"/>
        <v>41310.969270833331</v>
      </c>
      <c r="N934">
        <v>1360106145</v>
      </c>
      <c r="O934" t="b">
        <v>0</v>
      </c>
      <c r="P934">
        <v>30</v>
      </c>
      <c r="Q934" t="b">
        <v>0</v>
      </c>
      <c r="R934" t="s">
        <v>8276</v>
      </c>
      <c r="S934" s="17" t="s">
        <v>8345</v>
      </c>
      <c r="T934" t="s">
        <v>8346</v>
      </c>
    </row>
    <row r="935" spans="1:20" ht="43.2" x14ac:dyDescent="0.55000000000000004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0" t="str">
        <f t="shared" si="56"/>
        <v>March</v>
      </c>
      <c r="J935" s="10">
        <f t="shared" si="57"/>
        <v>2014</v>
      </c>
      <c r="K935" s="9">
        <f t="shared" si="58"/>
        <v>41771.169085648151</v>
      </c>
      <c r="L935">
        <v>1399867409</v>
      </c>
      <c r="M935" s="9">
        <f t="shared" si="59"/>
        <v>41711.169085648151</v>
      </c>
      <c r="N935">
        <v>1394683409</v>
      </c>
      <c r="O935" t="b">
        <v>0</v>
      </c>
      <c r="P935">
        <v>2</v>
      </c>
      <c r="Q935" t="b">
        <v>0</v>
      </c>
      <c r="R935" t="s">
        <v>8276</v>
      </c>
      <c r="S935" s="17" t="s">
        <v>8345</v>
      </c>
      <c r="T935" t="s">
        <v>8346</v>
      </c>
    </row>
    <row r="936" spans="1:20" ht="43.2" x14ac:dyDescent="0.55000000000000004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0" t="str">
        <f t="shared" si="56"/>
        <v>April</v>
      </c>
      <c r="J936" s="10">
        <f t="shared" si="57"/>
        <v>2014</v>
      </c>
      <c r="K936" s="9">
        <f t="shared" si="58"/>
        <v>41763.25</v>
      </c>
      <c r="L936">
        <v>1399183200</v>
      </c>
      <c r="M936" s="9">
        <f t="shared" si="59"/>
        <v>41733.737083333333</v>
      </c>
      <c r="N936">
        <v>1396633284</v>
      </c>
      <c r="O936" t="b">
        <v>0</v>
      </c>
      <c r="P936">
        <v>30</v>
      </c>
      <c r="Q936" t="b">
        <v>0</v>
      </c>
      <c r="R936" t="s">
        <v>8276</v>
      </c>
      <c r="S936" s="17" t="s">
        <v>8345</v>
      </c>
      <c r="T936" t="s">
        <v>8346</v>
      </c>
    </row>
    <row r="937" spans="1:20" ht="43.2" x14ac:dyDescent="0.55000000000000004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0" t="str">
        <f t="shared" si="56"/>
        <v>December</v>
      </c>
      <c r="J937" s="10">
        <f t="shared" si="57"/>
        <v>2015</v>
      </c>
      <c r="K937" s="9">
        <f t="shared" si="58"/>
        <v>42398.333668981482</v>
      </c>
      <c r="L937">
        <v>1454054429</v>
      </c>
      <c r="M937" s="9">
        <f t="shared" si="59"/>
        <v>42368.333668981482</v>
      </c>
      <c r="N937">
        <v>1451462429</v>
      </c>
      <c r="O937" t="b">
        <v>0</v>
      </c>
      <c r="P937">
        <v>2</v>
      </c>
      <c r="Q937" t="b">
        <v>0</v>
      </c>
      <c r="R937" t="s">
        <v>8276</v>
      </c>
      <c r="S937" s="17" t="s">
        <v>8345</v>
      </c>
      <c r="T937" t="s">
        <v>8346</v>
      </c>
    </row>
    <row r="938" spans="1:20" ht="43.2" x14ac:dyDescent="0.55000000000000004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0" t="str">
        <f t="shared" si="56"/>
        <v>December</v>
      </c>
      <c r="J938" s="10">
        <f t="shared" si="57"/>
        <v>2011</v>
      </c>
      <c r="K938" s="9">
        <f t="shared" si="58"/>
        <v>40926.833333333336</v>
      </c>
      <c r="L938">
        <v>1326916800</v>
      </c>
      <c r="M938" s="9">
        <f t="shared" si="59"/>
        <v>40883.024178240739</v>
      </c>
      <c r="N938">
        <v>1323131689</v>
      </c>
      <c r="O938" t="b">
        <v>0</v>
      </c>
      <c r="P938">
        <v>0</v>
      </c>
      <c r="Q938" t="b">
        <v>0</v>
      </c>
      <c r="R938" t="s">
        <v>8276</v>
      </c>
      <c r="S938" s="17" t="s">
        <v>8345</v>
      </c>
      <c r="T938" t="s">
        <v>8346</v>
      </c>
    </row>
    <row r="939" spans="1:20" ht="43.2" x14ac:dyDescent="0.55000000000000004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0" t="str">
        <f t="shared" si="56"/>
        <v>October</v>
      </c>
      <c r="J939" s="10">
        <f t="shared" si="57"/>
        <v>2013</v>
      </c>
      <c r="K939" s="9">
        <f t="shared" si="58"/>
        <v>41581.839780092596</v>
      </c>
      <c r="L939">
        <v>1383509357</v>
      </c>
      <c r="M939" s="9">
        <f t="shared" si="59"/>
        <v>41551.798113425924</v>
      </c>
      <c r="N939">
        <v>1380913757</v>
      </c>
      <c r="O939" t="b">
        <v>0</v>
      </c>
      <c r="P939">
        <v>2</v>
      </c>
      <c r="Q939" t="b">
        <v>0</v>
      </c>
      <c r="R939" t="s">
        <v>8276</v>
      </c>
      <c r="S939" s="17" t="s">
        <v>8345</v>
      </c>
      <c r="T939" t="s">
        <v>8346</v>
      </c>
    </row>
    <row r="940" spans="1:20" ht="43.2" x14ac:dyDescent="0.55000000000000004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0" t="str">
        <f t="shared" si="56"/>
        <v>August</v>
      </c>
      <c r="J940" s="10">
        <f t="shared" si="57"/>
        <v>2012</v>
      </c>
      <c r="K940" s="9">
        <f t="shared" si="58"/>
        <v>41154.479722222226</v>
      </c>
      <c r="L940">
        <v>1346585448</v>
      </c>
      <c r="M940" s="9">
        <f t="shared" si="59"/>
        <v>41124.479722222226</v>
      </c>
      <c r="N940">
        <v>1343993448</v>
      </c>
      <c r="O940" t="b">
        <v>0</v>
      </c>
      <c r="P940">
        <v>1</v>
      </c>
      <c r="Q940" t="b">
        <v>0</v>
      </c>
      <c r="R940" t="s">
        <v>8276</v>
      </c>
      <c r="S940" s="17" t="s">
        <v>8345</v>
      </c>
      <c r="T940" t="s">
        <v>8346</v>
      </c>
    </row>
    <row r="941" spans="1:20" ht="43.2" x14ac:dyDescent="0.55000000000000004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0" t="str">
        <f t="shared" si="56"/>
        <v>May</v>
      </c>
      <c r="J941" s="10">
        <f t="shared" si="57"/>
        <v>2013</v>
      </c>
      <c r="K941" s="9">
        <f t="shared" si="58"/>
        <v>41455.831944444442</v>
      </c>
      <c r="L941">
        <v>1372622280</v>
      </c>
      <c r="M941" s="9">
        <f t="shared" si="59"/>
        <v>41416.763171296298</v>
      </c>
      <c r="N941">
        <v>1369246738</v>
      </c>
      <c r="O941" t="b">
        <v>0</v>
      </c>
      <c r="P941">
        <v>2</v>
      </c>
      <c r="Q941" t="b">
        <v>0</v>
      </c>
      <c r="R941" t="s">
        <v>8276</v>
      </c>
      <c r="S941" s="17" t="s">
        <v>8345</v>
      </c>
      <c r="T941" t="s">
        <v>8346</v>
      </c>
    </row>
    <row r="942" spans="1:20" ht="43.2" x14ac:dyDescent="0.55000000000000004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0" t="str">
        <f t="shared" si="56"/>
        <v>June</v>
      </c>
      <c r="J942" s="10">
        <f t="shared" si="57"/>
        <v>2015</v>
      </c>
      <c r="K942" s="9">
        <f t="shared" si="58"/>
        <v>42227.008402777778</v>
      </c>
      <c r="L942">
        <v>1439251926</v>
      </c>
      <c r="M942" s="9">
        <f t="shared" si="59"/>
        <v>42182.008402777778</v>
      </c>
      <c r="N942">
        <v>1435363926</v>
      </c>
      <c r="O942" t="b">
        <v>0</v>
      </c>
      <c r="P942">
        <v>14</v>
      </c>
      <c r="Q942" t="b">
        <v>0</v>
      </c>
      <c r="R942" t="s">
        <v>8271</v>
      </c>
      <c r="S942" s="17" t="s">
        <v>8345</v>
      </c>
      <c r="T942" t="s">
        <v>8346</v>
      </c>
    </row>
    <row r="943" spans="1:20" ht="57.6" x14ac:dyDescent="0.55000000000000004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0" t="str">
        <f t="shared" si="56"/>
        <v>January</v>
      </c>
      <c r="J943" s="10">
        <f t="shared" si="57"/>
        <v>2017</v>
      </c>
      <c r="K943" s="9">
        <f t="shared" si="58"/>
        <v>42776.096585648149</v>
      </c>
      <c r="L943">
        <v>1486693145</v>
      </c>
      <c r="M943" s="9">
        <f t="shared" si="59"/>
        <v>42746.096585648149</v>
      </c>
      <c r="N943">
        <v>1484101145</v>
      </c>
      <c r="O943" t="b">
        <v>0</v>
      </c>
      <c r="P943">
        <v>31</v>
      </c>
      <c r="Q943" t="b">
        <v>0</v>
      </c>
      <c r="R943" t="s">
        <v>8271</v>
      </c>
      <c r="S943" s="17" t="s">
        <v>8345</v>
      </c>
      <c r="T943" t="s">
        <v>8346</v>
      </c>
    </row>
    <row r="944" spans="1:20" ht="43.2" x14ac:dyDescent="0.55000000000000004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0" t="str">
        <f t="shared" si="56"/>
        <v>January</v>
      </c>
      <c r="J944" s="10">
        <f t="shared" si="57"/>
        <v>2016</v>
      </c>
      <c r="K944" s="9">
        <f t="shared" si="58"/>
        <v>42418.843287037031</v>
      </c>
      <c r="L944">
        <v>1455826460</v>
      </c>
      <c r="M944" s="9">
        <f t="shared" si="59"/>
        <v>42382.843287037031</v>
      </c>
      <c r="N944">
        <v>1452716060</v>
      </c>
      <c r="O944" t="b">
        <v>0</v>
      </c>
      <c r="P944">
        <v>16</v>
      </c>
      <c r="Q944" t="b">
        <v>0</v>
      </c>
      <c r="R944" t="s">
        <v>8271</v>
      </c>
      <c r="S944" s="17" t="s">
        <v>8345</v>
      </c>
      <c r="T944" t="s">
        <v>8346</v>
      </c>
    </row>
    <row r="945" spans="1:20" ht="28.8" x14ac:dyDescent="0.55000000000000004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0" t="str">
        <f t="shared" si="56"/>
        <v>October</v>
      </c>
      <c r="J945" s="10">
        <f t="shared" si="57"/>
        <v>2016</v>
      </c>
      <c r="K945" s="9">
        <f t="shared" si="58"/>
        <v>42703.709548611107</v>
      </c>
      <c r="L945">
        <v>1480438905</v>
      </c>
      <c r="M945" s="9">
        <f t="shared" si="59"/>
        <v>42673.66788194445</v>
      </c>
      <c r="N945">
        <v>1477843305</v>
      </c>
      <c r="O945" t="b">
        <v>0</v>
      </c>
      <c r="P945">
        <v>12</v>
      </c>
      <c r="Q945" t="b">
        <v>0</v>
      </c>
      <c r="R945" t="s">
        <v>8271</v>
      </c>
      <c r="S945" s="17" t="s">
        <v>8345</v>
      </c>
      <c r="T945" t="s">
        <v>8346</v>
      </c>
    </row>
    <row r="946" spans="1:20" ht="43.2" x14ac:dyDescent="0.55000000000000004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0" t="str">
        <f t="shared" si="56"/>
        <v>March</v>
      </c>
      <c r="J946" s="10">
        <f t="shared" si="57"/>
        <v>2016</v>
      </c>
      <c r="K946" s="9">
        <f t="shared" si="58"/>
        <v>42478.583333333328</v>
      </c>
      <c r="L946">
        <v>1460988000</v>
      </c>
      <c r="M946" s="9">
        <f t="shared" si="59"/>
        <v>42444.583912037036</v>
      </c>
      <c r="N946">
        <v>1458050450</v>
      </c>
      <c r="O946" t="b">
        <v>0</v>
      </c>
      <c r="P946">
        <v>96</v>
      </c>
      <c r="Q946" t="b">
        <v>0</v>
      </c>
      <c r="R946" t="s">
        <v>8271</v>
      </c>
      <c r="S946" s="17" t="s">
        <v>8345</v>
      </c>
      <c r="T946" t="s">
        <v>8346</v>
      </c>
    </row>
    <row r="947" spans="1:20" ht="43.2" x14ac:dyDescent="0.55000000000000004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0" t="str">
        <f t="shared" si="56"/>
        <v>December</v>
      </c>
      <c r="J947" s="10">
        <f t="shared" si="57"/>
        <v>2016</v>
      </c>
      <c r="K947" s="9">
        <f t="shared" si="58"/>
        <v>42784.999305555553</v>
      </c>
      <c r="L947">
        <v>1487462340</v>
      </c>
      <c r="M947" s="9">
        <f t="shared" si="59"/>
        <v>42732.872986111113</v>
      </c>
      <c r="N947">
        <v>1482958626</v>
      </c>
      <c r="O947" t="b">
        <v>0</v>
      </c>
      <c r="P947">
        <v>16</v>
      </c>
      <c r="Q947" t="b">
        <v>0</v>
      </c>
      <c r="R947" t="s">
        <v>8271</v>
      </c>
      <c r="S947" s="17" t="s">
        <v>8345</v>
      </c>
      <c r="T947" t="s">
        <v>8346</v>
      </c>
    </row>
    <row r="948" spans="1:20" ht="28.8" x14ac:dyDescent="0.55000000000000004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0" t="str">
        <f t="shared" si="56"/>
        <v>August</v>
      </c>
      <c r="J948" s="10">
        <f t="shared" si="57"/>
        <v>2016</v>
      </c>
      <c r="K948" s="9">
        <f t="shared" si="58"/>
        <v>42622.750555555554</v>
      </c>
      <c r="L948">
        <v>1473444048</v>
      </c>
      <c r="M948" s="9">
        <f t="shared" si="59"/>
        <v>42592.750555555554</v>
      </c>
      <c r="N948">
        <v>1470852048</v>
      </c>
      <c r="O948" t="b">
        <v>0</v>
      </c>
      <c r="P948">
        <v>5</v>
      </c>
      <c r="Q948" t="b">
        <v>0</v>
      </c>
      <c r="R948" t="s">
        <v>8271</v>
      </c>
      <c r="S948" s="17" t="s">
        <v>8345</v>
      </c>
      <c r="T948" t="s">
        <v>8346</v>
      </c>
    </row>
    <row r="949" spans="1:20" ht="43.2" x14ac:dyDescent="0.55000000000000004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0" t="str">
        <f t="shared" si="56"/>
        <v>May</v>
      </c>
      <c r="J949" s="10">
        <f t="shared" si="57"/>
        <v>2016</v>
      </c>
      <c r="K949" s="9">
        <f t="shared" si="58"/>
        <v>42551.781319444446</v>
      </c>
      <c r="L949">
        <v>1467312306</v>
      </c>
      <c r="M949" s="9">
        <f t="shared" si="59"/>
        <v>42491.781319444446</v>
      </c>
      <c r="N949">
        <v>1462128306</v>
      </c>
      <c r="O949" t="b">
        <v>0</v>
      </c>
      <c r="P949">
        <v>0</v>
      </c>
      <c r="Q949" t="b">
        <v>0</v>
      </c>
      <c r="R949" t="s">
        <v>8271</v>
      </c>
      <c r="S949" s="17" t="s">
        <v>8345</v>
      </c>
      <c r="T949" t="s">
        <v>8346</v>
      </c>
    </row>
    <row r="950" spans="1:20" ht="43.2" x14ac:dyDescent="0.55000000000000004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0" t="str">
        <f t="shared" si="56"/>
        <v>February</v>
      </c>
      <c r="J950" s="10">
        <f t="shared" si="57"/>
        <v>2016</v>
      </c>
      <c r="K950" s="9">
        <f t="shared" si="58"/>
        <v>42441.828287037039</v>
      </c>
      <c r="L950">
        <v>1457812364</v>
      </c>
      <c r="M950" s="9">
        <f t="shared" si="59"/>
        <v>42411.828287037039</v>
      </c>
      <c r="N950">
        <v>1455220364</v>
      </c>
      <c r="O950" t="b">
        <v>0</v>
      </c>
      <c r="P950">
        <v>8</v>
      </c>
      <c r="Q950" t="b">
        <v>0</v>
      </c>
      <c r="R950" t="s">
        <v>8271</v>
      </c>
      <c r="S950" s="17" t="s">
        <v>8345</v>
      </c>
      <c r="T950" t="s">
        <v>8346</v>
      </c>
    </row>
    <row r="951" spans="1:20" ht="43.2" x14ac:dyDescent="0.55000000000000004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0" t="str">
        <f t="shared" si="56"/>
        <v>December</v>
      </c>
      <c r="J951" s="10">
        <f t="shared" si="57"/>
        <v>2015</v>
      </c>
      <c r="K951" s="9">
        <f t="shared" si="58"/>
        <v>42421.043703703705</v>
      </c>
      <c r="L951">
        <v>1456016576</v>
      </c>
      <c r="M951" s="9">
        <f t="shared" si="59"/>
        <v>42361.043703703705</v>
      </c>
      <c r="N951">
        <v>1450832576</v>
      </c>
      <c r="O951" t="b">
        <v>0</v>
      </c>
      <c r="P951">
        <v>7</v>
      </c>
      <c r="Q951" t="b">
        <v>0</v>
      </c>
      <c r="R951" t="s">
        <v>8271</v>
      </c>
      <c r="S951" s="17" t="s">
        <v>8345</v>
      </c>
      <c r="T951" t="s">
        <v>8346</v>
      </c>
    </row>
    <row r="952" spans="1:20" ht="43.2" x14ac:dyDescent="0.55000000000000004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0" t="str">
        <f t="shared" si="56"/>
        <v>December</v>
      </c>
      <c r="J952" s="10">
        <f t="shared" si="57"/>
        <v>2015</v>
      </c>
      <c r="K952" s="9">
        <f t="shared" si="58"/>
        <v>42386.750706018516</v>
      </c>
      <c r="L952">
        <v>1453053661</v>
      </c>
      <c r="M952" s="9">
        <f t="shared" si="59"/>
        <v>42356.750706018516</v>
      </c>
      <c r="N952">
        <v>1450461661</v>
      </c>
      <c r="O952" t="b">
        <v>0</v>
      </c>
      <c r="P952">
        <v>24</v>
      </c>
      <c r="Q952" t="b">
        <v>0</v>
      </c>
      <c r="R952" t="s">
        <v>8271</v>
      </c>
      <c r="S952" s="17" t="s">
        <v>8345</v>
      </c>
      <c r="T952" t="s">
        <v>8346</v>
      </c>
    </row>
    <row r="953" spans="1:20" x14ac:dyDescent="0.55000000000000004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0" t="str">
        <f t="shared" si="56"/>
        <v>April</v>
      </c>
      <c r="J953" s="10">
        <f t="shared" si="57"/>
        <v>2016</v>
      </c>
      <c r="K953" s="9">
        <f t="shared" si="58"/>
        <v>42525.653611111105</v>
      </c>
      <c r="L953">
        <v>1465054872</v>
      </c>
      <c r="M953" s="9">
        <f t="shared" si="59"/>
        <v>42480.653611111105</v>
      </c>
      <c r="N953">
        <v>1461166872</v>
      </c>
      <c r="O953" t="b">
        <v>0</v>
      </c>
      <c r="P953">
        <v>121</v>
      </c>
      <c r="Q953" t="b">
        <v>0</v>
      </c>
      <c r="R953" t="s">
        <v>8271</v>
      </c>
      <c r="S953" s="17" t="s">
        <v>8345</v>
      </c>
      <c r="T953" t="s">
        <v>8346</v>
      </c>
    </row>
    <row r="954" spans="1:20" ht="28.8" x14ac:dyDescent="0.55000000000000004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0" t="str">
        <f t="shared" si="56"/>
        <v>October</v>
      </c>
      <c r="J954" s="10">
        <f t="shared" si="57"/>
        <v>2016</v>
      </c>
      <c r="K954" s="9">
        <f t="shared" si="58"/>
        <v>42692.655231481483</v>
      </c>
      <c r="L954">
        <v>1479483812</v>
      </c>
      <c r="M954" s="9">
        <f t="shared" si="59"/>
        <v>42662.613564814819</v>
      </c>
      <c r="N954">
        <v>1476888212</v>
      </c>
      <c r="O954" t="b">
        <v>0</v>
      </c>
      <c r="P954">
        <v>196</v>
      </c>
      <c r="Q954" t="b">
        <v>0</v>
      </c>
      <c r="R954" t="s">
        <v>8271</v>
      </c>
      <c r="S954" s="17" t="s">
        <v>8345</v>
      </c>
      <c r="T954" t="s">
        <v>8346</v>
      </c>
    </row>
    <row r="955" spans="1:20" ht="43.2" x14ac:dyDescent="0.55000000000000004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0" t="str">
        <f t="shared" si="56"/>
        <v>December</v>
      </c>
      <c r="J955" s="10">
        <f t="shared" si="57"/>
        <v>2014</v>
      </c>
      <c r="K955" s="9">
        <f t="shared" si="58"/>
        <v>42029.164340277777</v>
      </c>
      <c r="L955">
        <v>1422158199</v>
      </c>
      <c r="M955" s="9">
        <f t="shared" si="59"/>
        <v>41999.164340277777</v>
      </c>
      <c r="N955">
        <v>1419566199</v>
      </c>
      <c r="O955" t="b">
        <v>0</v>
      </c>
      <c r="P955">
        <v>5</v>
      </c>
      <c r="Q955" t="b">
        <v>0</v>
      </c>
      <c r="R955" t="s">
        <v>8271</v>
      </c>
      <c r="S955" s="17" t="s">
        <v>8345</v>
      </c>
      <c r="T955" t="s">
        <v>8346</v>
      </c>
    </row>
    <row r="956" spans="1:20" ht="43.2" x14ac:dyDescent="0.55000000000000004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0" t="str">
        <f t="shared" si="56"/>
        <v>July</v>
      </c>
      <c r="J956" s="10">
        <f t="shared" si="57"/>
        <v>2015</v>
      </c>
      <c r="K956" s="9">
        <f t="shared" si="58"/>
        <v>42236.833784722221</v>
      </c>
      <c r="L956">
        <v>1440100839</v>
      </c>
      <c r="M956" s="9">
        <f t="shared" si="59"/>
        <v>42194.833784722221</v>
      </c>
      <c r="N956">
        <v>1436472039</v>
      </c>
      <c r="O956" t="b">
        <v>0</v>
      </c>
      <c r="P956">
        <v>73</v>
      </c>
      <c r="Q956" t="b">
        <v>0</v>
      </c>
      <c r="R956" t="s">
        <v>8271</v>
      </c>
      <c r="S956" s="17" t="s">
        <v>8345</v>
      </c>
      <c r="T956" t="s">
        <v>8346</v>
      </c>
    </row>
    <row r="957" spans="1:20" ht="43.2" x14ac:dyDescent="0.55000000000000004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0" t="str">
        <f t="shared" si="56"/>
        <v>August</v>
      </c>
      <c r="J957" s="10">
        <f t="shared" si="57"/>
        <v>2016</v>
      </c>
      <c r="K957" s="9">
        <f t="shared" si="58"/>
        <v>42626.295138888891</v>
      </c>
      <c r="L957">
        <v>1473750300</v>
      </c>
      <c r="M957" s="9">
        <f t="shared" si="59"/>
        <v>42586.295138888891</v>
      </c>
      <c r="N957">
        <v>1470294300</v>
      </c>
      <c r="O957" t="b">
        <v>0</v>
      </c>
      <c r="P957">
        <v>93</v>
      </c>
      <c r="Q957" t="b">
        <v>0</v>
      </c>
      <c r="R957" t="s">
        <v>8271</v>
      </c>
      <c r="S957" s="17" t="s">
        <v>8345</v>
      </c>
      <c r="T957" t="s">
        <v>8346</v>
      </c>
    </row>
    <row r="958" spans="1:20" ht="57.6" x14ac:dyDescent="0.55000000000000004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0" t="str">
        <f t="shared" si="56"/>
        <v>February</v>
      </c>
      <c r="J958" s="10">
        <f t="shared" si="57"/>
        <v>2015</v>
      </c>
      <c r="K958" s="9">
        <f t="shared" si="58"/>
        <v>42120.872210648144</v>
      </c>
      <c r="L958">
        <v>1430081759</v>
      </c>
      <c r="M958" s="9">
        <f t="shared" si="59"/>
        <v>42060.913877314815</v>
      </c>
      <c r="N958">
        <v>1424901359</v>
      </c>
      <c r="O958" t="b">
        <v>0</v>
      </c>
      <c r="P958">
        <v>17</v>
      </c>
      <c r="Q958" t="b">
        <v>0</v>
      </c>
      <c r="R958" t="s">
        <v>8271</v>
      </c>
      <c r="S958" s="17" t="s">
        <v>8345</v>
      </c>
      <c r="T958" t="s">
        <v>8346</v>
      </c>
    </row>
    <row r="959" spans="1:20" ht="28.8" x14ac:dyDescent="0.55000000000000004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0" t="str">
        <f t="shared" si="56"/>
        <v>October</v>
      </c>
      <c r="J959" s="10">
        <f t="shared" si="57"/>
        <v>2016</v>
      </c>
      <c r="K959" s="9">
        <f t="shared" si="58"/>
        <v>42691.594131944439</v>
      </c>
      <c r="L959">
        <v>1479392133</v>
      </c>
      <c r="M959" s="9">
        <f t="shared" si="59"/>
        <v>42660.552465277782</v>
      </c>
      <c r="N959">
        <v>1476710133</v>
      </c>
      <c r="O959" t="b">
        <v>0</v>
      </c>
      <c r="P959">
        <v>7</v>
      </c>
      <c r="Q959" t="b">
        <v>0</v>
      </c>
      <c r="R959" t="s">
        <v>8271</v>
      </c>
      <c r="S959" s="17" t="s">
        <v>8345</v>
      </c>
      <c r="T959" t="s">
        <v>8346</v>
      </c>
    </row>
    <row r="960" spans="1:20" ht="43.2" x14ac:dyDescent="0.55000000000000004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0" t="str">
        <f t="shared" si="56"/>
        <v>March</v>
      </c>
      <c r="J960" s="10">
        <f t="shared" si="57"/>
        <v>2015</v>
      </c>
      <c r="K960" s="9">
        <f t="shared" si="58"/>
        <v>42104.207638888889</v>
      </c>
      <c r="L960">
        <v>1428641940</v>
      </c>
      <c r="M960" s="9">
        <f t="shared" si="59"/>
        <v>42082.802812499998</v>
      </c>
      <c r="N960">
        <v>1426792563</v>
      </c>
      <c r="O960" t="b">
        <v>0</v>
      </c>
      <c r="P960">
        <v>17</v>
      </c>
      <c r="Q960" t="b">
        <v>0</v>
      </c>
      <c r="R960" t="s">
        <v>8271</v>
      </c>
      <c r="S960" s="17" t="s">
        <v>8345</v>
      </c>
      <c r="T960" t="s">
        <v>8346</v>
      </c>
    </row>
    <row r="961" spans="1:20" ht="43.2" x14ac:dyDescent="0.55000000000000004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0" t="str">
        <f t="shared" si="56"/>
        <v>December</v>
      </c>
      <c r="J961" s="10">
        <f t="shared" si="57"/>
        <v>2014</v>
      </c>
      <c r="K961" s="9">
        <f t="shared" si="58"/>
        <v>42023.174363425926</v>
      </c>
      <c r="L961">
        <v>1421640665</v>
      </c>
      <c r="M961" s="9">
        <f t="shared" si="59"/>
        <v>41993.174363425926</v>
      </c>
      <c r="N961">
        <v>1419048665</v>
      </c>
      <c r="O961" t="b">
        <v>0</v>
      </c>
      <c r="P961">
        <v>171</v>
      </c>
      <c r="Q961" t="b">
        <v>0</v>
      </c>
      <c r="R961" t="s">
        <v>8271</v>
      </c>
      <c r="S961" s="17" t="s">
        <v>8345</v>
      </c>
      <c r="T961" t="s">
        <v>8346</v>
      </c>
    </row>
    <row r="962" spans="1:20" ht="43.2" x14ac:dyDescent="0.55000000000000004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0" t="str">
        <f t="shared" si="56"/>
        <v>January</v>
      </c>
      <c r="J962" s="10">
        <f t="shared" si="57"/>
        <v>2017</v>
      </c>
      <c r="K962" s="9">
        <f t="shared" si="58"/>
        <v>42808.585127314815</v>
      </c>
      <c r="L962">
        <v>1489500155</v>
      </c>
      <c r="M962" s="9">
        <f t="shared" si="59"/>
        <v>42766.626793981486</v>
      </c>
      <c r="N962">
        <v>1485874955</v>
      </c>
      <c r="O962" t="b">
        <v>0</v>
      </c>
      <c r="P962">
        <v>188</v>
      </c>
      <c r="Q962" t="b">
        <v>0</v>
      </c>
      <c r="R962" t="s">
        <v>8271</v>
      </c>
      <c r="S962" s="17" t="s">
        <v>8345</v>
      </c>
      <c r="T962" t="s">
        <v>8346</v>
      </c>
    </row>
    <row r="963" spans="1:20" ht="43.2" x14ac:dyDescent="0.55000000000000004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0" t="str">
        <f t="shared" ref="I963:I1026" si="60">TEXT(M963, "mmmm")</f>
        <v>January</v>
      </c>
      <c r="J963" s="10">
        <f t="shared" ref="J963:J1026" si="61">YEAR(M963)</f>
        <v>2017</v>
      </c>
      <c r="K963" s="9">
        <f t="shared" ref="K963:K1026" si="62">(((L963/60)/60)/24)+DATE(1970,1,1)</f>
        <v>42786.791666666672</v>
      </c>
      <c r="L963">
        <v>1487617200</v>
      </c>
      <c r="M963" s="9">
        <f t="shared" ref="M963:M1026" si="63">(((N963/60)/60)/24)+DATE(1970,1,1)</f>
        <v>42740.693692129629</v>
      </c>
      <c r="N963">
        <v>1483634335</v>
      </c>
      <c r="O963" t="b">
        <v>0</v>
      </c>
      <c r="P963">
        <v>110</v>
      </c>
      <c r="Q963" t="b">
        <v>0</v>
      </c>
      <c r="R963" t="s">
        <v>8271</v>
      </c>
      <c r="S963" s="17" t="s">
        <v>8345</v>
      </c>
      <c r="T963" t="s">
        <v>8346</v>
      </c>
    </row>
    <row r="964" spans="1:20" ht="43.2" x14ac:dyDescent="0.55000000000000004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0" t="str">
        <f t="shared" si="60"/>
        <v>January</v>
      </c>
      <c r="J964" s="10">
        <f t="shared" si="61"/>
        <v>2016</v>
      </c>
      <c r="K964" s="9">
        <f t="shared" si="62"/>
        <v>42411.712418981479</v>
      </c>
      <c r="L964">
        <v>1455210353</v>
      </c>
      <c r="M964" s="9">
        <f t="shared" si="63"/>
        <v>42373.712418981479</v>
      </c>
      <c r="N964">
        <v>1451927153</v>
      </c>
      <c r="O964" t="b">
        <v>0</v>
      </c>
      <c r="P964">
        <v>37</v>
      </c>
      <c r="Q964" t="b">
        <v>0</v>
      </c>
      <c r="R964" t="s">
        <v>8271</v>
      </c>
      <c r="S964" s="17" t="s">
        <v>8345</v>
      </c>
      <c r="T964" t="s">
        <v>8346</v>
      </c>
    </row>
    <row r="965" spans="1:20" ht="28.8" x14ac:dyDescent="0.55000000000000004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0" t="str">
        <f t="shared" si="60"/>
        <v>September</v>
      </c>
      <c r="J965" s="10">
        <f t="shared" si="61"/>
        <v>2016</v>
      </c>
      <c r="K965" s="9">
        <f t="shared" si="62"/>
        <v>42660.635636574079</v>
      </c>
      <c r="L965">
        <v>1476717319</v>
      </c>
      <c r="M965" s="9">
        <f t="shared" si="63"/>
        <v>42625.635636574079</v>
      </c>
      <c r="N965">
        <v>1473693319</v>
      </c>
      <c r="O965" t="b">
        <v>0</v>
      </c>
      <c r="P965">
        <v>9</v>
      </c>
      <c r="Q965" t="b">
        <v>0</v>
      </c>
      <c r="R965" t="s">
        <v>8271</v>
      </c>
      <c r="S965" s="17" t="s">
        <v>8345</v>
      </c>
      <c r="T965" t="s">
        <v>8346</v>
      </c>
    </row>
    <row r="966" spans="1:20" ht="43.2" x14ac:dyDescent="0.55000000000000004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0" t="str">
        <f t="shared" si="60"/>
        <v>July</v>
      </c>
      <c r="J966" s="10">
        <f t="shared" si="61"/>
        <v>2015</v>
      </c>
      <c r="K966" s="9">
        <f t="shared" si="62"/>
        <v>42248.628692129627</v>
      </c>
      <c r="L966">
        <v>1441119919</v>
      </c>
      <c r="M966" s="9">
        <f t="shared" si="63"/>
        <v>42208.628692129627</v>
      </c>
      <c r="N966">
        <v>1437663919</v>
      </c>
      <c r="O966" t="b">
        <v>0</v>
      </c>
      <c r="P966">
        <v>29</v>
      </c>
      <c r="Q966" t="b">
        <v>0</v>
      </c>
      <c r="R966" t="s">
        <v>8271</v>
      </c>
      <c r="S966" s="17" t="s">
        <v>8345</v>
      </c>
      <c r="T966" t="s">
        <v>8346</v>
      </c>
    </row>
    <row r="967" spans="1:20" ht="43.2" x14ac:dyDescent="0.55000000000000004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0" t="str">
        <f t="shared" si="60"/>
        <v>September</v>
      </c>
      <c r="J967" s="10">
        <f t="shared" si="61"/>
        <v>2016</v>
      </c>
      <c r="K967" s="9">
        <f t="shared" si="62"/>
        <v>42669.165972222225</v>
      </c>
      <c r="L967">
        <v>1477454340</v>
      </c>
      <c r="M967" s="9">
        <f t="shared" si="63"/>
        <v>42637.016736111109</v>
      </c>
      <c r="N967">
        <v>1474676646</v>
      </c>
      <c r="O967" t="b">
        <v>0</v>
      </c>
      <c r="P967">
        <v>6</v>
      </c>
      <c r="Q967" t="b">
        <v>0</v>
      </c>
      <c r="R967" t="s">
        <v>8271</v>
      </c>
      <c r="S967" s="17" t="s">
        <v>8345</v>
      </c>
      <c r="T967" t="s">
        <v>8346</v>
      </c>
    </row>
    <row r="968" spans="1:20" ht="43.2" x14ac:dyDescent="0.55000000000000004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0" t="str">
        <f t="shared" si="60"/>
        <v>September</v>
      </c>
      <c r="J968" s="10">
        <f t="shared" si="61"/>
        <v>2016</v>
      </c>
      <c r="K968" s="9">
        <f t="shared" si="62"/>
        <v>42649.635787037041</v>
      </c>
      <c r="L968">
        <v>1475766932</v>
      </c>
      <c r="M968" s="9">
        <f t="shared" si="63"/>
        <v>42619.635787037041</v>
      </c>
      <c r="N968">
        <v>1473174932</v>
      </c>
      <c r="O968" t="b">
        <v>0</v>
      </c>
      <c r="P968">
        <v>30</v>
      </c>
      <c r="Q968" t="b">
        <v>0</v>
      </c>
      <c r="R968" t="s">
        <v>8271</v>
      </c>
      <c r="S968" s="17" t="s">
        <v>8345</v>
      </c>
      <c r="T968" t="s">
        <v>8346</v>
      </c>
    </row>
    <row r="969" spans="1:20" ht="43.2" x14ac:dyDescent="0.55000000000000004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0" t="str">
        <f t="shared" si="60"/>
        <v>February</v>
      </c>
      <c r="J969" s="10">
        <f t="shared" si="61"/>
        <v>2016</v>
      </c>
      <c r="K969" s="9">
        <f t="shared" si="62"/>
        <v>42482.21266203704</v>
      </c>
      <c r="L969">
        <v>1461301574</v>
      </c>
      <c r="M969" s="9">
        <f t="shared" si="63"/>
        <v>42422.254328703704</v>
      </c>
      <c r="N969">
        <v>1456121174</v>
      </c>
      <c r="O969" t="b">
        <v>0</v>
      </c>
      <c r="P969">
        <v>81</v>
      </c>
      <c r="Q969" t="b">
        <v>0</v>
      </c>
      <c r="R969" t="s">
        <v>8271</v>
      </c>
      <c r="S969" s="17" t="s">
        <v>8345</v>
      </c>
      <c r="T969" t="s">
        <v>8346</v>
      </c>
    </row>
    <row r="970" spans="1:20" ht="43.2" x14ac:dyDescent="0.55000000000000004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0" t="str">
        <f t="shared" si="60"/>
        <v>July</v>
      </c>
      <c r="J970" s="10">
        <f t="shared" si="61"/>
        <v>2014</v>
      </c>
      <c r="K970" s="9">
        <f t="shared" si="62"/>
        <v>41866.847615740742</v>
      </c>
      <c r="L970">
        <v>1408134034</v>
      </c>
      <c r="M970" s="9">
        <f t="shared" si="63"/>
        <v>41836.847615740742</v>
      </c>
      <c r="N970">
        <v>1405542034</v>
      </c>
      <c r="O970" t="b">
        <v>0</v>
      </c>
      <c r="P970">
        <v>4</v>
      </c>
      <c r="Q970" t="b">
        <v>0</v>
      </c>
      <c r="R970" t="s">
        <v>8271</v>
      </c>
      <c r="S970" s="17" t="s">
        <v>8345</v>
      </c>
      <c r="T970" t="s">
        <v>8346</v>
      </c>
    </row>
    <row r="971" spans="1:20" ht="28.8" x14ac:dyDescent="0.55000000000000004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0" t="str">
        <f t="shared" si="60"/>
        <v>January</v>
      </c>
      <c r="J971" s="10">
        <f t="shared" si="61"/>
        <v>2017</v>
      </c>
      <c r="K971" s="9">
        <f t="shared" si="62"/>
        <v>42775.30332175926</v>
      </c>
      <c r="L971">
        <v>1486624607</v>
      </c>
      <c r="M971" s="9">
        <f t="shared" si="63"/>
        <v>42742.30332175926</v>
      </c>
      <c r="N971">
        <v>1483773407</v>
      </c>
      <c r="O971" t="b">
        <v>0</v>
      </c>
      <c r="P971">
        <v>11</v>
      </c>
      <c r="Q971" t="b">
        <v>0</v>
      </c>
      <c r="R971" t="s">
        <v>8271</v>
      </c>
      <c r="S971" s="17" t="s">
        <v>8345</v>
      </c>
      <c r="T971" t="s">
        <v>8346</v>
      </c>
    </row>
    <row r="972" spans="1:20" ht="43.2" x14ac:dyDescent="0.55000000000000004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0" t="str">
        <f t="shared" si="60"/>
        <v>December</v>
      </c>
      <c r="J972" s="10">
        <f t="shared" si="61"/>
        <v>2016</v>
      </c>
      <c r="K972" s="9">
        <f t="shared" si="62"/>
        <v>42758.207638888889</v>
      </c>
      <c r="L972">
        <v>1485147540</v>
      </c>
      <c r="M972" s="9">
        <f t="shared" si="63"/>
        <v>42721.220520833333</v>
      </c>
      <c r="N972">
        <v>1481951853</v>
      </c>
      <c r="O972" t="b">
        <v>0</v>
      </c>
      <c r="P972">
        <v>14</v>
      </c>
      <c r="Q972" t="b">
        <v>0</v>
      </c>
      <c r="R972" t="s">
        <v>8271</v>
      </c>
      <c r="S972" s="17" t="s">
        <v>8345</v>
      </c>
      <c r="T972" t="s">
        <v>8346</v>
      </c>
    </row>
    <row r="973" spans="1:20" ht="43.2" x14ac:dyDescent="0.55000000000000004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0" t="str">
        <f t="shared" si="60"/>
        <v>April</v>
      </c>
      <c r="J973" s="10">
        <f t="shared" si="61"/>
        <v>2015</v>
      </c>
      <c r="K973" s="9">
        <f t="shared" si="62"/>
        <v>42156.709027777775</v>
      </c>
      <c r="L973">
        <v>1433178060</v>
      </c>
      <c r="M973" s="9">
        <f t="shared" si="63"/>
        <v>42111.709027777775</v>
      </c>
      <c r="N973">
        <v>1429290060</v>
      </c>
      <c r="O973" t="b">
        <v>0</v>
      </c>
      <c r="P973">
        <v>5</v>
      </c>
      <c r="Q973" t="b">
        <v>0</v>
      </c>
      <c r="R973" t="s">
        <v>8271</v>
      </c>
      <c r="S973" s="17" t="s">
        <v>8345</v>
      </c>
      <c r="T973" t="s">
        <v>8346</v>
      </c>
    </row>
    <row r="974" spans="1:20" ht="43.2" x14ac:dyDescent="0.55000000000000004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0" t="str">
        <f t="shared" si="60"/>
        <v>August</v>
      </c>
      <c r="J974" s="10">
        <f t="shared" si="61"/>
        <v>2014</v>
      </c>
      <c r="K974" s="9">
        <f t="shared" si="62"/>
        <v>41886.290972222225</v>
      </c>
      <c r="L974">
        <v>1409813940</v>
      </c>
      <c r="M974" s="9">
        <f t="shared" si="63"/>
        <v>41856.865717592591</v>
      </c>
      <c r="N974">
        <v>1407271598</v>
      </c>
      <c r="O974" t="b">
        <v>0</v>
      </c>
      <c r="P974">
        <v>45</v>
      </c>
      <c r="Q974" t="b">
        <v>0</v>
      </c>
      <c r="R974" t="s">
        <v>8271</v>
      </c>
      <c r="S974" s="17" t="s">
        <v>8345</v>
      </c>
      <c r="T974" t="s">
        <v>8346</v>
      </c>
    </row>
    <row r="975" spans="1:20" ht="43.2" x14ac:dyDescent="0.55000000000000004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0" t="str">
        <f t="shared" si="60"/>
        <v>September</v>
      </c>
      <c r="J975" s="10">
        <f t="shared" si="61"/>
        <v>2015</v>
      </c>
      <c r="K975" s="9">
        <f t="shared" si="62"/>
        <v>42317.056631944448</v>
      </c>
      <c r="L975">
        <v>1447032093</v>
      </c>
      <c r="M975" s="9">
        <f t="shared" si="63"/>
        <v>42257.014965277776</v>
      </c>
      <c r="N975">
        <v>1441844493</v>
      </c>
      <c r="O975" t="b">
        <v>0</v>
      </c>
      <c r="P975">
        <v>8</v>
      </c>
      <c r="Q975" t="b">
        <v>0</v>
      </c>
      <c r="R975" t="s">
        <v>8271</v>
      </c>
      <c r="S975" s="17" t="s">
        <v>8345</v>
      </c>
      <c r="T975" t="s">
        <v>8346</v>
      </c>
    </row>
    <row r="976" spans="1:20" ht="43.2" x14ac:dyDescent="0.55000000000000004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0" t="str">
        <f t="shared" si="60"/>
        <v>February</v>
      </c>
      <c r="J976" s="10">
        <f t="shared" si="61"/>
        <v>2016</v>
      </c>
      <c r="K976" s="9">
        <f t="shared" si="62"/>
        <v>42454.707824074074</v>
      </c>
      <c r="L976">
        <v>1458925156</v>
      </c>
      <c r="M976" s="9">
        <f t="shared" si="63"/>
        <v>42424.749490740738</v>
      </c>
      <c r="N976">
        <v>1456336756</v>
      </c>
      <c r="O976" t="b">
        <v>0</v>
      </c>
      <c r="P976">
        <v>3</v>
      </c>
      <c r="Q976" t="b">
        <v>0</v>
      </c>
      <c r="R976" t="s">
        <v>8271</v>
      </c>
      <c r="S976" s="17" t="s">
        <v>8345</v>
      </c>
      <c r="T976" t="s">
        <v>8346</v>
      </c>
    </row>
    <row r="977" spans="1:20" ht="43.2" x14ac:dyDescent="0.55000000000000004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0" t="str">
        <f t="shared" si="60"/>
        <v>April</v>
      </c>
      <c r="J977" s="10">
        <f t="shared" si="61"/>
        <v>2016</v>
      </c>
      <c r="K977" s="9">
        <f t="shared" si="62"/>
        <v>42549.696585648147</v>
      </c>
      <c r="L977">
        <v>1467132185</v>
      </c>
      <c r="M977" s="9">
        <f t="shared" si="63"/>
        <v>42489.696585648147</v>
      </c>
      <c r="N977">
        <v>1461948185</v>
      </c>
      <c r="O977" t="b">
        <v>0</v>
      </c>
      <c r="P977">
        <v>24</v>
      </c>
      <c r="Q977" t="b">
        <v>0</v>
      </c>
      <c r="R977" t="s">
        <v>8271</v>
      </c>
      <c r="S977" s="17" t="s">
        <v>8345</v>
      </c>
      <c r="T977" t="s">
        <v>8346</v>
      </c>
    </row>
    <row r="978" spans="1:20" ht="43.2" x14ac:dyDescent="0.55000000000000004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0" t="str">
        <f t="shared" si="60"/>
        <v>June</v>
      </c>
      <c r="J978" s="10">
        <f t="shared" si="61"/>
        <v>2015</v>
      </c>
      <c r="K978" s="9">
        <f t="shared" si="62"/>
        <v>42230.058993055558</v>
      </c>
      <c r="L978">
        <v>1439515497</v>
      </c>
      <c r="M978" s="9">
        <f t="shared" si="63"/>
        <v>42185.058993055558</v>
      </c>
      <c r="N978">
        <v>1435627497</v>
      </c>
      <c r="O978" t="b">
        <v>0</v>
      </c>
      <c r="P978">
        <v>18</v>
      </c>
      <c r="Q978" t="b">
        <v>0</v>
      </c>
      <c r="R978" t="s">
        <v>8271</v>
      </c>
      <c r="S978" s="17" t="s">
        <v>8345</v>
      </c>
      <c r="T978" t="s">
        <v>8346</v>
      </c>
    </row>
    <row r="979" spans="1:20" ht="43.2" x14ac:dyDescent="0.55000000000000004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0" t="str">
        <f t="shared" si="60"/>
        <v>January</v>
      </c>
      <c r="J979" s="10">
        <f t="shared" si="61"/>
        <v>2016</v>
      </c>
      <c r="K979" s="9">
        <f t="shared" si="62"/>
        <v>42421.942094907412</v>
      </c>
      <c r="L979">
        <v>1456094197</v>
      </c>
      <c r="M979" s="9">
        <f t="shared" si="63"/>
        <v>42391.942094907412</v>
      </c>
      <c r="N979">
        <v>1453502197</v>
      </c>
      <c r="O979" t="b">
        <v>0</v>
      </c>
      <c r="P979">
        <v>12</v>
      </c>
      <c r="Q979" t="b">
        <v>0</v>
      </c>
      <c r="R979" t="s">
        <v>8271</v>
      </c>
      <c r="S979" s="17" t="s">
        <v>8345</v>
      </c>
      <c r="T979" t="s">
        <v>8346</v>
      </c>
    </row>
    <row r="980" spans="1:20" ht="43.2" x14ac:dyDescent="0.55000000000000004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0" t="str">
        <f t="shared" si="60"/>
        <v>January</v>
      </c>
      <c r="J980" s="10">
        <f t="shared" si="61"/>
        <v>2016</v>
      </c>
      <c r="K980" s="9">
        <f t="shared" si="62"/>
        <v>42425.309039351851</v>
      </c>
      <c r="L980">
        <v>1456385101</v>
      </c>
      <c r="M980" s="9">
        <f t="shared" si="63"/>
        <v>42395.309039351851</v>
      </c>
      <c r="N980">
        <v>1453793101</v>
      </c>
      <c r="O980" t="b">
        <v>0</v>
      </c>
      <c r="P980">
        <v>123</v>
      </c>
      <c r="Q980" t="b">
        <v>0</v>
      </c>
      <c r="R980" t="s">
        <v>8271</v>
      </c>
      <c r="S980" s="17" t="s">
        <v>8345</v>
      </c>
      <c r="T980" t="s">
        <v>8346</v>
      </c>
    </row>
    <row r="981" spans="1:20" ht="43.2" x14ac:dyDescent="0.55000000000000004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0" t="str">
        <f t="shared" si="60"/>
        <v>May</v>
      </c>
      <c r="J981" s="10">
        <f t="shared" si="61"/>
        <v>2016</v>
      </c>
      <c r="K981" s="9">
        <f t="shared" si="62"/>
        <v>42541.790972222225</v>
      </c>
      <c r="L981">
        <v>1466449140</v>
      </c>
      <c r="M981" s="9">
        <f t="shared" si="63"/>
        <v>42506.416990740734</v>
      </c>
      <c r="N981">
        <v>1463392828</v>
      </c>
      <c r="O981" t="b">
        <v>0</v>
      </c>
      <c r="P981">
        <v>96</v>
      </c>
      <c r="Q981" t="b">
        <v>0</v>
      </c>
      <c r="R981" t="s">
        <v>8271</v>
      </c>
      <c r="S981" s="17" t="s">
        <v>8345</v>
      </c>
      <c r="T981" t="s">
        <v>8346</v>
      </c>
    </row>
    <row r="982" spans="1:20" ht="43.2" x14ac:dyDescent="0.55000000000000004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0" t="str">
        <f t="shared" si="60"/>
        <v>October</v>
      </c>
      <c r="J982" s="10">
        <f t="shared" si="61"/>
        <v>2014</v>
      </c>
      <c r="K982" s="9">
        <f t="shared" si="62"/>
        <v>41973.945856481485</v>
      </c>
      <c r="L982">
        <v>1417387322</v>
      </c>
      <c r="M982" s="9">
        <f t="shared" si="63"/>
        <v>41928.904189814813</v>
      </c>
      <c r="N982">
        <v>1413495722</v>
      </c>
      <c r="O982" t="b">
        <v>0</v>
      </c>
      <c r="P982">
        <v>31</v>
      </c>
      <c r="Q982" t="b">
        <v>0</v>
      </c>
      <c r="R982" t="s">
        <v>8271</v>
      </c>
      <c r="S982" s="17" t="s">
        <v>8345</v>
      </c>
      <c r="T982" t="s">
        <v>8346</v>
      </c>
    </row>
    <row r="983" spans="1:20" ht="43.2" x14ac:dyDescent="0.55000000000000004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0" t="str">
        <f t="shared" si="60"/>
        <v>July</v>
      </c>
      <c r="J983" s="10">
        <f t="shared" si="61"/>
        <v>2014</v>
      </c>
      <c r="K983" s="9">
        <f t="shared" si="62"/>
        <v>41860.947013888886</v>
      </c>
      <c r="L983">
        <v>1407624222</v>
      </c>
      <c r="M983" s="9">
        <f t="shared" si="63"/>
        <v>41830.947013888886</v>
      </c>
      <c r="N983">
        <v>1405032222</v>
      </c>
      <c r="O983" t="b">
        <v>0</v>
      </c>
      <c r="P983">
        <v>4</v>
      </c>
      <c r="Q983" t="b">
        <v>0</v>
      </c>
      <c r="R983" t="s">
        <v>8271</v>
      </c>
      <c r="S983" s="17" t="s">
        <v>8345</v>
      </c>
      <c r="T983" t="s">
        <v>8346</v>
      </c>
    </row>
    <row r="984" spans="1:20" ht="28.8" x14ac:dyDescent="0.55000000000000004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0" t="str">
        <f t="shared" si="60"/>
        <v>September</v>
      </c>
      <c r="J984" s="10">
        <f t="shared" si="61"/>
        <v>2016</v>
      </c>
      <c r="K984" s="9">
        <f t="shared" si="62"/>
        <v>42645.753310185188</v>
      </c>
      <c r="L984">
        <v>1475431486</v>
      </c>
      <c r="M984" s="9">
        <f t="shared" si="63"/>
        <v>42615.753310185188</v>
      </c>
      <c r="N984">
        <v>1472839486</v>
      </c>
      <c r="O984" t="b">
        <v>0</v>
      </c>
      <c r="P984">
        <v>3</v>
      </c>
      <c r="Q984" t="b">
        <v>0</v>
      </c>
      <c r="R984" t="s">
        <v>8271</v>
      </c>
      <c r="S984" s="17" t="s">
        <v>8345</v>
      </c>
      <c r="T984" t="s">
        <v>8346</v>
      </c>
    </row>
    <row r="985" spans="1:20" ht="57.6" x14ac:dyDescent="0.55000000000000004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0" t="str">
        <f t="shared" si="60"/>
        <v>July</v>
      </c>
      <c r="J985" s="10">
        <f t="shared" si="61"/>
        <v>2016</v>
      </c>
      <c r="K985" s="9">
        <f t="shared" si="62"/>
        <v>42605.870833333334</v>
      </c>
      <c r="L985">
        <v>1471985640</v>
      </c>
      <c r="M985" s="9">
        <f t="shared" si="63"/>
        <v>42574.667650462965</v>
      </c>
      <c r="N985">
        <v>1469289685</v>
      </c>
      <c r="O985" t="b">
        <v>0</v>
      </c>
      <c r="P985">
        <v>179</v>
      </c>
      <c r="Q985" t="b">
        <v>0</v>
      </c>
      <c r="R985" t="s">
        <v>8271</v>
      </c>
      <c r="S985" s="17" t="s">
        <v>8345</v>
      </c>
      <c r="T985" t="s">
        <v>8346</v>
      </c>
    </row>
    <row r="986" spans="1:20" ht="72" x14ac:dyDescent="0.55000000000000004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0" t="str">
        <f t="shared" si="60"/>
        <v>February</v>
      </c>
      <c r="J986" s="10">
        <f t="shared" si="61"/>
        <v>2015</v>
      </c>
      <c r="K986" s="9">
        <f t="shared" si="62"/>
        <v>42091.074166666673</v>
      </c>
      <c r="L986">
        <v>1427507208</v>
      </c>
      <c r="M986" s="9">
        <f t="shared" si="63"/>
        <v>42061.11583333333</v>
      </c>
      <c r="N986">
        <v>1424918808</v>
      </c>
      <c r="O986" t="b">
        <v>0</v>
      </c>
      <c r="P986">
        <v>3</v>
      </c>
      <c r="Q986" t="b">
        <v>0</v>
      </c>
      <c r="R986" t="s">
        <v>8271</v>
      </c>
      <c r="S986" s="17" t="s">
        <v>8345</v>
      </c>
      <c r="T986" t="s">
        <v>8346</v>
      </c>
    </row>
    <row r="987" spans="1:20" ht="43.2" x14ac:dyDescent="0.55000000000000004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0" t="str">
        <f t="shared" si="60"/>
        <v>December</v>
      </c>
      <c r="J987" s="10">
        <f t="shared" si="61"/>
        <v>2015</v>
      </c>
      <c r="K987" s="9">
        <f t="shared" si="62"/>
        <v>42369.958333333328</v>
      </c>
      <c r="L987">
        <v>1451602800</v>
      </c>
      <c r="M987" s="9">
        <f t="shared" si="63"/>
        <v>42339.967708333337</v>
      </c>
      <c r="N987">
        <v>1449011610</v>
      </c>
      <c r="O987" t="b">
        <v>0</v>
      </c>
      <c r="P987">
        <v>23</v>
      </c>
      <c r="Q987" t="b">
        <v>0</v>
      </c>
      <c r="R987" t="s">
        <v>8271</v>
      </c>
      <c r="S987" s="17" t="s">
        <v>8345</v>
      </c>
      <c r="T987" t="s">
        <v>8346</v>
      </c>
    </row>
    <row r="988" spans="1:20" ht="43.2" x14ac:dyDescent="0.55000000000000004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0" t="str">
        <f t="shared" si="60"/>
        <v>November</v>
      </c>
      <c r="J988" s="10">
        <f t="shared" si="61"/>
        <v>2015</v>
      </c>
      <c r="K988" s="9">
        <f t="shared" si="62"/>
        <v>42379</v>
      </c>
      <c r="L988">
        <v>1452384000</v>
      </c>
      <c r="M988" s="9">
        <f t="shared" si="63"/>
        <v>42324.767361111109</v>
      </c>
      <c r="N988">
        <v>1447698300</v>
      </c>
      <c r="O988" t="b">
        <v>0</v>
      </c>
      <c r="P988">
        <v>23</v>
      </c>
      <c r="Q988" t="b">
        <v>0</v>
      </c>
      <c r="R988" t="s">
        <v>8271</v>
      </c>
      <c r="S988" s="17" t="s">
        <v>8345</v>
      </c>
      <c r="T988" t="s">
        <v>8346</v>
      </c>
    </row>
    <row r="989" spans="1:20" ht="43.2" x14ac:dyDescent="0.55000000000000004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0" t="str">
        <f t="shared" si="60"/>
        <v>May</v>
      </c>
      <c r="J989" s="10">
        <f t="shared" si="61"/>
        <v>2014</v>
      </c>
      <c r="K989" s="9">
        <f t="shared" si="62"/>
        <v>41813.294560185182</v>
      </c>
      <c r="L989">
        <v>1403507050</v>
      </c>
      <c r="M989" s="9">
        <f t="shared" si="63"/>
        <v>41773.294560185182</v>
      </c>
      <c r="N989">
        <v>1400051050</v>
      </c>
      <c r="O989" t="b">
        <v>0</v>
      </c>
      <c r="P989">
        <v>41</v>
      </c>
      <c r="Q989" t="b">
        <v>0</v>
      </c>
      <c r="R989" t="s">
        <v>8271</v>
      </c>
      <c r="S989" s="17" t="s">
        <v>8345</v>
      </c>
      <c r="T989" t="s">
        <v>8346</v>
      </c>
    </row>
    <row r="990" spans="1:20" ht="57.6" x14ac:dyDescent="0.55000000000000004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0" t="str">
        <f t="shared" si="60"/>
        <v>September</v>
      </c>
      <c r="J990" s="10">
        <f t="shared" si="61"/>
        <v>2016</v>
      </c>
      <c r="K990" s="9">
        <f t="shared" si="62"/>
        <v>42644.356770833328</v>
      </c>
      <c r="L990">
        <v>1475310825</v>
      </c>
      <c r="M990" s="9">
        <f t="shared" si="63"/>
        <v>42614.356770833328</v>
      </c>
      <c r="N990">
        <v>1472718825</v>
      </c>
      <c r="O990" t="b">
        <v>0</v>
      </c>
      <c r="P990">
        <v>0</v>
      </c>
      <c r="Q990" t="b">
        <v>0</v>
      </c>
      <c r="R990" t="s">
        <v>8271</v>
      </c>
      <c r="S990" s="17" t="s">
        <v>8345</v>
      </c>
      <c r="T990" t="s">
        <v>8346</v>
      </c>
    </row>
    <row r="991" spans="1:20" x14ac:dyDescent="0.55000000000000004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0" t="str">
        <f t="shared" si="60"/>
        <v>August</v>
      </c>
      <c r="J991" s="10">
        <f t="shared" si="61"/>
        <v>2016</v>
      </c>
      <c r="K991" s="9">
        <f t="shared" si="62"/>
        <v>42641.933969907404</v>
      </c>
      <c r="L991">
        <v>1475101495</v>
      </c>
      <c r="M991" s="9">
        <f t="shared" si="63"/>
        <v>42611.933969907404</v>
      </c>
      <c r="N991">
        <v>1472509495</v>
      </c>
      <c r="O991" t="b">
        <v>0</v>
      </c>
      <c r="P991">
        <v>32</v>
      </c>
      <c r="Q991" t="b">
        <v>0</v>
      </c>
      <c r="R991" t="s">
        <v>8271</v>
      </c>
      <c r="S991" s="17" t="s">
        <v>8345</v>
      </c>
      <c r="T991" t="s">
        <v>8346</v>
      </c>
    </row>
    <row r="992" spans="1:20" ht="43.2" x14ac:dyDescent="0.55000000000000004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0" t="str">
        <f t="shared" si="60"/>
        <v>August</v>
      </c>
      <c r="J992" s="10">
        <f t="shared" si="61"/>
        <v>2014</v>
      </c>
      <c r="K992" s="9">
        <f t="shared" si="62"/>
        <v>41885.784305555557</v>
      </c>
      <c r="L992">
        <v>1409770164</v>
      </c>
      <c r="M992" s="9">
        <f t="shared" si="63"/>
        <v>41855.784305555557</v>
      </c>
      <c r="N992">
        <v>1407178164</v>
      </c>
      <c r="O992" t="b">
        <v>0</v>
      </c>
      <c r="P992">
        <v>2</v>
      </c>
      <c r="Q992" t="b">
        <v>0</v>
      </c>
      <c r="R992" t="s">
        <v>8271</v>
      </c>
      <c r="S992" s="17" t="s">
        <v>8345</v>
      </c>
      <c r="T992" t="s">
        <v>8346</v>
      </c>
    </row>
    <row r="993" spans="1:20" ht="72" x14ac:dyDescent="0.55000000000000004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0" t="str">
        <f t="shared" si="60"/>
        <v>June</v>
      </c>
      <c r="J993" s="10">
        <f t="shared" si="61"/>
        <v>2016</v>
      </c>
      <c r="K993" s="9">
        <f t="shared" si="62"/>
        <v>42563.785416666666</v>
      </c>
      <c r="L993">
        <v>1468349460</v>
      </c>
      <c r="M993" s="9">
        <f t="shared" si="63"/>
        <v>42538.75680555556</v>
      </c>
      <c r="N993">
        <v>1466186988</v>
      </c>
      <c r="O993" t="b">
        <v>0</v>
      </c>
      <c r="P993">
        <v>7</v>
      </c>
      <c r="Q993" t="b">
        <v>0</v>
      </c>
      <c r="R993" t="s">
        <v>8271</v>
      </c>
      <c r="S993" s="17" t="s">
        <v>8345</v>
      </c>
      <c r="T993" t="s">
        <v>8346</v>
      </c>
    </row>
    <row r="994" spans="1:20" ht="43.2" x14ac:dyDescent="0.55000000000000004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0" t="str">
        <f t="shared" si="60"/>
        <v>March</v>
      </c>
      <c r="J994" s="10">
        <f t="shared" si="61"/>
        <v>2016</v>
      </c>
      <c r="K994" s="9">
        <f t="shared" si="62"/>
        <v>42497.883321759262</v>
      </c>
      <c r="L994">
        <v>1462655519</v>
      </c>
      <c r="M994" s="9">
        <f t="shared" si="63"/>
        <v>42437.924988425926</v>
      </c>
      <c r="N994">
        <v>1457475119</v>
      </c>
      <c r="O994" t="b">
        <v>0</v>
      </c>
      <c r="P994">
        <v>4</v>
      </c>
      <c r="Q994" t="b">
        <v>0</v>
      </c>
      <c r="R994" t="s">
        <v>8271</v>
      </c>
      <c r="S994" s="17" t="s">
        <v>8345</v>
      </c>
      <c r="T994" t="s">
        <v>8346</v>
      </c>
    </row>
    <row r="995" spans="1:20" ht="43.2" x14ac:dyDescent="0.55000000000000004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0" t="str">
        <f t="shared" si="60"/>
        <v>October</v>
      </c>
      <c r="J995" s="10">
        <f t="shared" si="61"/>
        <v>2016</v>
      </c>
      <c r="K995" s="9">
        <f t="shared" si="62"/>
        <v>42686.208333333328</v>
      </c>
      <c r="L995">
        <v>1478926800</v>
      </c>
      <c r="M995" s="9">
        <f t="shared" si="63"/>
        <v>42652.964907407411</v>
      </c>
      <c r="N995">
        <v>1476054568</v>
      </c>
      <c r="O995" t="b">
        <v>0</v>
      </c>
      <c r="P995">
        <v>196</v>
      </c>
      <c r="Q995" t="b">
        <v>0</v>
      </c>
      <c r="R995" t="s">
        <v>8271</v>
      </c>
      <c r="S995" s="17" t="s">
        <v>8345</v>
      </c>
      <c r="T995" t="s">
        <v>8346</v>
      </c>
    </row>
    <row r="996" spans="1:20" ht="57.6" x14ac:dyDescent="0.55000000000000004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0" t="str">
        <f t="shared" si="60"/>
        <v>October</v>
      </c>
      <c r="J996" s="10">
        <f t="shared" si="61"/>
        <v>2014</v>
      </c>
      <c r="K996" s="9">
        <f t="shared" si="62"/>
        <v>41973.957638888889</v>
      </c>
      <c r="L996">
        <v>1417388340</v>
      </c>
      <c r="M996" s="9">
        <f t="shared" si="63"/>
        <v>41921.263078703705</v>
      </c>
      <c r="N996">
        <v>1412835530</v>
      </c>
      <c r="O996" t="b">
        <v>0</v>
      </c>
      <c r="P996">
        <v>11</v>
      </c>
      <c r="Q996" t="b">
        <v>0</v>
      </c>
      <c r="R996" t="s">
        <v>8271</v>
      </c>
      <c r="S996" s="17" t="s">
        <v>8345</v>
      </c>
      <c r="T996" t="s">
        <v>8346</v>
      </c>
    </row>
    <row r="997" spans="1:20" ht="43.2" x14ac:dyDescent="0.55000000000000004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0" t="str">
        <f t="shared" si="60"/>
        <v>November</v>
      </c>
      <c r="J997" s="10">
        <f t="shared" si="61"/>
        <v>2014</v>
      </c>
      <c r="K997" s="9">
        <f t="shared" si="62"/>
        <v>41972.666666666672</v>
      </c>
      <c r="L997">
        <v>1417276800</v>
      </c>
      <c r="M997" s="9">
        <f t="shared" si="63"/>
        <v>41947.940740740742</v>
      </c>
      <c r="N997">
        <v>1415140480</v>
      </c>
      <c r="O997" t="b">
        <v>0</v>
      </c>
      <c r="P997">
        <v>9</v>
      </c>
      <c r="Q997" t="b">
        <v>0</v>
      </c>
      <c r="R997" t="s">
        <v>8271</v>
      </c>
      <c r="S997" s="17" t="s">
        <v>8345</v>
      </c>
      <c r="T997" t="s">
        <v>8346</v>
      </c>
    </row>
    <row r="998" spans="1:20" ht="28.8" x14ac:dyDescent="0.55000000000000004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0" t="str">
        <f t="shared" si="60"/>
        <v>June</v>
      </c>
      <c r="J998" s="10">
        <f t="shared" si="61"/>
        <v>2014</v>
      </c>
      <c r="K998" s="9">
        <f t="shared" si="62"/>
        <v>41847.643750000003</v>
      </c>
      <c r="L998">
        <v>1406474820</v>
      </c>
      <c r="M998" s="9">
        <f t="shared" si="63"/>
        <v>41817.866435185184</v>
      </c>
      <c r="N998">
        <v>1403902060</v>
      </c>
      <c r="O998" t="b">
        <v>0</v>
      </c>
      <c r="P998">
        <v>5</v>
      </c>
      <c r="Q998" t="b">
        <v>0</v>
      </c>
      <c r="R998" t="s">
        <v>8271</v>
      </c>
      <c r="S998" s="17" t="s">
        <v>8345</v>
      </c>
      <c r="T998" t="s">
        <v>8346</v>
      </c>
    </row>
    <row r="999" spans="1:20" ht="28.8" x14ac:dyDescent="0.55000000000000004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0" t="str">
        <f t="shared" si="60"/>
        <v>October</v>
      </c>
      <c r="J999" s="10">
        <f t="shared" si="61"/>
        <v>2014</v>
      </c>
      <c r="K999" s="9">
        <f t="shared" si="62"/>
        <v>41971.144641203704</v>
      </c>
      <c r="L999">
        <v>1417145297</v>
      </c>
      <c r="M999" s="9">
        <f t="shared" si="63"/>
        <v>41941.10297453704</v>
      </c>
      <c r="N999">
        <v>1414549697</v>
      </c>
      <c r="O999" t="b">
        <v>0</v>
      </c>
      <c r="P999">
        <v>8</v>
      </c>
      <c r="Q999" t="b">
        <v>0</v>
      </c>
      <c r="R999" t="s">
        <v>8271</v>
      </c>
      <c r="S999" s="17" t="s">
        <v>8345</v>
      </c>
      <c r="T999" t="s">
        <v>8346</v>
      </c>
    </row>
    <row r="1000" spans="1:20" ht="43.2" x14ac:dyDescent="0.55000000000000004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0" t="str">
        <f t="shared" si="60"/>
        <v>October</v>
      </c>
      <c r="J1000" s="10">
        <f t="shared" si="61"/>
        <v>2015</v>
      </c>
      <c r="K1000" s="9">
        <f t="shared" si="62"/>
        <v>42327.210659722223</v>
      </c>
      <c r="L1000">
        <v>1447909401</v>
      </c>
      <c r="M1000" s="9">
        <f t="shared" si="63"/>
        <v>42282.168993055559</v>
      </c>
      <c r="N1000">
        <v>1444017801</v>
      </c>
      <c r="O1000" t="b">
        <v>0</v>
      </c>
      <c r="P1000">
        <v>229</v>
      </c>
      <c r="Q1000" t="b">
        <v>0</v>
      </c>
      <c r="R1000" t="s">
        <v>8271</v>
      </c>
      <c r="S1000" s="17" t="s">
        <v>8345</v>
      </c>
      <c r="T1000" t="s">
        <v>8346</v>
      </c>
    </row>
    <row r="1001" spans="1:20" ht="43.2" x14ac:dyDescent="0.55000000000000004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0" t="str">
        <f t="shared" si="60"/>
        <v>October</v>
      </c>
      <c r="J1001" s="10">
        <f t="shared" si="61"/>
        <v>2014</v>
      </c>
      <c r="K1001" s="9">
        <f t="shared" si="62"/>
        <v>41956.334722222222</v>
      </c>
      <c r="L1001">
        <v>1415865720</v>
      </c>
      <c r="M1001" s="9">
        <f t="shared" si="63"/>
        <v>41926.29965277778</v>
      </c>
      <c r="N1001">
        <v>1413270690</v>
      </c>
      <c r="O1001" t="b">
        <v>0</v>
      </c>
      <c r="P1001">
        <v>40</v>
      </c>
      <c r="Q1001" t="b">
        <v>0</v>
      </c>
      <c r="R1001" t="s">
        <v>8271</v>
      </c>
      <c r="S1001" s="17" t="s">
        <v>8345</v>
      </c>
      <c r="T1001" t="s">
        <v>8346</v>
      </c>
    </row>
    <row r="1002" spans="1:20" ht="43.2" x14ac:dyDescent="0.55000000000000004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0" t="str">
        <f t="shared" si="60"/>
        <v>January</v>
      </c>
      <c r="J1002" s="10">
        <f t="shared" si="61"/>
        <v>2017</v>
      </c>
      <c r="K1002" s="9">
        <f t="shared" si="62"/>
        <v>42809.018055555556</v>
      </c>
      <c r="L1002">
        <v>1489537560</v>
      </c>
      <c r="M1002" s="9">
        <f t="shared" si="63"/>
        <v>42749.059722222228</v>
      </c>
      <c r="N1002">
        <v>1484357160</v>
      </c>
      <c r="O1002" t="b">
        <v>0</v>
      </c>
      <c r="P1002">
        <v>6</v>
      </c>
      <c r="Q1002" t="b">
        <v>0</v>
      </c>
      <c r="R1002" t="s">
        <v>8271</v>
      </c>
      <c r="S1002" s="17" t="s">
        <v>8345</v>
      </c>
      <c r="T1002" t="s">
        <v>8346</v>
      </c>
    </row>
    <row r="1003" spans="1:20" ht="43.2" x14ac:dyDescent="0.55000000000000004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0" t="str">
        <f t="shared" si="60"/>
        <v>December</v>
      </c>
      <c r="J1003" s="10">
        <f t="shared" si="61"/>
        <v>2016</v>
      </c>
      <c r="K1003" s="9">
        <f t="shared" si="62"/>
        <v>42765.720057870371</v>
      </c>
      <c r="L1003">
        <v>1485796613</v>
      </c>
      <c r="M1003" s="9">
        <f t="shared" si="63"/>
        <v>42720.720057870371</v>
      </c>
      <c r="N1003">
        <v>1481908613</v>
      </c>
      <c r="O1003" t="b">
        <v>0</v>
      </c>
      <c r="P1003">
        <v>4</v>
      </c>
      <c r="Q1003" t="b">
        <v>0</v>
      </c>
      <c r="R1003" t="s">
        <v>8271</v>
      </c>
      <c r="S1003" s="17" t="s">
        <v>8345</v>
      </c>
      <c r="T1003" t="s">
        <v>8346</v>
      </c>
    </row>
    <row r="1004" spans="1:20" ht="43.2" x14ac:dyDescent="0.55000000000000004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0" t="str">
        <f t="shared" si="60"/>
        <v>November</v>
      </c>
      <c r="J1004" s="10">
        <f t="shared" si="61"/>
        <v>2015</v>
      </c>
      <c r="K1004" s="9">
        <f t="shared" si="62"/>
        <v>42355.249305555553</v>
      </c>
      <c r="L1004">
        <v>1450331940</v>
      </c>
      <c r="M1004" s="9">
        <f t="shared" si="63"/>
        <v>42325.684189814812</v>
      </c>
      <c r="N1004">
        <v>1447777514</v>
      </c>
      <c r="O1004" t="b">
        <v>0</v>
      </c>
      <c r="P1004">
        <v>22</v>
      </c>
      <c r="Q1004" t="b">
        <v>0</v>
      </c>
      <c r="R1004" t="s">
        <v>8271</v>
      </c>
      <c r="S1004" s="17" t="s">
        <v>8345</v>
      </c>
      <c r="T1004" t="s">
        <v>8346</v>
      </c>
    </row>
    <row r="1005" spans="1:20" ht="43.2" x14ac:dyDescent="0.55000000000000004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0" t="str">
        <f t="shared" si="60"/>
        <v>February</v>
      </c>
      <c r="J1005" s="10">
        <f t="shared" si="61"/>
        <v>2017</v>
      </c>
      <c r="K1005" s="9">
        <f t="shared" si="62"/>
        <v>42810.667372685188</v>
      </c>
      <c r="L1005">
        <v>1489680061</v>
      </c>
      <c r="M1005" s="9">
        <f t="shared" si="63"/>
        <v>42780.709039351852</v>
      </c>
      <c r="N1005">
        <v>1487091661</v>
      </c>
      <c r="O1005" t="b">
        <v>0</v>
      </c>
      <c r="P1005">
        <v>15</v>
      </c>
      <c r="Q1005" t="b">
        <v>0</v>
      </c>
      <c r="R1005" t="s">
        <v>8271</v>
      </c>
      <c r="S1005" s="17" t="s">
        <v>8345</v>
      </c>
      <c r="T1005" t="s">
        <v>8346</v>
      </c>
    </row>
    <row r="1006" spans="1:20" ht="28.8" x14ac:dyDescent="0.55000000000000004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0" t="str">
        <f t="shared" si="60"/>
        <v>January</v>
      </c>
      <c r="J1006" s="10">
        <f t="shared" si="61"/>
        <v>2016</v>
      </c>
      <c r="K1006" s="9">
        <f t="shared" si="62"/>
        <v>42418.708645833336</v>
      </c>
      <c r="L1006">
        <v>1455814827</v>
      </c>
      <c r="M1006" s="9">
        <f t="shared" si="63"/>
        <v>42388.708645833336</v>
      </c>
      <c r="N1006">
        <v>1453222827</v>
      </c>
      <c r="O1006" t="b">
        <v>0</v>
      </c>
      <c r="P1006">
        <v>95</v>
      </c>
      <c r="Q1006" t="b">
        <v>0</v>
      </c>
      <c r="R1006" t="s">
        <v>8271</v>
      </c>
      <c r="S1006" s="17" t="s">
        <v>8345</v>
      </c>
      <c r="T1006" t="s">
        <v>8346</v>
      </c>
    </row>
    <row r="1007" spans="1:20" ht="28.8" x14ac:dyDescent="0.55000000000000004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0" t="str">
        <f t="shared" si="60"/>
        <v>September</v>
      </c>
      <c r="J1007" s="10">
        <f t="shared" si="61"/>
        <v>2015</v>
      </c>
      <c r="K1007" s="9">
        <f t="shared" si="62"/>
        <v>42307.624803240738</v>
      </c>
      <c r="L1007">
        <v>1446217183</v>
      </c>
      <c r="M1007" s="9">
        <f t="shared" si="63"/>
        <v>42276.624803240738</v>
      </c>
      <c r="N1007">
        <v>1443538783</v>
      </c>
      <c r="O1007" t="b">
        <v>0</v>
      </c>
      <c r="P1007">
        <v>161</v>
      </c>
      <c r="Q1007" t="b">
        <v>0</v>
      </c>
      <c r="R1007" t="s">
        <v>8271</v>
      </c>
      <c r="S1007" s="17" t="s">
        <v>8345</v>
      </c>
      <c r="T1007" t="s">
        <v>8346</v>
      </c>
    </row>
    <row r="1008" spans="1:20" ht="43.2" x14ac:dyDescent="0.55000000000000004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0" t="str">
        <f t="shared" si="60"/>
        <v>December</v>
      </c>
      <c r="J1008" s="10">
        <f t="shared" si="61"/>
        <v>2014</v>
      </c>
      <c r="K1008" s="9">
        <f t="shared" si="62"/>
        <v>41985.299305555556</v>
      </c>
      <c r="L1008">
        <v>1418368260</v>
      </c>
      <c r="M1008" s="9">
        <f t="shared" si="63"/>
        <v>41977.040185185186</v>
      </c>
      <c r="N1008">
        <v>1417654672</v>
      </c>
      <c r="O1008" t="b">
        <v>0</v>
      </c>
      <c r="P1008">
        <v>8</v>
      </c>
      <c r="Q1008" t="b">
        <v>0</v>
      </c>
      <c r="R1008" t="s">
        <v>8271</v>
      </c>
      <c r="S1008" s="17" t="s">
        <v>8345</v>
      </c>
      <c r="T1008" t="s">
        <v>8346</v>
      </c>
    </row>
    <row r="1009" spans="1:20" ht="43.2" x14ac:dyDescent="0.55000000000000004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0" t="str">
        <f t="shared" si="60"/>
        <v>November</v>
      </c>
      <c r="J1009" s="10">
        <f t="shared" si="61"/>
        <v>2016</v>
      </c>
      <c r="K1009" s="9">
        <f t="shared" si="62"/>
        <v>42718.6252662037</v>
      </c>
      <c r="L1009">
        <v>1481727623</v>
      </c>
      <c r="M1009" s="9">
        <f t="shared" si="63"/>
        <v>42676.583599537036</v>
      </c>
      <c r="N1009">
        <v>1478095223</v>
      </c>
      <c r="O1009" t="b">
        <v>0</v>
      </c>
      <c r="P1009">
        <v>76</v>
      </c>
      <c r="Q1009" t="b">
        <v>0</v>
      </c>
      <c r="R1009" t="s">
        <v>8271</v>
      </c>
      <c r="S1009" s="17" t="s">
        <v>8345</v>
      </c>
      <c r="T1009" t="s">
        <v>8346</v>
      </c>
    </row>
    <row r="1010" spans="1:20" ht="43.2" x14ac:dyDescent="0.55000000000000004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0" t="str">
        <f t="shared" si="60"/>
        <v>November</v>
      </c>
      <c r="J1010" s="10">
        <f t="shared" si="61"/>
        <v>2016</v>
      </c>
      <c r="K1010" s="9">
        <f t="shared" si="62"/>
        <v>42732.809201388889</v>
      </c>
      <c r="L1010">
        <v>1482953115</v>
      </c>
      <c r="M1010" s="9">
        <f t="shared" si="63"/>
        <v>42702.809201388889</v>
      </c>
      <c r="N1010">
        <v>1480361115</v>
      </c>
      <c r="O1010" t="b">
        <v>0</v>
      </c>
      <c r="P1010">
        <v>1</v>
      </c>
      <c r="Q1010" t="b">
        <v>0</v>
      </c>
      <c r="R1010" t="s">
        <v>8271</v>
      </c>
      <c r="S1010" s="17" t="s">
        <v>8345</v>
      </c>
      <c r="T1010" t="s">
        <v>8346</v>
      </c>
    </row>
    <row r="1011" spans="1:20" ht="43.2" x14ac:dyDescent="0.55000000000000004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0" t="str">
        <f t="shared" si="60"/>
        <v>May</v>
      </c>
      <c r="J1011" s="10">
        <f t="shared" si="61"/>
        <v>2016</v>
      </c>
      <c r="K1011" s="9">
        <f t="shared" si="62"/>
        <v>42540.604699074072</v>
      </c>
      <c r="L1011">
        <v>1466346646</v>
      </c>
      <c r="M1011" s="9">
        <f t="shared" si="63"/>
        <v>42510.604699074072</v>
      </c>
      <c r="N1011">
        <v>1463754646</v>
      </c>
      <c r="O1011" t="b">
        <v>0</v>
      </c>
      <c r="P1011">
        <v>101</v>
      </c>
      <c r="Q1011" t="b">
        <v>0</v>
      </c>
      <c r="R1011" t="s">
        <v>8271</v>
      </c>
      <c r="S1011" s="17" t="s">
        <v>8345</v>
      </c>
      <c r="T1011" t="s">
        <v>8346</v>
      </c>
    </row>
    <row r="1012" spans="1:20" ht="43.2" x14ac:dyDescent="0.55000000000000004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0" t="str">
        <f t="shared" si="60"/>
        <v>July</v>
      </c>
      <c r="J1012" s="10">
        <f t="shared" si="61"/>
        <v>2016</v>
      </c>
      <c r="K1012" s="9">
        <f t="shared" si="62"/>
        <v>42618.124305555553</v>
      </c>
      <c r="L1012">
        <v>1473044340</v>
      </c>
      <c r="M1012" s="9">
        <f t="shared" si="63"/>
        <v>42561.829421296294</v>
      </c>
      <c r="N1012">
        <v>1468180462</v>
      </c>
      <c r="O1012" t="b">
        <v>0</v>
      </c>
      <c r="P1012">
        <v>4</v>
      </c>
      <c r="Q1012" t="b">
        <v>0</v>
      </c>
      <c r="R1012" t="s">
        <v>8271</v>
      </c>
      <c r="S1012" s="17" t="s">
        <v>8345</v>
      </c>
      <c r="T1012" t="s">
        <v>8346</v>
      </c>
    </row>
    <row r="1013" spans="1:20" ht="43.2" x14ac:dyDescent="0.55000000000000004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0" t="str">
        <f t="shared" si="60"/>
        <v>November</v>
      </c>
      <c r="J1013" s="10">
        <f t="shared" si="61"/>
        <v>2014</v>
      </c>
      <c r="K1013" s="9">
        <f t="shared" si="62"/>
        <v>41991.898090277777</v>
      </c>
      <c r="L1013">
        <v>1418938395</v>
      </c>
      <c r="M1013" s="9">
        <f t="shared" si="63"/>
        <v>41946.898090277777</v>
      </c>
      <c r="N1013">
        <v>1415050395</v>
      </c>
      <c r="O1013" t="b">
        <v>0</v>
      </c>
      <c r="P1013">
        <v>1</v>
      </c>
      <c r="Q1013" t="b">
        <v>0</v>
      </c>
      <c r="R1013" t="s">
        <v>8271</v>
      </c>
      <c r="S1013" s="17" t="s">
        <v>8345</v>
      </c>
      <c r="T1013" t="s">
        <v>8346</v>
      </c>
    </row>
    <row r="1014" spans="1:20" ht="57.6" x14ac:dyDescent="0.55000000000000004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0" t="str">
        <f t="shared" si="60"/>
        <v>December</v>
      </c>
      <c r="J1014" s="10">
        <f t="shared" si="61"/>
        <v>2016</v>
      </c>
      <c r="K1014" s="9">
        <f t="shared" si="62"/>
        <v>42759.440416666665</v>
      </c>
      <c r="L1014">
        <v>1485254052</v>
      </c>
      <c r="M1014" s="9">
        <f t="shared" si="63"/>
        <v>42714.440416666665</v>
      </c>
      <c r="N1014">
        <v>1481366052</v>
      </c>
      <c r="O1014" t="b">
        <v>0</v>
      </c>
      <c r="P1014">
        <v>775</v>
      </c>
      <c r="Q1014" t="b">
        <v>0</v>
      </c>
      <c r="R1014" t="s">
        <v>8271</v>
      </c>
      <c r="S1014" s="17" t="s">
        <v>8345</v>
      </c>
      <c r="T1014" t="s">
        <v>8346</v>
      </c>
    </row>
    <row r="1015" spans="1:20" ht="43.2" x14ac:dyDescent="0.55000000000000004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0" t="str">
        <f t="shared" si="60"/>
        <v>December</v>
      </c>
      <c r="J1015" s="10">
        <f t="shared" si="61"/>
        <v>2015</v>
      </c>
      <c r="K1015" s="9">
        <f t="shared" si="62"/>
        <v>42367.833333333328</v>
      </c>
      <c r="L1015">
        <v>1451419200</v>
      </c>
      <c r="M1015" s="9">
        <f t="shared" si="63"/>
        <v>42339.833981481483</v>
      </c>
      <c r="N1015">
        <v>1449000056</v>
      </c>
      <c r="O1015" t="b">
        <v>0</v>
      </c>
      <c r="P1015">
        <v>90</v>
      </c>
      <c r="Q1015" t="b">
        <v>0</v>
      </c>
      <c r="R1015" t="s">
        <v>8271</v>
      </c>
      <c r="S1015" s="17" t="s">
        <v>8345</v>
      </c>
      <c r="T1015" t="s">
        <v>8346</v>
      </c>
    </row>
    <row r="1016" spans="1:20" ht="28.8" x14ac:dyDescent="0.55000000000000004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0" t="str">
        <f t="shared" si="60"/>
        <v>November</v>
      </c>
      <c r="J1016" s="10">
        <f t="shared" si="61"/>
        <v>2014</v>
      </c>
      <c r="K1016" s="9">
        <f t="shared" si="62"/>
        <v>42005.002488425926</v>
      </c>
      <c r="L1016">
        <v>1420070615</v>
      </c>
      <c r="M1016" s="9">
        <f t="shared" si="63"/>
        <v>41955.002488425926</v>
      </c>
      <c r="N1016">
        <v>1415750615</v>
      </c>
      <c r="O1016" t="b">
        <v>0</v>
      </c>
      <c r="P1016">
        <v>16</v>
      </c>
      <c r="Q1016" t="b">
        <v>0</v>
      </c>
      <c r="R1016" t="s">
        <v>8271</v>
      </c>
      <c r="S1016" s="17" t="s">
        <v>8345</v>
      </c>
      <c r="T1016" t="s">
        <v>8346</v>
      </c>
    </row>
    <row r="1017" spans="1:20" ht="28.8" x14ac:dyDescent="0.55000000000000004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0" t="str">
        <f t="shared" si="60"/>
        <v>October</v>
      </c>
      <c r="J1017" s="10">
        <f t="shared" si="61"/>
        <v>2015</v>
      </c>
      <c r="K1017" s="9">
        <f t="shared" si="62"/>
        <v>42333.920081018514</v>
      </c>
      <c r="L1017">
        <v>1448489095</v>
      </c>
      <c r="M1017" s="9">
        <f t="shared" si="63"/>
        <v>42303.878414351857</v>
      </c>
      <c r="N1017">
        <v>1445893495</v>
      </c>
      <c r="O1017" t="b">
        <v>0</v>
      </c>
      <c r="P1017">
        <v>6</v>
      </c>
      <c r="Q1017" t="b">
        <v>0</v>
      </c>
      <c r="R1017" t="s">
        <v>8271</v>
      </c>
      <c r="S1017" s="17" t="s">
        <v>8345</v>
      </c>
      <c r="T1017" t="s">
        <v>8346</v>
      </c>
    </row>
    <row r="1018" spans="1:20" ht="43.2" x14ac:dyDescent="0.55000000000000004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0" t="str">
        <f t="shared" si="60"/>
        <v>February</v>
      </c>
      <c r="J1018" s="10">
        <f t="shared" si="61"/>
        <v>2016</v>
      </c>
      <c r="K1018" s="9">
        <f t="shared" si="62"/>
        <v>42467.065462962957</v>
      </c>
      <c r="L1018">
        <v>1459992856</v>
      </c>
      <c r="M1018" s="9">
        <f t="shared" si="63"/>
        <v>42422.107129629629</v>
      </c>
      <c r="N1018">
        <v>1456108456</v>
      </c>
      <c r="O1018" t="b">
        <v>0</v>
      </c>
      <c r="P1018">
        <v>38</v>
      </c>
      <c r="Q1018" t="b">
        <v>0</v>
      </c>
      <c r="R1018" t="s">
        <v>8271</v>
      </c>
      <c r="S1018" s="17" t="s">
        <v>8345</v>
      </c>
      <c r="T1018" t="s">
        <v>8346</v>
      </c>
    </row>
    <row r="1019" spans="1:20" ht="43.2" x14ac:dyDescent="0.55000000000000004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0" t="str">
        <f t="shared" si="60"/>
        <v>October</v>
      </c>
      <c r="J1019" s="10">
        <f t="shared" si="61"/>
        <v>2015</v>
      </c>
      <c r="K1019" s="9">
        <f t="shared" si="62"/>
        <v>42329.716840277775</v>
      </c>
      <c r="L1019">
        <v>1448125935</v>
      </c>
      <c r="M1019" s="9">
        <f t="shared" si="63"/>
        <v>42289.675173611111</v>
      </c>
      <c r="N1019">
        <v>1444666335</v>
      </c>
      <c r="O1019" t="b">
        <v>0</v>
      </c>
      <c r="P1019">
        <v>355</v>
      </c>
      <c r="Q1019" t="b">
        <v>0</v>
      </c>
      <c r="R1019" t="s">
        <v>8271</v>
      </c>
      <c r="S1019" s="17" t="s">
        <v>8345</v>
      </c>
      <c r="T1019" t="s">
        <v>8346</v>
      </c>
    </row>
    <row r="1020" spans="1:20" ht="43.2" x14ac:dyDescent="0.55000000000000004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0" t="str">
        <f t="shared" si="60"/>
        <v>June</v>
      </c>
      <c r="J1020" s="10">
        <f t="shared" si="61"/>
        <v>2016</v>
      </c>
      <c r="K1020" s="9">
        <f t="shared" si="62"/>
        <v>42565.492280092592</v>
      </c>
      <c r="L1020">
        <v>1468496933</v>
      </c>
      <c r="M1020" s="9">
        <f t="shared" si="63"/>
        <v>42535.492280092592</v>
      </c>
      <c r="N1020">
        <v>1465904933</v>
      </c>
      <c r="O1020" t="b">
        <v>0</v>
      </c>
      <c r="P1020">
        <v>7</v>
      </c>
      <c r="Q1020" t="b">
        <v>0</v>
      </c>
      <c r="R1020" t="s">
        <v>8271</v>
      </c>
      <c r="S1020" s="17" t="s">
        <v>8345</v>
      </c>
      <c r="T1020" t="s">
        <v>8346</v>
      </c>
    </row>
    <row r="1021" spans="1:20" ht="28.8" x14ac:dyDescent="0.55000000000000004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0" t="str">
        <f t="shared" si="60"/>
        <v>January</v>
      </c>
      <c r="J1021" s="10">
        <f t="shared" si="61"/>
        <v>2015</v>
      </c>
      <c r="K1021" s="9">
        <f t="shared" si="62"/>
        <v>42039.973946759259</v>
      </c>
      <c r="L1021">
        <v>1423092149</v>
      </c>
      <c r="M1021" s="9">
        <f t="shared" si="63"/>
        <v>42009.973946759259</v>
      </c>
      <c r="N1021">
        <v>1420500149</v>
      </c>
      <c r="O1021" t="b">
        <v>0</v>
      </c>
      <c r="P1021">
        <v>400</v>
      </c>
      <c r="Q1021" t="b">
        <v>0</v>
      </c>
      <c r="R1021" t="s">
        <v>8271</v>
      </c>
      <c r="S1021" s="17" t="s">
        <v>8345</v>
      </c>
      <c r="T1021" t="s">
        <v>8346</v>
      </c>
    </row>
    <row r="1022" spans="1:20" ht="43.2" x14ac:dyDescent="0.55000000000000004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0" t="str">
        <f t="shared" si="60"/>
        <v>May</v>
      </c>
      <c r="J1022" s="10">
        <f t="shared" si="61"/>
        <v>2015</v>
      </c>
      <c r="K1022" s="9">
        <f t="shared" si="62"/>
        <v>42157.032638888893</v>
      </c>
      <c r="L1022">
        <v>1433206020</v>
      </c>
      <c r="M1022" s="9">
        <f t="shared" si="63"/>
        <v>42127.069548611107</v>
      </c>
      <c r="N1022">
        <v>1430617209</v>
      </c>
      <c r="O1022" t="b">
        <v>0</v>
      </c>
      <c r="P1022">
        <v>30</v>
      </c>
      <c r="Q1022" t="b">
        <v>1</v>
      </c>
      <c r="R1022" t="s">
        <v>8278</v>
      </c>
      <c r="S1022" s="17" t="s">
        <v>8345</v>
      </c>
      <c r="T1022" t="s">
        <v>8346</v>
      </c>
    </row>
    <row r="1023" spans="1:20" ht="43.2" x14ac:dyDescent="0.55000000000000004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0" t="str">
        <f t="shared" si="60"/>
        <v>September</v>
      </c>
      <c r="J1023" s="10">
        <f t="shared" si="61"/>
        <v>2015</v>
      </c>
      <c r="K1023" s="9">
        <f t="shared" si="62"/>
        <v>42294.166666666672</v>
      </c>
      <c r="L1023">
        <v>1445054400</v>
      </c>
      <c r="M1023" s="9">
        <f t="shared" si="63"/>
        <v>42271.251979166671</v>
      </c>
      <c r="N1023">
        <v>1443074571</v>
      </c>
      <c r="O1023" t="b">
        <v>1</v>
      </c>
      <c r="P1023">
        <v>478</v>
      </c>
      <c r="Q1023" t="b">
        <v>1</v>
      </c>
      <c r="R1023" t="s">
        <v>8278</v>
      </c>
      <c r="S1023" s="17" t="s">
        <v>8345</v>
      </c>
      <c r="T1023" t="s">
        <v>8346</v>
      </c>
    </row>
    <row r="1024" spans="1:20" ht="28.8" x14ac:dyDescent="0.55000000000000004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0" t="str">
        <f t="shared" si="60"/>
        <v>April</v>
      </c>
      <c r="J1024" s="10">
        <f t="shared" si="61"/>
        <v>2015</v>
      </c>
      <c r="K1024" s="9">
        <f t="shared" si="62"/>
        <v>42141.646724537044</v>
      </c>
      <c r="L1024">
        <v>1431876677</v>
      </c>
      <c r="M1024" s="9">
        <f t="shared" si="63"/>
        <v>42111.646724537044</v>
      </c>
      <c r="N1024">
        <v>1429284677</v>
      </c>
      <c r="O1024" t="b">
        <v>1</v>
      </c>
      <c r="P1024">
        <v>74</v>
      </c>
      <c r="Q1024" t="b">
        <v>1</v>
      </c>
      <c r="R1024" t="s">
        <v>8278</v>
      </c>
      <c r="S1024" s="17" t="s">
        <v>8345</v>
      </c>
      <c r="T1024" t="s">
        <v>8346</v>
      </c>
    </row>
    <row r="1025" spans="1:20" ht="43.2" x14ac:dyDescent="0.55000000000000004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0" t="str">
        <f t="shared" si="60"/>
        <v>May</v>
      </c>
      <c r="J1025" s="10">
        <f t="shared" si="61"/>
        <v>2015</v>
      </c>
      <c r="K1025" s="9">
        <f t="shared" si="62"/>
        <v>42175.919687500005</v>
      </c>
      <c r="L1025">
        <v>1434837861</v>
      </c>
      <c r="M1025" s="9">
        <f t="shared" si="63"/>
        <v>42145.919687500005</v>
      </c>
      <c r="N1025">
        <v>1432245861</v>
      </c>
      <c r="O1025" t="b">
        <v>0</v>
      </c>
      <c r="P1025">
        <v>131</v>
      </c>
      <c r="Q1025" t="b">
        <v>1</v>
      </c>
      <c r="R1025" t="s">
        <v>8278</v>
      </c>
      <c r="S1025" s="17" t="s">
        <v>8345</v>
      </c>
      <c r="T1025" t="s">
        <v>8346</v>
      </c>
    </row>
    <row r="1026" spans="1:20" ht="43.2" x14ac:dyDescent="0.55000000000000004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0" t="str">
        <f t="shared" si="60"/>
        <v>January</v>
      </c>
      <c r="J1026" s="10">
        <f t="shared" si="61"/>
        <v>2016</v>
      </c>
      <c r="K1026" s="9">
        <f t="shared" si="62"/>
        <v>42400.580590277779</v>
      </c>
      <c r="L1026">
        <v>1454248563</v>
      </c>
      <c r="M1026" s="9">
        <f t="shared" si="63"/>
        <v>42370.580590277779</v>
      </c>
      <c r="N1026">
        <v>1451656563</v>
      </c>
      <c r="O1026" t="b">
        <v>1</v>
      </c>
      <c r="P1026">
        <v>61</v>
      </c>
      <c r="Q1026" t="b">
        <v>1</v>
      </c>
      <c r="R1026" t="s">
        <v>8278</v>
      </c>
      <c r="S1026" s="17" t="s">
        <v>8345</v>
      </c>
      <c r="T1026" t="s">
        <v>8346</v>
      </c>
    </row>
    <row r="1027" spans="1:20" ht="28.8" x14ac:dyDescent="0.55000000000000004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0" t="str">
        <f t="shared" ref="I1027:I1090" si="64">TEXT(M1027, "mmmm")</f>
        <v>February</v>
      </c>
      <c r="J1027" s="10">
        <f t="shared" ref="J1027:J1090" si="65">YEAR(M1027)</f>
        <v>2015</v>
      </c>
      <c r="K1027" s="9">
        <f t="shared" ref="K1027:K1090" si="66">(((L1027/60)/60)/24)+DATE(1970,1,1)</f>
        <v>42079.792094907403</v>
      </c>
      <c r="L1027">
        <v>1426532437</v>
      </c>
      <c r="M1027" s="9">
        <f t="shared" ref="M1027:M1090" si="67">(((N1027/60)/60)/24)+DATE(1970,1,1)</f>
        <v>42049.833761574075</v>
      </c>
      <c r="N1027">
        <v>1423944037</v>
      </c>
      <c r="O1027" t="b">
        <v>1</v>
      </c>
      <c r="P1027">
        <v>1071</v>
      </c>
      <c r="Q1027" t="b">
        <v>1</v>
      </c>
      <c r="R1027" t="s">
        <v>8278</v>
      </c>
      <c r="S1027" s="17" t="s">
        <v>8345</v>
      </c>
      <c r="T1027" t="s">
        <v>8346</v>
      </c>
    </row>
    <row r="1028" spans="1:20" ht="43.2" x14ac:dyDescent="0.55000000000000004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0" t="str">
        <f t="shared" si="64"/>
        <v>February</v>
      </c>
      <c r="J1028" s="10">
        <f t="shared" si="65"/>
        <v>2016</v>
      </c>
      <c r="K1028" s="9">
        <f t="shared" si="66"/>
        <v>42460.365925925929</v>
      </c>
      <c r="L1028">
        <v>1459414016</v>
      </c>
      <c r="M1028" s="9">
        <f t="shared" si="67"/>
        <v>42426.407592592594</v>
      </c>
      <c r="N1028">
        <v>1456480016</v>
      </c>
      <c r="O1028" t="b">
        <v>1</v>
      </c>
      <c r="P1028">
        <v>122</v>
      </c>
      <c r="Q1028" t="b">
        <v>1</v>
      </c>
      <c r="R1028" t="s">
        <v>8278</v>
      </c>
      <c r="S1028" s="17" t="s">
        <v>8345</v>
      </c>
      <c r="T1028" t="s">
        <v>8346</v>
      </c>
    </row>
    <row r="1029" spans="1:20" ht="43.2" x14ac:dyDescent="0.55000000000000004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0" t="str">
        <f t="shared" si="64"/>
        <v>September</v>
      </c>
      <c r="J1029" s="10">
        <f t="shared" si="65"/>
        <v>2014</v>
      </c>
      <c r="K1029" s="9">
        <f t="shared" si="66"/>
        <v>41935.034108796295</v>
      </c>
      <c r="L1029">
        <v>1414025347</v>
      </c>
      <c r="M1029" s="9">
        <f t="shared" si="67"/>
        <v>41905.034108796295</v>
      </c>
      <c r="N1029">
        <v>1411433347</v>
      </c>
      <c r="O1029" t="b">
        <v>1</v>
      </c>
      <c r="P1029">
        <v>111</v>
      </c>
      <c r="Q1029" t="b">
        <v>1</v>
      </c>
      <c r="R1029" t="s">
        <v>8278</v>
      </c>
      <c r="S1029" s="17" t="s">
        <v>8345</v>
      </c>
      <c r="T1029" t="s">
        <v>8346</v>
      </c>
    </row>
    <row r="1030" spans="1:20" ht="43.2" x14ac:dyDescent="0.55000000000000004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0" t="str">
        <f t="shared" si="64"/>
        <v>January</v>
      </c>
      <c r="J1030" s="10">
        <f t="shared" si="65"/>
        <v>2017</v>
      </c>
      <c r="K1030" s="9">
        <f t="shared" si="66"/>
        <v>42800.833333333328</v>
      </c>
      <c r="L1030">
        <v>1488830400</v>
      </c>
      <c r="M1030" s="9">
        <f t="shared" si="67"/>
        <v>42755.627372685187</v>
      </c>
      <c r="N1030">
        <v>1484924605</v>
      </c>
      <c r="O1030" t="b">
        <v>1</v>
      </c>
      <c r="P1030">
        <v>255</v>
      </c>
      <c r="Q1030" t="b">
        <v>1</v>
      </c>
      <c r="R1030" t="s">
        <v>8278</v>
      </c>
      <c r="S1030" s="17" t="s">
        <v>8345</v>
      </c>
      <c r="T1030" t="s">
        <v>8346</v>
      </c>
    </row>
    <row r="1031" spans="1:20" ht="28.8" x14ac:dyDescent="0.55000000000000004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0" t="str">
        <f t="shared" si="64"/>
        <v>February</v>
      </c>
      <c r="J1031" s="10">
        <f t="shared" si="65"/>
        <v>2015</v>
      </c>
      <c r="K1031" s="9">
        <f t="shared" si="66"/>
        <v>42098.915972222225</v>
      </c>
      <c r="L1031">
        <v>1428184740</v>
      </c>
      <c r="M1031" s="9">
        <f t="shared" si="67"/>
        <v>42044.711886574078</v>
      </c>
      <c r="N1031">
        <v>1423501507</v>
      </c>
      <c r="O1031" t="b">
        <v>0</v>
      </c>
      <c r="P1031">
        <v>141</v>
      </c>
      <c r="Q1031" t="b">
        <v>1</v>
      </c>
      <c r="R1031" t="s">
        <v>8278</v>
      </c>
      <c r="S1031" s="17" t="s">
        <v>8345</v>
      </c>
      <c r="T1031" t="s">
        <v>8346</v>
      </c>
    </row>
    <row r="1032" spans="1:20" ht="28.8" x14ac:dyDescent="0.55000000000000004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0" t="str">
        <f t="shared" si="64"/>
        <v>August</v>
      </c>
      <c r="J1032" s="10">
        <f t="shared" si="65"/>
        <v>2016</v>
      </c>
      <c r="K1032" s="9">
        <f t="shared" si="66"/>
        <v>42625.483206018514</v>
      </c>
      <c r="L1032">
        <v>1473680149</v>
      </c>
      <c r="M1032" s="9">
        <f t="shared" si="67"/>
        <v>42611.483206018514</v>
      </c>
      <c r="N1032">
        <v>1472470549</v>
      </c>
      <c r="O1032" t="b">
        <v>0</v>
      </c>
      <c r="P1032">
        <v>159</v>
      </c>
      <c r="Q1032" t="b">
        <v>1</v>
      </c>
      <c r="R1032" t="s">
        <v>8278</v>
      </c>
      <c r="S1032" s="17" t="s">
        <v>8345</v>
      </c>
      <c r="T1032" t="s">
        <v>8346</v>
      </c>
    </row>
    <row r="1033" spans="1:20" ht="43.2" x14ac:dyDescent="0.55000000000000004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0" t="str">
        <f t="shared" si="64"/>
        <v>November</v>
      </c>
      <c r="J1033" s="10">
        <f t="shared" si="65"/>
        <v>2015</v>
      </c>
      <c r="K1033" s="9">
        <f t="shared" si="66"/>
        <v>42354.764004629629</v>
      </c>
      <c r="L1033">
        <v>1450290010</v>
      </c>
      <c r="M1033" s="9">
        <f t="shared" si="67"/>
        <v>42324.764004629629</v>
      </c>
      <c r="N1033">
        <v>1447698010</v>
      </c>
      <c r="O1033" t="b">
        <v>0</v>
      </c>
      <c r="P1033">
        <v>99</v>
      </c>
      <c r="Q1033" t="b">
        <v>1</v>
      </c>
      <c r="R1033" t="s">
        <v>8278</v>
      </c>
      <c r="S1033" s="17" t="s">
        <v>8345</v>
      </c>
      <c r="T1033" t="s">
        <v>8346</v>
      </c>
    </row>
    <row r="1034" spans="1:20" x14ac:dyDescent="0.55000000000000004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0" t="str">
        <f t="shared" si="64"/>
        <v>May</v>
      </c>
      <c r="J1034" s="10">
        <f t="shared" si="65"/>
        <v>2016</v>
      </c>
      <c r="K1034" s="9">
        <f t="shared" si="66"/>
        <v>42544.666956018518</v>
      </c>
      <c r="L1034">
        <v>1466697625</v>
      </c>
      <c r="M1034" s="9">
        <f t="shared" si="67"/>
        <v>42514.666956018518</v>
      </c>
      <c r="N1034">
        <v>1464105625</v>
      </c>
      <c r="O1034" t="b">
        <v>0</v>
      </c>
      <c r="P1034">
        <v>96</v>
      </c>
      <c r="Q1034" t="b">
        <v>1</v>
      </c>
      <c r="R1034" t="s">
        <v>8278</v>
      </c>
      <c r="S1034" s="17" t="s">
        <v>8345</v>
      </c>
      <c r="T1034" t="s">
        <v>8346</v>
      </c>
    </row>
    <row r="1035" spans="1:20" ht="43.2" x14ac:dyDescent="0.55000000000000004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0" t="str">
        <f t="shared" si="64"/>
        <v>November</v>
      </c>
      <c r="J1035" s="10">
        <f t="shared" si="65"/>
        <v>2016</v>
      </c>
      <c r="K1035" s="9">
        <f t="shared" si="66"/>
        <v>42716.732407407413</v>
      </c>
      <c r="L1035">
        <v>1481564080</v>
      </c>
      <c r="M1035" s="9">
        <f t="shared" si="67"/>
        <v>42688.732407407413</v>
      </c>
      <c r="N1035">
        <v>1479144880</v>
      </c>
      <c r="O1035" t="b">
        <v>0</v>
      </c>
      <c r="P1035">
        <v>27</v>
      </c>
      <c r="Q1035" t="b">
        <v>1</v>
      </c>
      <c r="R1035" t="s">
        <v>8278</v>
      </c>
      <c r="S1035" s="17" t="s">
        <v>8345</v>
      </c>
      <c r="T1035" t="s">
        <v>8346</v>
      </c>
    </row>
    <row r="1036" spans="1:20" ht="43.2" x14ac:dyDescent="0.55000000000000004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0" t="str">
        <f t="shared" si="64"/>
        <v>July</v>
      </c>
      <c r="J1036" s="10">
        <f t="shared" si="65"/>
        <v>2016</v>
      </c>
      <c r="K1036" s="9">
        <f t="shared" si="66"/>
        <v>42587.165972222225</v>
      </c>
      <c r="L1036">
        <v>1470369540</v>
      </c>
      <c r="M1036" s="9">
        <f t="shared" si="67"/>
        <v>42555.166712962964</v>
      </c>
      <c r="N1036">
        <v>1467604804</v>
      </c>
      <c r="O1036" t="b">
        <v>0</v>
      </c>
      <c r="P1036">
        <v>166</v>
      </c>
      <c r="Q1036" t="b">
        <v>1</v>
      </c>
      <c r="R1036" t="s">
        <v>8278</v>
      </c>
      <c r="S1036" s="17" t="s">
        <v>8345</v>
      </c>
      <c r="T1036" t="s">
        <v>8346</v>
      </c>
    </row>
    <row r="1037" spans="1:20" ht="43.2" x14ac:dyDescent="0.55000000000000004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0" t="str">
        <f t="shared" si="64"/>
        <v>January</v>
      </c>
      <c r="J1037" s="10">
        <f t="shared" si="65"/>
        <v>2015</v>
      </c>
      <c r="K1037" s="9">
        <f t="shared" si="66"/>
        <v>42046.641435185185</v>
      </c>
      <c r="L1037">
        <v>1423668220</v>
      </c>
      <c r="M1037" s="9">
        <f t="shared" si="67"/>
        <v>42016.641435185185</v>
      </c>
      <c r="N1037">
        <v>1421076220</v>
      </c>
      <c r="O1037" t="b">
        <v>0</v>
      </c>
      <c r="P1037">
        <v>76</v>
      </c>
      <c r="Q1037" t="b">
        <v>1</v>
      </c>
      <c r="R1037" t="s">
        <v>8278</v>
      </c>
      <c r="S1037" s="17" t="s">
        <v>8345</v>
      </c>
      <c r="T1037" t="s">
        <v>8346</v>
      </c>
    </row>
    <row r="1038" spans="1:20" ht="43.2" x14ac:dyDescent="0.55000000000000004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0" t="str">
        <f t="shared" si="64"/>
        <v>December</v>
      </c>
      <c r="J1038" s="10">
        <f t="shared" si="65"/>
        <v>2012</v>
      </c>
      <c r="K1038" s="9">
        <f t="shared" si="66"/>
        <v>41281.333333333336</v>
      </c>
      <c r="L1038">
        <v>1357545600</v>
      </c>
      <c r="M1038" s="9">
        <f t="shared" si="67"/>
        <v>41249.448958333334</v>
      </c>
      <c r="N1038">
        <v>1354790790</v>
      </c>
      <c r="O1038" t="b">
        <v>0</v>
      </c>
      <c r="P1038">
        <v>211</v>
      </c>
      <c r="Q1038" t="b">
        <v>1</v>
      </c>
      <c r="R1038" t="s">
        <v>8278</v>
      </c>
      <c r="S1038" s="17" t="s">
        <v>8345</v>
      </c>
      <c r="T1038" t="s">
        <v>8346</v>
      </c>
    </row>
    <row r="1039" spans="1:20" ht="43.2" x14ac:dyDescent="0.55000000000000004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0" t="str">
        <f t="shared" si="64"/>
        <v>April</v>
      </c>
      <c r="J1039" s="10">
        <f t="shared" si="65"/>
        <v>2015</v>
      </c>
      <c r="K1039" s="9">
        <f t="shared" si="66"/>
        <v>42142.208333333328</v>
      </c>
      <c r="L1039">
        <v>1431925200</v>
      </c>
      <c r="M1039" s="9">
        <f t="shared" si="67"/>
        <v>42119.822476851856</v>
      </c>
      <c r="N1039">
        <v>1429991062</v>
      </c>
      <c r="O1039" t="b">
        <v>0</v>
      </c>
      <c r="P1039">
        <v>21</v>
      </c>
      <c r="Q1039" t="b">
        <v>1</v>
      </c>
      <c r="R1039" t="s">
        <v>8278</v>
      </c>
      <c r="S1039" s="17" t="s">
        <v>8345</v>
      </c>
      <c r="T1039" t="s">
        <v>8346</v>
      </c>
    </row>
    <row r="1040" spans="1:20" ht="43.2" x14ac:dyDescent="0.55000000000000004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0" t="str">
        <f t="shared" si="64"/>
        <v>February</v>
      </c>
      <c r="J1040" s="10">
        <f t="shared" si="65"/>
        <v>2016</v>
      </c>
      <c r="K1040" s="9">
        <f t="shared" si="66"/>
        <v>42448.190081018518</v>
      </c>
      <c r="L1040">
        <v>1458362023</v>
      </c>
      <c r="M1040" s="9">
        <f t="shared" si="67"/>
        <v>42418.231747685189</v>
      </c>
      <c r="N1040">
        <v>1455773623</v>
      </c>
      <c r="O1040" t="b">
        <v>0</v>
      </c>
      <c r="P1040">
        <v>61</v>
      </c>
      <c r="Q1040" t="b">
        <v>1</v>
      </c>
      <c r="R1040" t="s">
        <v>8278</v>
      </c>
      <c r="S1040" s="17" t="s">
        <v>8345</v>
      </c>
      <c r="T1040" t="s">
        <v>8346</v>
      </c>
    </row>
    <row r="1041" spans="1:20" ht="43.2" x14ac:dyDescent="0.55000000000000004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0" t="str">
        <f t="shared" si="64"/>
        <v>November</v>
      </c>
      <c r="J1041" s="10">
        <f t="shared" si="65"/>
        <v>2016</v>
      </c>
      <c r="K1041" s="9">
        <f t="shared" si="66"/>
        <v>42717.332638888889</v>
      </c>
      <c r="L1041">
        <v>1481615940</v>
      </c>
      <c r="M1041" s="9">
        <f t="shared" si="67"/>
        <v>42692.109328703707</v>
      </c>
      <c r="N1041">
        <v>1479436646</v>
      </c>
      <c r="O1041" t="b">
        <v>0</v>
      </c>
      <c r="P1041">
        <v>30</v>
      </c>
      <c r="Q1041" t="b">
        <v>1</v>
      </c>
      <c r="R1041" t="s">
        <v>8278</v>
      </c>
      <c r="S1041" s="17" t="s">
        <v>8345</v>
      </c>
      <c r="T1041" t="s">
        <v>8346</v>
      </c>
    </row>
    <row r="1042" spans="1:20" ht="43.2" x14ac:dyDescent="0.55000000000000004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0" t="str">
        <f t="shared" si="64"/>
        <v>July</v>
      </c>
      <c r="J1042" s="10">
        <f t="shared" si="65"/>
        <v>2016</v>
      </c>
      <c r="K1042" s="9">
        <f t="shared" si="66"/>
        <v>42609.708437499998</v>
      </c>
      <c r="L1042">
        <v>1472317209</v>
      </c>
      <c r="M1042" s="9">
        <f t="shared" si="67"/>
        <v>42579.708437499998</v>
      </c>
      <c r="N1042">
        <v>1469725209</v>
      </c>
      <c r="O1042" t="b">
        <v>0</v>
      </c>
      <c r="P1042">
        <v>1</v>
      </c>
      <c r="Q1042" t="b">
        <v>0</v>
      </c>
      <c r="R1042" t="s">
        <v>8279</v>
      </c>
      <c r="S1042" s="17" t="s">
        <v>8345</v>
      </c>
      <c r="T1042" t="s">
        <v>8346</v>
      </c>
    </row>
    <row r="1043" spans="1:20" ht="43.2" x14ac:dyDescent="0.55000000000000004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0" t="str">
        <f t="shared" si="64"/>
        <v>July</v>
      </c>
      <c r="J1043" s="10">
        <f t="shared" si="65"/>
        <v>2014</v>
      </c>
      <c r="K1043" s="9">
        <f t="shared" si="66"/>
        <v>41851.060092592597</v>
      </c>
      <c r="L1043">
        <v>1406769992</v>
      </c>
      <c r="M1043" s="9">
        <f t="shared" si="67"/>
        <v>41831.060092592597</v>
      </c>
      <c r="N1043">
        <v>1405041992</v>
      </c>
      <c r="O1043" t="b">
        <v>0</v>
      </c>
      <c r="P1043">
        <v>0</v>
      </c>
      <c r="Q1043" t="b">
        <v>0</v>
      </c>
      <c r="R1043" t="s">
        <v>8279</v>
      </c>
      <c r="S1043" s="17" t="s">
        <v>8345</v>
      </c>
      <c r="T1043" t="s">
        <v>8346</v>
      </c>
    </row>
    <row r="1044" spans="1:20" ht="43.2" x14ac:dyDescent="0.55000000000000004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0" t="str">
        <f t="shared" si="64"/>
        <v>July</v>
      </c>
      <c r="J1044" s="10">
        <f t="shared" si="65"/>
        <v>2014</v>
      </c>
      <c r="K1044" s="9">
        <f t="shared" si="66"/>
        <v>41894.416666666664</v>
      </c>
      <c r="L1044">
        <v>1410516000</v>
      </c>
      <c r="M1044" s="9">
        <f t="shared" si="67"/>
        <v>41851.696157407408</v>
      </c>
      <c r="N1044">
        <v>1406824948</v>
      </c>
      <c r="O1044" t="b">
        <v>0</v>
      </c>
      <c r="P1044">
        <v>1</v>
      </c>
      <c r="Q1044" t="b">
        <v>0</v>
      </c>
      <c r="R1044" t="s">
        <v>8279</v>
      </c>
      <c r="S1044" s="17" t="s">
        <v>8345</v>
      </c>
      <c r="T1044" t="s">
        <v>8346</v>
      </c>
    </row>
    <row r="1045" spans="1:20" ht="43.2" x14ac:dyDescent="0.55000000000000004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0" t="str">
        <f t="shared" si="64"/>
        <v>April</v>
      </c>
      <c r="J1045" s="10">
        <f t="shared" si="65"/>
        <v>2015</v>
      </c>
      <c r="K1045" s="9">
        <f t="shared" si="66"/>
        <v>42144.252951388888</v>
      </c>
      <c r="L1045">
        <v>1432101855</v>
      </c>
      <c r="M1045" s="9">
        <f t="shared" si="67"/>
        <v>42114.252951388888</v>
      </c>
      <c r="N1045">
        <v>1429509855</v>
      </c>
      <c r="O1045" t="b">
        <v>0</v>
      </c>
      <c r="P1045">
        <v>292</v>
      </c>
      <c r="Q1045" t="b">
        <v>0</v>
      </c>
      <c r="R1045" t="s">
        <v>8279</v>
      </c>
      <c r="S1045" s="17" t="s">
        <v>8345</v>
      </c>
      <c r="T1045" t="s">
        <v>8346</v>
      </c>
    </row>
    <row r="1046" spans="1:20" ht="43.2" x14ac:dyDescent="0.55000000000000004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0" t="str">
        <f t="shared" si="64"/>
        <v>January</v>
      </c>
      <c r="J1046" s="10">
        <f t="shared" si="65"/>
        <v>2015</v>
      </c>
      <c r="K1046" s="9">
        <f t="shared" si="66"/>
        <v>42068.852083333331</v>
      </c>
      <c r="L1046">
        <v>1425587220</v>
      </c>
      <c r="M1046" s="9">
        <f t="shared" si="67"/>
        <v>42011.925937499997</v>
      </c>
      <c r="N1046">
        <v>1420668801</v>
      </c>
      <c r="O1046" t="b">
        <v>0</v>
      </c>
      <c r="P1046">
        <v>2</v>
      </c>
      <c r="Q1046" t="b">
        <v>0</v>
      </c>
      <c r="R1046" t="s">
        <v>8279</v>
      </c>
      <c r="S1046" s="17" t="s">
        <v>8345</v>
      </c>
      <c r="T1046" t="s">
        <v>8346</v>
      </c>
    </row>
    <row r="1047" spans="1:20" ht="43.2" x14ac:dyDescent="0.55000000000000004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0" t="str">
        <f t="shared" si="64"/>
        <v>July</v>
      </c>
      <c r="J1047" s="10">
        <f t="shared" si="65"/>
        <v>2014</v>
      </c>
      <c r="K1047" s="9">
        <f t="shared" si="66"/>
        <v>41874.874421296299</v>
      </c>
      <c r="L1047">
        <v>1408827550</v>
      </c>
      <c r="M1047" s="9">
        <f t="shared" si="67"/>
        <v>41844.874421296299</v>
      </c>
      <c r="N1047">
        <v>1406235550</v>
      </c>
      <c r="O1047" t="b">
        <v>0</v>
      </c>
      <c r="P1047">
        <v>8</v>
      </c>
      <c r="Q1047" t="b">
        <v>0</v>
      </c>
      <c r="R1047" t="s">
        <v>8279</v>
      </c>
      <c r="S1047" s="17" t="s">
        <v>8345</v>
      </c>
      <c r="T1047" t="s">
        <v>8346</v>
      </c>
    </row>
    <row r="1048" spans="1:20" ht="43.2" x14ac:dyDescent="0.55000000000000004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0" t="str">
        <f t="shared" si="64"/>
        <v>November</v>
      </c>
      <c r="J1048" s="10">
        <f t="shared" si="65"/>
        <v>2015</v>
      </c>
      <c r="K1048" s="9">
        <f t="shared" si="66"/>
        <v>42364.851388888885</v>
      </c>
      <c r="L1048">
        <v>1451161560</v>
      </c>
      <c r="M1048" s="9">
        <f t="shared" si="67"/>
        <v>42319.851388888885</v>
      </c>
      <c r="N1048">
        <v>1447273560</v>
      </c>
      <c r="O1048" t="b">
        <v>0</v>
      </c>
      <c r="P1048">
        <v>0</v>
      </c>
      <c r="Q1048" t="b">
        <v>0</v>
      </c>
      <c r="R1048" t="s">
        <v>8279</v>
      </c>
      <c r="S1048" s="17" t="s">
        <v>8345</v>
      </c>
      <c r="T1048" t="s">
        <v>8346</v>
      </c>
    </row>
    <row r="1049" spans="1:20" ht="43.2" x14ac:dyDescent="0.55000000000000004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0" t="str">
        <f t="shared" si="64"/>
        <v>October</v>
      </c>
      <c r="J1049" s="10">
        <f t="shared" si="65"/>
        <v>2014</v>
      </c>
      <c r="K1049" s="9">
        <f t="shared" si="66"/>
        <v>41948.860127314816</v>
      </c>
      <c r="L1049">
        <v>1415219915</v>
      </c>
      <c r="M1049" s="9">
        <f t="shared" si="67"/>
        <v>41918.818460648145</v>
      </c>
      <c r="N1049">
        <v>1412624315</v>
      </c>
      <c r="O1049" t="b">
        <v>0</v>
      </c>
      <c r="P1049">
        <v>1</v>
      </c>
      <c r="Q1049" t="b">
        <v>0</v>
      </c>
      <c r="R1049" t="s">
        <v>8279</v>
      </c>
      <c r="S1049" s="17" t="s">
        <v>8345</v>
      </c>
      <c r="T1049" t="s">
        <v>8346</v>
      </c>
    </row>
    <row r="1050" spans="1:20" ht="43.2" x14ac:dyDescent="0.55000000000000004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0" t="str">
        <f t="shared" si="64"/>
        <v>August</v>
      </c>
      <c r="J1050" s="10">
        <f t="shared" si="65"/>
        <v>2016</v>
      </c>
      <c r="K1050" s="9">
        <f t="shared" si="66"/>
        <v>42638.053113425922</v>
      </c>
      <c r="L1050">
        <v>1474766189</v>
      </c>
      <c r="M1050" s="9">
        <f t="shared" si="67"/>
        <v>42598.053113425922</v>
      </c>
      <c r="N1050">
        <v>1471310189</v>
      </c>
      <c r="O1050" t="b">
        <v>0</v>
      </c>
      <c r="P1050">
        <v>4</v>
      </c>
      <c r="Q1050" t="b">
        <v>0</v>
      </c>
      <c r="R1050" t="s">
        <v>8279</v>
      </c>
      <c r="S1050" s="17" t="s">
        <v>8345</v>
      </c>
      <c r="T1050" t="s">
        <v>8346</v>
      </c>
    </row>
    <row r="1051" spans="1:20" x14ac:dyDescent="0.55000000000000004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0" t="str">
        <f t="shared" si="64"/>
        <v>January</v>
      </c>
      <c r="J1051" s="10">
        <f t="shared" si="65"/>
        <v>2016</v>
      </c>
      <c r="K1051" s="9">
        <f t="shared" si="66"/>
        <v>42412.431076388893</v>
      </c>
      <c r="L1051">
        <v>1455272445</v>
      </c>
      <c r="M1051" s="9">
        <f t="shared" si="67"/>
        <v>42382.431076388893</v>
      </c>
      <c r="N1051">
        <v>1452680445</v>
      </c>
      <c r="O1051" t="b">
        <v>0</v>
      </c>
      <c r="P1051">
        <v>0</v>
      </c>
      <c r="Q1051" t="b">
        <v>0</v>
      </c>
      <c r="R1051" t="s">
        <v>8279</v>
      </c>
      <c r="S1051" s="17" t="s">
        <v>8345</v>
      </c>
      <c r="T1051" t="s">
        <v>8346</v>
      </c>
    </row>
    <row r="1052" spans="1:20" ht="28.8" x14ac:dyDescent="0.55000000000000004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0" t="str">
        <f t="shared" si="64"/>
        <v>August</v>
      </c>
      <c r="J1052" s="10">
        <f t="shared" si="65"/>
        <v>2015</v>
      </c>
      <c r="K1052" s="9">
        <f t="shared" si="66"/>
        <v>42261.7971875</v>
      </c>
      <c r="L1052">
        <v>1442257677</v>
      </c>
      <c r="M1052" s="9">
        <f t="shared" si="67"/>
        <v>42231.7971875</v>
      </c>
      <c r="N1052">
        <v>1439665677</v>
      </c>
      <c r="O1052" t="b">
        <v>0</v>
      </c>
      <c r="P1052">
        <v>0</v>
      </c>
      <c r="Q1052" t="b">
        <v>0</v>
      </c>
      <c r="R1052" t="s">
        <v>8279</v>
      </c>
      <c r="S1052" s="17" t="s">
        <v>8345</v>
      </c>
      <c r="T1052" t="s">
        <v>8346</v>
      </c>
    </row>
    <row r="1053" spans="1:20" ht="43.2" x14ac:dyDescent="0.55000000000000004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0" t="str">
        <f t="shared" si="64"/>
        <v>July</v>
      </c>
      <c r="J1053" s="10">
        <f t="shared" si="65"/>
        <v>2014</v>
      </c>
      <c r="K1053" s="9">
        <f t="shared" si="66"/>
        <v>41878.014178240745</v>
      </c>
      <c r="L1053">
        <v>1409098825</v>
      </c>
      <c r="M1053" s="9">
        <f t="shared" si="67"/>
        <v>41850.014178240745</v>
      </c>
      <c r="N1053">
        <v>1406679625</v>
      </c>
      <c r="O1053" t="b">
        <v>0</v>
      </c>
      <c r="P1053">
        <v>0</v>
      </c>
      <c r="Q1053" t="b">
        <v>0</v>
      </c>
      <c r="R1053" t="s">
        <v>8279</v>
      </c>
      <c r="S1053" s="17" t="s">
        <v>8345</v>
      </c>
      <c r="T1053" t="s">
        <v>8346</v>
      </c>
    </row>
    <row r="1054" spans="1:20" ht="57.6" x14ac:dyDescent="0.55000000000000004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0" t="str">
        <f t="shared" si="64"/>
        <v>April</v>
      </c>
      <c r="J1054" s="10">
        <f t="shared" si="65"/>
        <v>2016</v>
      </c>
      <c r="K1054" s="9">
        <f t="shared" si="66"/>
        <v>42527.839583333334</v>
      </c>
      <c r="L1054">
        <v>1465243740</v>
      </c>
      <c r="M1054" s="9">
        <f t="shared" si="67"/>
        <v>42483.797395833331</v>
      </c>
      <c r="N1054">
        <v>1461438495</v>
      </c>
      <c r="O1054" t="b">
        <v>0</v>
      </c>
      <c r="P1054">
        <v>0</v>
      </c>
      <c r="Q1054" t="b">
        <v>0</v>
      </c>
      <c r="R1054" t="s">
        <v>8279</v>
      </c>
      <c r="S1054" s="17" t="s">
        <v>8345</v>
      </c>
      <c r="T1054" t="s">
        <v>8346</v>
      </c>
    </row>
    <row r="1055" spans="1:20" ht="43.2" x14ac:dyDescent="0.55000000000000004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0" t="str">
        <f t="shared" si="64"/>
        <v>February</v>
      </c>
      <c r="J1055" s="10">
        <f t="shared" si="65"/>
        <v>2017</v>
      </c>
      <c r="K1055" s="9">
        <f t="shared" si="66"/>
        <v>42800.172824074078</v>
      </c>
      <c r="L1055">
        <v>1488773332</v>
      </c>
      <c r="M1055" s="9">
        <f t="shared" si="67"/>
        <v>42775.172824074078</v>
      </c>
      <c r="N1055">
        <v>1486613332</v>
      </c>
      <c r="O1055" t="b">
        <v>0</v>
      </c>
      <c r="P1055">
        <v>1</v>
      </c>
      <c r="Q1055" t="b">
        <v>0</v>
      </c>
      <c r="R1055" t="s">
        <v>8279</v>
      </c>
      <c r="S1055" s="17" t="s">
        <v>8345</v>
      </c>
      <c r="T1055" t="s">
        <v>8346</v>
      </c>
    </row>
    <row r="1056" spans="1:20" ht="43.2" x14ac:dyDescent="0.55000000000000004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0" t="str">
        <f t="shared" si="64"/>
        <v>July</v>
      </c>
      <c r="J1056" s="10">
        <f t="shared" si="65"/>
        <v>2014</v>
      </c>
      <c r="K1056" s="9">
        <f t="shared" si="66"/>
        <v>41861.916666666664</v>
      </c>
      <c r="L1056">
        <v>1407708000</v>
      </c>
      <c r="M1056" s="9">
        <f t="shared" si="67"/>
        <v>41831.851840277777</v>
      </c>
      <c r="N1056">
        <v>1405110399</v>
      </c>
      <c r="O1056" t="b">
        <v>0</v>
      </c>
      <c r="P1056">
        <v>0</v>
      </c>
      <c r="Q1056" t="b">
        <v>0</v>
      </c>
      <c r="R1056" t="s">
        <v>8279</v>
      </c>
      <c r="S1056" s="17" t="s">
        <v>8345</v>
      </c>
      <c r="T1056" t="s">
        <v>8346</v>
      </c>
    </row>
    <row r="1057" spans="1:20" ht="43.2" x14ac:dyDescent="0.55000000000000004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0" t="str">
        <f t="shared" si="64"/>
        <v>February</v>
      </c>
      <c r="J1057" s="10">
        <f t="shared" si="65"/>
        <v>2016</v>
      </c>
      <c r="K1057" s="9">
        <f t="shared" si="66"/>
        <v>42436.992418981477</v>
      </c>
      <c r="L1057">
        <v>1457394545</v>
      </c>
      <c r="M1057" s="9">
        <f t="shared" si="67"/>
        <v>42406.992418981477</v>
      </c>
      <c r="N1057">
        <v>1454802545</v>
      </c>
      <c r="O1057" t="b">
        <v>0</v>
      </c>
      <c r="P1057">
        <v>0</v>
      </c>
      <c r="Q1057" t="b">
        <v>0</v>
      </c>
      <c r="R1057" t="s">
        <v>8279</v>
      </c>
      <c r="S1057" s="17" t="s">
        <v>8345</v>
      </c>
      <c r="T1057" t="s">
        <v>8346</v>
      </c>
    </row>
    <row r="1058" spans="1:20" ht="43.2" x14ac:dyDescent="0.55000000000000004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0" t="str">
        <f t="shared" si="64"/>
        <v>February</v>
      </c>
      <c r="J1058" s="10">
        <f t="shared" si="65"/>
        <v>2015</v>
      </c>
      <c r="K1058" s="9">
        <f t="shared" si="66"/>
        <v>42118.677974537044</v>
      </c>
      <c r="L1058">
        <v>1429892177</v>
      </c>
      <c r="M1058" s="9">
        <f t="shared" si="67"/>
        <v>42058.719641203701</v>
      </c>
      <c r="N1058">
        <v>1424711777</v>
      </c>
      <c r="O1058" t="b">
        <v>0</v>
      </c>
      <c r="P1058">
        <v>0</v>
      </c>
      <c r="Q1058" t="b">
        <v>0</v>
      </c>
      <c r="R1058" t="s">
        <v>8279</v>
      </c>
      <c r="S1058" s="17" t="s">
        <v>8345</v>
      </c>
      <c r="T1058" t="s">
        <v>8346</v>
      </c>
    </row>
    <row r="1059" spans="1:20" ht="43.2" x14ac:dyDescent="0.55000000000000004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0" t="str">
        <f t="shared" si="64"/>
        <v>November</v>
      </c>
      <c r="J1059" s="10">
        <f t="shared" si="65"/>
        <v>2016</v>
      </c>
      <c r="K1059" s="9">
        <f t="shared" si="66"/>
        <v>42708.912997685184</v>
      </c>
      <c r="L1059">
        <v>1480888483</v>
      </c>
      <c r="M1059" s="9">
        <f t="shared" si="67"/>
        <v>42678.871331018512</v>
      </c>
      <c r="N1059">
        <v>1478292883</v>
      </c>
      <c r="O1059" t="b">
        <v>0</v>
      </c>
      <c r="P1059">
        <v>0</v>
      </c>
      <c r="Q1059" t="b">
        <v>0</v>
      </c>
      <c r="R1059" t="s">
        <v>8279</v>
      </c>
      <c r="S1059" s="17" t="s">
        <v>8345</v>
      </c>
      <c r="T1059" t="s">
        <v>8346</v>
      </c>
    </row>
    <row r="1060" spans="1:20" ht="43.2" x14ac:dyDescent="0.55000000000000004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0" t="str">
        <f t="shared" si="64"/>
        <v>February</v>
      </c>
      <c r="J1060" s="10">
        <f t="shared" si="65"/>
        <v>2015</v>
      </c>
      <c r="K1060" s="9">
        <f t="shared" si="66"/>
        <v>42089</v>
      </c>
      <c r="L1060">
        <v>1427328000</v>
      </c>
      <c r="M1060" s="9">
        <f t="shared" si="67"/>
        <v>42047.900960648149</v>
      </c>
      <c r="N1060">
        <v>1423777043</v>
      </c>
      <c r="O1060" t="b">
        <v>0</v>
      </c>
      <c r="P1060">
        <v>0</v>
      </c>
      <c r="Q1060" t="b">
        <v>0</v>
      </c>
      <c r="R1060" t="s">
        <v>8279</v>
      </c>
      <c r="S1060" s="17" t="s">
        <v>8345</v>
      </c>
      <c r="T1060" t="s">
        <v>8346</v>
      </c>
    </row>
    <row r="1061" spans="1:20" x14ac:dyDescent="0.55000000000000004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0" t="str">
        <f t="shared" si="64"/>
        <v>February</v>
      </c>
      <c r="J1061" s="10">
        <f t="shared" si="65"/>
        <v>2015</v>
      </c>
      <c r="K1061" s="9">
        <f t="shared" si="66"/>
        <v>42076.748333333337</v>
      </c>
      <c r="L1061">
        <v>1426269456</v>
      </c>
      <c r="M1061" s="9">
        <f t="shared" si="67"/>
        <v>42046.79</v>
      </c>
      <c r="N1061">
        <v>1423681056</v>
      </c>
      <c r="O1061" t="b">
        <v>0</v>
      </c>
      <c r="P1061">
        <v>0</v>
      </c>
      <c r="Q1061" t="b">
        <v>0</v>
      </c>
      <c r="R1061" t="s">
        <v>8279</v>
      </c>
      <c r="S1061" s="17" t="s">
        <v>8345</v>
      </c>
      <c r="T1061" t="s">
        <v>8346</v>
      </c>
    </row>
    <row r="1062" spans="1:20" ht="43.2" x14ac:dyDescent="0.55000000000000004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0" t="str">
        <f t="shared" si="64"/>
        <v>March</v>
      </c>
      <c r="J1062" s="10">
        <f t="shared" si="65"/>
        <v>2015</v>
      </c>
      <c r="K1062" s="9">
        <f t="shared" si="66"/>
        <v>42109.913113425922</v>
      </c>
      <c r="L1062">
        <v>1429134893</v>
      </c>
      <c r="M1062" s="9">
        <f t="shared" si="67"/>
        <v>42079.913113425922</v>
      </c>
      <c r="N1062">
        <v>1426542893</v>
      </c>
      <c r="O1062" t="b">
        <v>0</v>
      </c>
      <c r="P1062">
        <v>1</v>
      </c>
      <c r="Q1062" t="b">
        <v>0</v>
      </c>
      <c r="R1062" t="s">
        <v>8279</v>
      </c>
      <c r="S1062" s="17" t="s">
        <v>8345</v>
      </c>
      <c r="T1062" t="s">
        <v>8346</v>
      </c>
    </row>
    <row r="1063" spans="1:20" ht="28.8" x14ac:dyDescent="0.55000000000000004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0" t="str">
        <f t="shared" si="64"/>
        <v>March</v>
      </c>
      <c r="J1063" s="10">
        <f t="shared" si="65"/>
        <v>2016</v>
      </c>
      <c r="K1063" s="9">
        <f t="shared" si="66"/>
        <v>42492.041666666672</v>
      </c>
      <c r="L1063">
        <v>1462150800</v>
      </c>
      <c r="M1063" s="9">
        <f t="shared" si="67"/>
        <v>42432.276712962965</v>
      </c>
      <c r="N1063">
        <v>1456987108</v>
      </c>
      <c r="O1063" t="b">
        <v>0</v>
      </c>
      <c r="P1063">
        <v>0</v>
      </c>
      <c r="Q1063" t="b">
        <v>0</v>
      </c>
      <c r="R1063" t="s">
        <v>8279</v>
      </c>
      <c r="S1063" s="17" t="s">
        <v>8345</v>
      </c>
      <c r="T1063" t="s">
        <v>8346</v>
      </c>
    </row>
    <row r="1064" spans="1:20" x14ac:dyDescent="0.55000000000000004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0" t="str">
        <f t="shared" si="64"/>
        <v>July</v>
      </c>
      <c r="J1064" s="10">
        <f t="shared" si="65"/>
        <v>2016</v>
      </c>
      <c r="K1064" s="9">
        <f t="shared" si="66"/>
        <v>42563.807187500002</v>
      </c>
      <c r="L1064">
        <v>1468351341</v>
      </c>
      <c r="M1064" s="9">
        <f t="shared" si="67"/>
        <v>42556.807187500002</v>
      </c>
      <c r="N1064">
        <v>1467746541</v>
      </c>
      <c r="O1064" t="b">
        <v>0</v>
      </c>
      <c r="P1064">
        <v>4</v>
      </c>
      <c r="Q1064" t="b">
        <v>0</v>
      </c>
      <c r="R1064" t="s">
        <v>8279</v>
      </c>
      <c r="S1064" s="17" t="s">
        <v>8345</v>
      </c>
      <c r="T1064" t="s">
        <v>8346</v>
      </c>
    </row>
    <row r="1065" spans="1:20" ht="43.2" x14ac:dyDescent="0.55000000000000004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0" t="str">
        <f t="shared" si="64"/>
        <v>August</v>
      </c>
      <c r="J1065" s="10">
        <f t="shared" si="65"/>
        <v>2016</v>
      </c>
      <c r="K1065" s="9">
        <f t="shared" si="66"/>
        <v>42613.030810185184</v>
      </c>
      <c r="L1065">
        <v>1472604262</v>
      </c>
      <c r="M1065" s="9">
        <f t="shared" si="67"/>
        <v>42583.030810185184</v>
      </c>
      <c r="N1065">
        <v>1470012262</v>
      </c>
      <c r="O1065" t="b">
        <v>0</v>
      </c>
      <c r="P1065">
        <v>0</v>
      </c>
      <c r="Q1065" t="b">
        <v>0</v>
      </c>
      <c r="R1065" t="s">
        <v>8279</v>
      </c>
      <c r="S1065" s="17" t="s">
        <v>8345</v>
      </c>
      <c r="T1065" t="s">
        <v>8346</v>
      </c>
    </row>
    <row r="1066" spans="1:20" ht="43.2" x14ac:dyDescent="0.55000000000000004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0" t="str">
        <f t="shared" si="64"/>
        <v>May</v>
      </c>
      <c r="J1066" s="10">
        <f t="shared" si="65"/>
        <v>2013</v>
      </c>
      <c r="K1066" s="9">
        <f t="shared" si="66"/>
        <v>41462.228043981479</v>
      </c>
      <c r="L1066">
        <v>1373174903</v>
      </c>
      <c r="M1066" s="9">
        <f t="shared" si="67"/>
        <v>41417.228043981479</v>
      </c>
      <c r="N1066">
        <v>1369286903</v>
      </c>
      <c r="O1066" t="b">
        <v>0</v>
      </c>
      <c r="P1066">
        <v>123</v>
      </c>
      <c r="Q1066" t="b">
        <v>0</v>
      </c>
      <c r="R1066" t="s">
        <v>8280</v>
      </c>
      <c r="S1066" s="17" t="s">
        <v>8345</v>
      </c>
      <c r="T1066" t="s">
        <v>8346</v>
      </c>
    </row>
    <row r="1067" spans="1:20" ht="43.2" x14ac:dyDescent="0.55000000000000004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0" t="str">
        <f t="shared" si="64"/>
        <v>January</v>
      </c>
      <c r="J1067" s="10">
        <f t="shared" si="65"/>
        <v>2014</v>
      </c>
      <c r="K1067" s="9">
        <f t="shared" si="66"/>
        <v>41689.381041666667</v>
      </c>
      <c r="L1067">
        <v>1392800922</v>
      </c>
      <c r="M1067" s="9">
        <f t="shared" si="67"/>
        <v>41661.381041666667</v>
      </c>
      <c r="N1067">
        <v>1390381722</v>
      </c>
      <c r="O1067" t="b">
        <v>0</v>
      </c>
      <c r="P1067">
        <v>5</v>
      </c>
      <c r="Q1067" t="b">
        <v>0</v>
      </c>
      <c r="R1067" t="s">
        <v>8280</v>
      </c>
      <c r="S1067" s="17" t="s">
        <v>8345</v>
      </c>
      <c r="T1067" t="s">
        <v>8346</v>
      </c>
    </row>
    <row r="1068" spans="1:20" ht="43.2" x14ac:dyDescent="0.55000000000000004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0" t="str">
        <f t="shared" si="64"/>
        <v>June</v>
      </c>
      <c r="J1068" s="10">
        <f t="shared" si="65"/>
        <v>2013</v>
      </c>
      <c r="K1068" s="9">
        <f t="shared" si="66"/>
        <v>41490.962754629632</v>
      </c>
      <c r="L1068">
        <v>1375657582</v>
      </c>
      <c r="M1068" s="9">
        <f t="shared" si="67"/>
        <v>41445.962754629632</v>
      </c>
      <c r="N1068">
        <v>1371769582</v>
      </c>
      <c r="O1068" t="b">
        <v>0</v>
      </c>
      <c r="P1068">
        <v>148</v>
      </c>
      <c r="Q1068" t="b">
        <v>0</v>
      </c>
      <c r="R1068" t="s">
        <v>8280</v>
      </c>
    </row>
    <row r="1069" spans="1:20" ht="43.2" x14ac:dyDescent="0.55000000000000004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0" t="str">
        <f t="shared" si="64"/>
        <v>November</v>
      </c>
      <c r="J1069" s="10">
        <f t="shared" si="65"/>
        <v>2013</v>
      </c>
      <c r="K1069" s="9">
        <f t="shared" si="66"/>
        <v>41629.855682870373</v>
      </c>
      <c r="L1069">
        <v>1387657931</v>
      </c>
      <c r="M1069" s="9">
        <f t="shared" si="67"/>
        <v>41599.855682870373</v>
      </c>
      <c r="N1069">
        <v>1385065931</v>
      </c>
      <c r="O1069" t="b">
        <v>0</v>
      </c>
      <c r="P1069">
        <v>10</v>
      </c>
      <c r="Q1069" t="b">
        <v>0</v>
      </c>
      <c r="R1069" t="s">
        <v>8280</v>
      </c>
    </row>
    <row r="1070" spans="1:20" ht="43.2" x14ac:dyDescent="0.55000000000000004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0" t="str">
        <f t="shared" si="64"/>
        <v>March</v>
      </c>
      <c r="J1070" s="10">
        <f t="shared" si="65"/>
        <v>2016</v>
      </c>
      <c r="K1070" s="9">
        <f t="shared" si="66"/>
        <v>42470.329444444447</v>
      </c>
      <c r="L1070">
        <v>1460274864</v>
      </c>
      <c r="M1070" s="9">
        <f t="shared" si="67"/>
        <v>42440.371111111104</v>
      </c>
      <c r="N1070">
        <v>1457686464</v>
      </c>
      <c r="O1070" t="b">
        <v>0</v>
      </c>
      <c r="P1070">
        <v>4</v>
      </c>
      <c r="Q1070" t="b">
        <v>0</v>
      </c>
      <c r="R1070" t="s">
        <v>8280</v>
      </c>
    </row>
    <row r="1071" spans="1:20" ht="43.2" x14ac:dyDescent="0.55000000000000004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0" t="str">
        <f t="shared" si="64"/>
        <v>October</v>
      </c>
      <c r="J1071" s="10">
        <f t="shared" si="65"/>
        <v>2013</v>
      </c>
      <c r="K1071" s="9">
        <f t="shared" si="66"/>
        <v>41604.271516203706</v>
      </c>
      <c r="L1071">
        <v>1385447459</v>
      </c>
      <c r="M1071" s="9">
        <f t="shared" si="67"/>
        <v>41572.229849537034</v>
      </c>
      <c r="N1071">
        <v>1382679059</v>
      </c>
      <c r="O1071" t="b">
        <v>0</v>
      </c>
      <c r="P1071">
        <v>21</v>
      </c>
      <c r="Q1071" t="b">
        <v>0</v>
      </c>
      <c r="R1071" t="s">
        <v>8280</v>
      </c>
    </row>
    <row r="1072" spans="1:20" ht="43.2" x14ac:dyDescent="0.55000000000000004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0" t="str">
        <f t="shared" si="64"/>
        <v>September</v>
      </c>
      <c r="J1072" s="10">
        <f t="shared" si="65"/>
        <v>2012</v>
      </c>
      <c r="K1072" s="9">
        <f t="shared" si="66"/>
        <v>41183.011828703704</v>
      </c>
      <c r="L1072">
        <v>1349050622</v>
      </c>
      <c r="M1072" s="9">
        <f t="shared" si="67"/>
        <v>41163.011828703704</v>
      </c>
      <c r="N1072">
        <v>1347322622</v>
      </c>
      <c r="O1072" t="b">
        <v>0</v>
      </c>
      <c r="P1072">
        <v>2</v>
      </c>
      <c r="Q1072" t="b">
        <v>0</v>
      </c>
      <c r="R1072" t="s">
        <v>8280</v>
      </c>
    </row>
    <row r="1073" spans="1:18" ht="43.2" x14ac:dyDescent="0.55000000000000004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0" t="str">
        <f t="shared" si="64"/>
        <v>October</v>
      </c>
      <c r="J1073" s="10">
        <f t="shared" si="65"/>
        <v>2015</v>
      </c>
      <c r="K1073" s="9">
        <f t="shared" si="66"/>
        <v>42325.795057870375</v>
      </c>
      <c r="L1073">
        <v>1447787093</v>
      </c>
      <c r="M1073" s="9">
        <f t="shared" si="67"/>
        <v>42295.753391203703</v>
      </c>
      <c r="N1073">
        <v>1445191493</v>
      </c>
      <c r="O1073" t="b">
        <v>0</v>
      </c>
      <c r="P1073">
        <v>0</v>
      </c>
      <c r="Q1073" t="b">
        <v>0</v>
      </c>
      <c r="R1073" t="s">
        <v>8280</v>
      </c>
    </row>
    <row r="1074" spans="1:18" ht="43.2" x14ac:dyDescent="0.55000000000000004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0" t="str">
        <f t="shared" si="64"/>
        <v>January</v>
      </c>
      <c r="J1074" s="10">
        <f t="shared" si="65"/>
        <v>2014</v>
      </c>
      <c r="K1074" s="9">
        <f t="shared" si="66"/>
        <v>41675.832141203704</v>
      </c>
      <c r="L1074">
        <v>1391630297</v>
      </c>
      <c r="M1074" s="9">
        <f t="shared" si="67"/>
        <v>41645.832141203704</v>
      </c>
      <c r="N1074">
        <v>1389038297</v>
      </c>
      <c r="O1074" t="b">
        <v>0</v>
      </c>
      <c r="P1074">
        <v>4</v>
      </c>
      <c r="Q1074" t="b">
        <v>0</v>
      </c>
      <c r="R1074" t="s">
        <v>8280</v>
      </c>
    </row>
    <row r="1075" spans="1:18" ht="28.8" x14ac:dyDescent="0.55000000000000004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0" t="str">
        <f t="shared" si="64"/>
        <v>September</v>
      </c>
      <c r="J1075" s="10">
        <f t="shared" si="65"/>
        <v>2011</v>
      </c>
      <c r="K1075" s="9">
        <f t="shared" si="66"/>
        <v>40832.964594907404</v>
      </c>
      <c r="L1075">
        <v>1318806541</v>
      </c>
      <c r="M1075" s="9">
        <f t="shared" si="67"/>
        <v>40802.964594907404</v>
      </c>
      <c r="N1075">
        <v>1316214541</v>
      </c>
      <c r="O1075" t="b">
        <v>0</v>
      </c>
      <c r="P1075">
        <v>1</v>
      </c>
      <c r="Q1075" t="b">
        <v>0</v>
      </c>
      <c r="R1075" t="s">
        <v>8280</v>
      </c>
    </row>
    <row r="1076" spans="1:18" ht="43.2" x14ac:dyDescent="0.55000000000000004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0" t="str">
        <f t="shared" si="64"/>
        <v>December</v>
      </c>
      <c r="J1076" s="10">
        <f t="shared" si="65"/>
        <v>2013</v>
      </c>
      <c r="K1076" s="9">
        <f t="shared" si="66"/>
        <v>41643.172974537039</v>
      </c>
      <c r="L1076">
        <v>1388808545</v>
      </c>
      <c r="M1076" s="9">
        <f t="shared" si="67"/>
        <v>41613.172974537039</v>
      </c>
      <c r="N1076">
        <v>1386216545</v>
      </c>
      <c r="O1076" t="b">
        <v>0</v>
      </c>
      <c r="P1076">
        <v>30</v>
      </c>
      <c r="Q1076" t="b">
        <v>0</v>
      </c>
      <c r="R1076" t="s">
        <v>8280</v>
      </c>
    </row>
    <row r="1077" spans="1:18" ht="28.8" x14ac:dyDescent="0.55000000000000004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0" t="str">
        <f t="shared" si="64"/>
        <v>April</v>
      </c>
      <c r="J1077" s="10">
        <f t="shared" si="65"/>
        <v>2012</v>
      </c>
      <c r="K1077" s="9">
        <f t="shared" si="66"/>
        <v>41035.904120370367</v>
      </c>
      <c r="L1077">
        <v>1336340516</v>
      </c>
      <c r="M1077" s="9">
        <f t="shared" si="67"/>
        <v>41005.904120370367</v>
      </c>
      <c r="N1077">
        <v>1333748516</v>
      </c>
      <c r="O1077" t="b">
        <v>0</v>
      </c>
      <c r="P1077">
        <v>3</v>
      </c>
      <c r="Q1077" t="b">
        <v>0</v>
      </c>
      <c r="R1077" t="s">
        <v>8280</v>
      </c>
    </row>
    <row r="1078" spans="1:18" ht="43.2" x14ac:dyDescent="0.55000000000000004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0" t="str">
        <f t="shared" si="64"/>
        <v>July</v>
      </c>
      <c r="J1078" s="10">
        <f t="shared" si="65"/>
        <v>2014</v>
      </c>
      <c r="K1078" s="9">
        <f t="shared" si="66"/>
        <v>41893.377893518518</v>
      </c>
      <c r="L1078">
        <v>1410426250</v>
      </c>
      <c r="M1078" s="9">
        <f t="shared" si="67"/>
        <v>41838.377893518518</v>
      </c>
      <c r="N1078">
        <v>1405674250</v>
      </c>
      <c r="O1078" t="b">
        <v>0</v>
      </c>
      <c r="P1078">
        <v>975</v>
      </c>
      <c r="Q1078" t="b">
        <v>0</v>
      </c>
      <c r="R1078" t="s">
        <v>8280</v>
      </c>
    </row>
    <row r="1079" spans="1:18" ht="43.2" x14ac:dyDescent="0.55000000000000004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0" t="str">
        <f t="shared" si="64"/>
        <v>December</v>
      </c>
      <c r="J1079" s="10">
        <f t="shared" si="65"/>
        <v>2015</v>
      </c>
      <c r="K1079" s="9">
        <f t="shared" si="66"/>
        <v>42383.16679398148</v>
      </c>
      <c r="L1079">
        <v>1452744011</v>
      </c>
      <c r="M1079" s="9">
        <f t="shared" si="67"/>
        <v>42353.16679398148</v>
      </c>
      <c r="N1079">
        <v>1450152011</v>
      </c>
      <c r="O1079" t="b">
        <v>0</v>
      </c>
      <c r="P1079">
        <v>167</v>
      </c>
      <c r="Q1079" t="b">
        <v>0</v>
      </c>
      <c r="R1079" t="s">
        <v>8280</v>
      </c>
    </row>
    <row r="1080" spans="1:18" ht="43.2" x14ac:dyDescent="0.55000000000000004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0" t="str">
        <f t="shared" si="64"/>
        <v>June</v>
      </c>
      <c r="J1080" s="10">
        <f t="shared" si="65"/>
        <v>2011</v>
      </c>
      <c r="K1080" s="9">
        <f t="shared" si="66"/>
        <v>40746.195844907408</v>
      </c>
      <c r="L1080">
        <v>1311309721</v>
      </c>
      <c r="M1080" s="9">
        <f t="shared" si="67"/>
        <v>40701.195844907408</v>
      </c>
      <c r="N1080">
        <v>1307421721</v>
      </c>
      <c r="O1080" t="b">
        <v>0</v>
      </c>
      <c r="P1080">
        <v>5</v>
      </c>
      <c r="Q1080" t="b">
        <v>0</v>
      </c>
      <c r="R1080" t="s">
        <v>8280</v>
      </c>
    </row>
    <row r="1081" spans="1:18" ht="43.2" x14ac:dyDescent="0.55000000000000004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0" t="str">
        <f t="shared" si="64"/>
        <v>April</v>
      </c>
      <c r="J1081" s="10">
        <f t="shared" si="65"/>
        <v>2016</v>
      </c>
      <c r="K1081" s="9">
        <f t="shared" si="66"/>
        <v>42504.566388888896</v>
      </c>
      <c r="L1081">
        <v>1463232936</v>
      </c>
      <c r="M1081" s="9">
        <f t="shared" si="67"/>
        <v>42479.566388888896</v>
      </c>
      <c r="N1081">
        <v>1461072936</v>
      </c>
      <c r="O1081" t="b">
        <v>0</v>
      </c>
      <c r="P1081">
        <v>18</v>
      </c>
      <c r="Q1081" t="b">
        <v>0</v>
      </c>
      <c r="R1081" t="s">
        <v>8280</v>
      </c>
    </row>
    <row r="1082" spans="1:18" ht="43.2" x14ac:dyDescent="0.55000000000000004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0" t="str">
        <f t="shared" si="64"/>
        <v>April</v>
      </c>
      <c r="J1082" s="10">
        <f t="shared" si="65"/>
        <v>2014</v>
      </c>
      <c r="K1082" s="9">
        <f t="shared" si="66"/>
        <v>41770.138113425928</v>
      </c>
      <c r="L1082">
        <v>1399778333</v>
      </c>
      <c r="M1082" s="9">
        <f t="shared" si="67"/>
        <v>41740.138113425928</v>
      </c>
      <c r="N1082">
        <v>1397186333</v>
      </c>
      <c r="O1082" t="b">
        <v>0</v>
      </c>
      <c r="P1082">
        <v>98</v>
      </c>
      <c r="Q1082" t="b">
        <v>0</v>
      </c>
      <c r="R1082" t="s">
        <v>8280</v>
      </c>
    </row>
    <row r="1083" spans="1:18" ht="43.2" x14ac:dyDescent="0.55000000000000004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0" t="str">
        <f t="shared" si="64"/>
        <v>December</v>
      </c>
      <c r="J1083" s="10">
        <f t="shared" si="65"/>
        <v>2014</v>
      </c>
      <c r="K1083" s="9">
        <f t="shared" si="66"/>
        <v>42032.926990740743</v>
      </c>
      <c r="L1083">
        <v>1422483292</v>
      </c>
      <c r="M1083" s="9">
        <f t="shared" si="67"/>
        <v>42002.926990740743</v>
      </c>
      <c r="N1083">
        <v>1419891292</v>
      </c>
      <c r="O1083" t="b">
        <v>0</v>
      </c>
      <c r="P1083">
        <v>4</v>
      </c>
      <c r="Q1083" t="b">
        <v>0</v>
      </c>
      <c r="R1083" t="s">
        <v>8280</v>
      </c>
    </row>
    <row r="1084" spans="1:18" ht="28.8" x14ac:dyDescent="0.55000000000000004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0" t="str">
        <f t="shared" si="64"/>
        <v>July</v>
      </c>
      <c r="J1084" s="10">
        <f t="shared" si="65"/>
        <v>2012</v>
      </c>
      <c r="K1084" s="9">
        <f t="shared" si="66"/>
        <v>41131.906111111115</v>
      </c>
      <c r="L1084">
        <v>1344635088</v>
      </c>
      <c r="M1084" s="9">
        <f t="shared" si="67"/>
        <v>41101.906111111115</v>
      </c>
      <c r="N1084">
        <v>1342043088</v>
      </c>
      <c r="O1084" t="b">
        <v>0</v>
      </c>
      <c r="P1084">
        <v>3</v>
      </c>
      <c r="Q1084" t="b">
        <v>0</v>
      </c>
      <c r="R1084" t="s">
        <v>8280</v>
      </c>
    </row>
    <row r="1085" spans="1:18" ht="43.2" x14ac:dyDescent="0.55000000000000004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0" t="str">
        <f t="shared" si="64"/>
        <v>June</v>
      </c>
      <c r="J1085" s="10">
        <f t="shared" si="65"/>
        <v>2014</v>
      </c>
      <c r="K1085" s="9">
        <f t="shared" si="66"/>
        <v>41853.659525462965</v>
      </c>
      <c r="L1085">
        <v>1406994583</v>
      </c>
      <c r="M1085" s="9">
        <f t="shared" si="67"/>
        <v>41793.659525462965</v>
      </c>
      <c r="N1085">
        <v>1401810583</v>
      </c>
      <c r="O1085" t="b">
        <v>0</v>
      </c>
      <c r="P1085">
        <v>1</v>
      </c>
      <c r="Q1085" t="b">
        <v>0</v>
      </c>
      <c r="R1085" t="s">
        <v>8280</v>
      </c>
    </row>
    <row r="1086" spans="1:18" x14ac:dyDescent="0.55000000000000004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0" t="str">
        <f t="shared" si="64"/>
        <v>July</v>
      </c>
      <c r="J1086" s="10">
        <f t="shared" si="65"/>
        <v>2014</v>
      </c>
      <c r="K1086" s="9">
        <f t="shared" si="66"/>
        <v>41859.912083333329</v>
      </c>
      <c r="L1086">
        <v>1407534804</v>
      </c>
      <c r="M1086" s="9">
        <f t="shared" si="67"/>
        <v>41829.912083333329</v>
      </c>
      <c r="N1086">
        <v>1404942804</v>
      </c>
      <c r="O1086" t="b">
        <v>0</v>
      </c>
      <c r="P1086">
        <v>0</v>
      </c>
      <c r="Q1086" t="b">
        <v>0</v>
      </c>
      <c r="R1086" t="s">
        <v>8280</v>
      </c>
    </row>
    <row r="1087" spans="1:18" ht="28.8" x14ac:dyDescent="0.55000000000000004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0" t="str">
        <f t="shared" si="64"/>
        <v>February</v>
      </c>
      <c r="J1087" s="10">
        <f t="shared" si="65"/>
        <v>2016</v>
      </c>
      <c r="K1087" s="9">
        <f t="shared" si="66"/>
        <v>42443.629340277781</v>
      </c>
      <c r="L1087">
        <v>1457967975</v>
      </c>
      <c r="M1087" s="9">
        <f t="shared" si="67"/>
        <v>42413.671006944445</v>
      </c>
      <c r="N1087">
        <v>1455379575</v>
      </c>
      <c r="O1087" t="b">
        <v>0</v>
      </c>
      <c r="P1087">
        <v>9</v>
      </c>
      <c r="Q1087" t="b">
        <v>0</v>
      </c>
      <c r="R1087" t="s">
        <v>8280</v>
      </c>
    </row>
    <row r="1088" spans="1:18" x14ac:dyDescent="0.55000000000000004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0" t="str">
        <f t="shared" si="64"/>
        <v>July</v>
      </c>
      <c r="J1088" s="10">
        <f t="shared" si="65"/>
        <v>2014</v>
      </c>
      <c r="K1088" s="9">
        <f t="shared" si="66"/>
        <v>41875.866793981484</v>
      </c>
      <c r="L1088">
        <v>1408913291</v>
      </c>
      <c r="M1088" s="9">
        <f t="shared" si="67"/>
        <v>41845.866793981484</v>
      </c>
      <c r="N1088">
        <v>1406321291</v>
      </c>
      <c r="O1088" t="b">
        <v>0</v>
      </c>
      <c r="P1088">
        <v>2</v>
      </c>
      <c r="Q1088" t="b">
        <v>0</v>
      </c>
      <c r="R1088" t="s">
        <v>8280</v>
      </c>
    </row>
    <row r="1089" spans="1:18" ht="43.2" x14ac:dyDescent="0.55000000000000004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0" t="str">
        <f t="shared" si="64"/>
        <v>May</v>
      </c>
      <c r="J1089" s="10">
        <f t="shared" si="65"/>
        <v>2014</v>
      </c>
      <c r="K1089" s="9">
        <f t="shared" si="66"/>
        <v>41805.713969907411</v>
      </c>
      <c r="L1089">
        <v>1402852087</v>
      </c>
      <c r="M1089" s="9">
        <f t="shared" si="67"/>
        <v>41775.713969907411</v>
      </c>
      <c r="N1089">
        <v>1400260087</v>
      </c>
      <c r="O1089" t="b">
        <v>0</v>
      </c>
      <c r="P1089">
        <v>0</v>
      </c>
      <c r="Q1089" t="b">
        <v>0</v>
      </c>
      <c r="R1089" t="s">
        <v>8280</v>
      </c>
    </row>
    <row r="1090" spans="1:18" ht="28.8" x14ac:dyDescent="0.55000000000000004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0" t="str">
        <f t="shared" si="64"/>
        <v>March</v>
      </c>
      <c r="J1090" s="10">
        <f t="shared" si="65"/>
        <v>2014</v>
      </c>
      <c r="K1090" s="9">
        <f t="shared" si="66"/>
        <v>41753.799386574072</v>
      </c>
      <c r="L1090">
        <v>1398366667</v>
      </c>
      <c r="M1090" s="9">
        <f t="shared" si="67"/>
        <v>41723.799386574072</v>
      </c>
      <c r="N1090">
        <v>1395774667</v>
      </c>
      <c r="O1090" t="b">
        <v>0</v>
      </c>
      <c r="P1090">
        <v>147</v>
      </c>
      <c r="Q1090" t="b">
        <v>0</v>
      </c>
      <c r="R1090" t="s">
        <v>8280</v>
      </c>
    </row>
    <row r="1091" spans="1:18" ht="28.8" x14ac:dyDescent="0.55000000000000004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0" t="str">
        <f t="shared" ref="I1091:I1154" si="68">TEXT(M1091, "mmmm")</f>
        <v>May</v>
      </c>
      <c r="J1091" s="10">
        <f t="shared" ref="J1091:J1154" si="69">YEAR(M1091)</f>
        <v>2015</v>
      </c>
      <c r="K1091" s="9">
        <f t="shared" ref="K1091:K1154" si="70">(((L1091/60)/60)/24)+DATE(1970,1,1)</f>
        <v>42181.189525462964</v>
      </c>
      <c r="L1091">
        <v>1435293175</v>
      </c>
      <c r="M1091" s="9">
        <f t="shared" ref="M1091:M1154" si="71">(((N1091/60)/60)/24)+DATE(1970,1,1)</f>
        <v>42151.189525462964</v>
      </c>
      <c r="N1091">
        <v>1432701175</v>
      </c>
      <c r="O1091" t="b">
        <v>0</v>
      </c>
      <c r="P1091">
        <v>49</v>
      </c>
      <c r="Q1091" t="b">
        <v>0</v>
      </c>
      <c r="R1091" t="s">
        <v>8280</v>
      </c>
    </row>
    <row r="1092" spans="1:18" ht="43.2" x14ac:dyDescent="0.55000000000000004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0" t="str">
        <f t="shared" si="68"/>
        <v>April</v>
      </c>
      <c r="J1092" s="10">
        <f t="shared" si="69"/>
        <v>2015</v>
      </c>
      <c r="K1092" s="9">
        <f t="shared" si="70"/>
        <v>42153.185798611114</v>
      </c>
      <c r="L1092">
        <v>1432873653</v>
      </c>
      <c r="M1092" s="9">
        <f t="shared" si="71"/>
        <v>42123.185798611114</v>
      </c>
      <c r="N1092">
        <v>1430281653</v>
      </c>
      <c r="O1092" t="b">
        <v>0</v>
      </c>
      <c r="P1092">
        <v>1</v>
      </c>
      <c r="Q1092" t="b">
        <v>0</v>
      </c>
      <c r="R1092" t="s">
        <v>8280</v>
      </c>
    </row>
    <row r="1093" spans="1:18" ht="43.2" x14ac:dyDescent="0.55000000000000004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0" t="str">
        <f t="shared" si="68"/>
        <v>March</v>
      </c>
      <c r="J1093" s="10">
        <f t="shared" si="69"/>
        <v>2016</v>
      </c>
      <c r="K1093" s="9">
        <f t="shared" si="70"/>
        <v>42470.778611111105</v>
      </c>
      <c r="L1093">
        <v>1460313672</v>
      </c>
      <c r="M1093" s="9">
        <f t="shared" si="71"/>
        <v>42440.820277777777</v>
      </c>
      <c r="N1093">
        <v>1457725272</v>
      </c>
      <c r="O1093" t="b">
        <v>0</v>
      </c>
      <c r="P1093">
        <v>2</v>
      </c>
      <c r="Q1093" t="b">
        <v>0</v>
      </c>
      <c r="R1093" t="s">
        <v>8280</v>
      </c>
    </row>
    <row r="1094" spans="1:18" ht="57.6" x14ac:dyDescent="0.55000000000000004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0" t="str">
        <f t="shared" si="68"/>
        <v>December</v>
      </c>
      <c r="J1094" s="10">
        <f t="shared" si="69"/>
        <v>2012</v>
      </c>
      <c r="K1094" s="9">
        <f t="shared" si="70"/>
        <v>41280.025902777779</v>
      </c>
      <c r="L1094">
        <v>1357432638</v>
      </c>
      <c r="M1094" s="9">
        <f t="shared" si="71"/>
        <v>41250.025902777779</v>
      </c>
      <c r="N1094">
        <v>1354840638</v>
      </c>
      <c r="O1094" t="b">
        <v>0</v>
      </c>
      <c r="P1094">
        <v>7</v>
      </c>
      <c r="Q1094" t="b">
        <v>0</v>
      </c>
      <c r="R1094" t="s">
        <v>8280</v>
      </c>
    </row>
    <row r="1095" spans="1:18" ht="43.2" x14ac:dyDescent="0.55000000000000004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0" t="str">
        <f t="shared" si="68"/>
        <v>January</v>
      </c>
      <c r="J1095" s="10">
        <f t="shared" si="69"/>
        <v>2016</v>
      </c>
      <c r="K1095" s="9">
        <f t="shared" si="70"/>
        <v>42411.973807870367</v>
      </c>
      <c r="L1095">
        <v>1455232937</v>
      </c>
      <c r="M1095" s="9">
        <f t="shared" si="71"/>
        <v>42396.973807870367</v>
      </c>
      <c r="N1095">
        <v>1453936937</v>
      </c>
      <c r="O1095" t="b">
        <v>0</v>
      </c>
      <c r="P1095">
        <v>4</v>
      </c>
      <c r="Q1095" t="b">
        <v>0</v>
      </c>
      <c r="R1095" t="s">
        <v>8280</v>
      </c>
    </row>
    <row r="1096" spans="1:18" ht="43.2" x14ac:dyDescent="0.55000000000000004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0" t="str">
        <f t="shared" si="68"/>
        <v>September</v>
      </c>
      <c r="J1096" s="10">
        <f t="shared" si="69"/>
        <v>2011</v>
      </c>
      <c r="K1096" s="9">
        <f t="shared" si="70"/>
        <v>40825.713344907403</v>
      </c>
      <c r="L1096">
        <v>1318180033</v>
      </c>
      <c r="M1096" s="9">
        <f t="shared" si="71"/>
        <v>40795.713344907403</v>
      </c>
      <c r="N1096">
        <v>1315588033</v>
      </c>
      <c r="O1096" t="b">
        <v>0</v>
      </c>
      <c r="P1096">
        <v>27</v>
      </c>
      <c r="Q1096" t="b">
        <v>0</v>
      </c>
      <c r="R1096" t="s">
        <v>8280</v>
      </c>
    </row>
    <row r="1097" spans="1:18" ht="43.2" x14ac:dyDescent="0.55000000000000004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0" t="str">
        <f t="shared" si="68"/>
        <v>July</v>
      </c>
      <c r="J1097" s="10">
        <f t="shared" si="69"/>
        <v>2013</v>
      </c>
      <c r="K1097" s="9">
        <f t="shared" si="70"/>
        <v>41516.537268518521</v>
      </c>
      <c r="L1097">
        <v>1377867220</v>
      </c>
      <c r="M1097" s="9">
        <f t="shared" si="71"/>
        <v>41486.537268518521</v>
      </c>
      <c r="N1097">
        <v>1375275220</v>
      </c>
      <c r="O1097" t="b">
        <v>0</v>
      </c>
      <c r="P1097">
        <v>94</v>
      </c>
      <c r="Q1097" t="b">
        <v>0</v>
      </c>
      <c r="R1097" t="s">
        <v>8280</v>
      </c>
    </row>
    <row r="1098" spans="1:18" ht="43.2" x14ac:dyDescent="0.55000000000000004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0" t="str">
        <f t="shared" si="68"/>
        <v>September</v>
      </c>
      <c r="J1098" s="10">
        <f t="shared" si="69"/>
        <v>2014</v>
      </c>
      <c r="K1098" s="9">
        <f t="shared" si="70"/>
        <v>41916.145833333336</v>
      </c>
      <c r="L1098">
        <v>1412393400</v>
      </c>
      <c r="M1098" s="9">
        <f t="shared" si="71"/>
        <v>41885.51798611111</v>
      </c>
      <c r="N1098">
        <v>1409747154</v>
      </c>
      <c r="O1098" t="b">
        <v>0</v>
      </c>
      <c r="P1098">
        <v>29</v>
      </c>
      <c r="Q1098" t="b">
        <v>0</v>
      </c>
      <c r="R1098" t="s">
        <v>8280</v>
      </c>
    </row>
    <row r="1099" spans="1:18" ht="43.2" x14ac:dyDescent="0.55000000000000004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0" t="str">
        <f t="shared" si="68"/>
        <v>January</v>
      </c>
      <c r="J1099" s="10">
        <f t="shared" si="69"/>
        <v>2014</v>
      </c>
      <c r="K1099" s="9">
        <f t="shared" si="70"/>
        <v>41700.792557870373</v>
      </c>
      <c r="L1099">
        <v>1393786877</v>
      </c>
      <c r="M1099" s="9">
        <f t="shared" si="71"/>
        <v>41660.792557870373</v>
      </c>
      <c r="N1099">
        <v>1390330877</v>
      </c>
      <c r="O1099" t="b">
        <v>0</v>
      </c>
      <c r="P1099">
        <v>7</v>
      </c>
      <c r="Q1099" t="b">
        <v>0</v>
      </c>
      <c r="R1099" t="s">
        <v>8280</v>
      </c>
    </row>
    <row r="1100" spans="1:18" ht="28.8" x14ac:dyDescent="0.55000000000000004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0" t="str">
        <f t="shared" si="68"/>
        <v>March</v>
      </c>
      <c r="J1100" s="10">
        <f t="shared" si="69"/>
        <v>2014</v>
      </c>
      <c r="K1100" s="9">
        <f t="shared" si="70"/>
        <v>41742.762673611112</v>
      </c>
      <c r="L1100">
        <v>1397413095</v>
      </c>
      <c r="M1100" s="9">
        <f t="shared" si="71"/>
        <v>41712.762673611112</v>
      </c>
      <c r="N1100">
        <v>1394821095</v>
      </c>
      <c r="O1100" t="b">
        <v>0</v>
      </c>
      <c r="P1100">
        <v>22</v>
      </c>
      <c r="Q1100" t="b">
        <v>0</v>
      </c>
      <c r="R1100" t="s">
        <v>8280</v>
      </c>
    </row>
    <row r="1101" spans="1:18" ht="43.2" x14ac:dyDescent="0.55000000000000004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0" t="str">
        <f t="shared" si="68"/>
        <v>April</v>
      </c>
      <c r="J1101" s="10">
        <f t="shared" si="69"/>
        <v>2015</v>
      </c>
      <c r="K1101" s="9">
        <f t="shared" si="70"/>
        <v>42137.836435185185</v>
      </c>
      <c r="L1101">
        <v>1431547468</v>
      </c>
      <c r="M1101" s="9">
        <f t="shared" si="71"/>
        <v>42107.836435185185</v>
      </c>
      <c r="N1101">
        <v>1428955468</v>
      </c>
      <c r="O1101" t="b">
        <v>0</v>
      </c>
      <c r="P1101">
        <v>1</v>
      </c>
      <c r="Q1101" t="b">
        <v>0</v>
      </c>
      <c r="R1101" t="s">
        <v>8280</v>
      </c>
    </row>
    <row r="1102" spans="1:18" ht="43.2" x14ac:dyDescent="0.55000000000000004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0" t="str">
        <f t="shared" si="68"/>
        <v>January</v>
      </c>
      <c r="J1102" s="10">
        <f t="shared" si="69"/>
        <v>2016</v>
      </c>
      <c r="K1102" s="9">
        <f t="shared" si="70"/>
        <v>42414.110775462963</v>
      </c>
      <c r="L1102">
        <v>1455417571</v>
      </c>
      <c r="M1102" s="9">
        <f t="shared" si="71"/>
        <v>42384.110775462963</v>
      </c>
      <c r="N1102">
        <v>1452825571</v>
      </c>
      <c r="O1102" t="b">
        <v>0</v>
      </c>
      <c r="P1102">
        <v>10</v>
      </c>
      <c r="Q1102" t="b">
        <v>0</v>
      </c>
      <c r="R1102" t="s">
        <v>8280</v>
      </c>
    </row>
    <row r="1103" spans="1:18" ht="28.8" x14ac:dyDescent="0.55000000000000004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0" t="str">
        <f t="shared" si="68"/>
        <v>June</v>
      </c>
      <c r="J1103" s="10">
        <f t="shared" si="69"/>
        <v>2016</v>
      </c>
      <c r="K1103" s="9">
        <f t="shared" si="70"/>
        <v>42565.758333333331</v>
      </c>
      <c r="L1103">
        <v>1468519920</v>
      </c>
      <c r="M1103" s="9">
        <f t="shared" si="71"/>
        <v>42538.77243055556</v>
      </c>
      <c r="N1103">
        <v>1466188338</v>
      </c>
      <c r="O1103" t="b">
        <v>0</v>
      </c>
      <c r="P1103">
        <v>6</v>
      </c>
      <c r="Q1103" t="b">
        <v>0</v>
      </c>
      <c r="R1103" t="s">
        <v>8280</v>
      </c>
    </row>
    <row r="1104" spans="1:18" ht="43.2" x14ac:dyDescent="0.55000000000000004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0" t="str">
        <f t="shared" si="68"/>
        <v>October</v>
      </c>
      <c r="J1104" s="10">
        <f t="shared" si="69"/>
        <v>2013</v>
      </c>
      <c r="K1104" s="9">
        <f t="shared" si="70"/>
        <v>41617.249305555553</v>
      </c>
      <c r="L1104">
        <v>1386568740</v>
      </c>
      <c r="M1104" s="9">
        <f t="shared" si="71"/>
        <v>41577.045428240745</v>
      </c>
      <c r="N1104">
        <v>1383095125</v>
      </c>
      <c r="O1104" t="b">
        <v>0</v>
      </c>
      <c r="P1104">
        <v>24</v>
      </c>
      <c r="Q1104" t="b">
        <v>0</v>
      </c>
      <c r="R1104" t="s">
        <v>8280</v>
      </c>
    </row>
    <row r="1105" spans="1:18" ht="43.2" x14ac:dyDescent="0.55000000000000004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0" t="str">
        <f t="shared" si="68"/>
        <v>April</v>
      </c>
      <c r="J1105" s="10">
        <f t="shared" si="69"/>
        <v>2016</v>
      </c>
      <c r="K1105" s="9">
        <f t="shared" si="70"/>
        <v>42539.22210648148</v>
      </c>
      <c r="L1105">
        <v>1466227190</v>
      </c>
      <c r="M1105" s="9">
        <f t="shared" si="71"/>
        <v>42479.22210648148</v>
      </c>
      <c r="N1105">
        <v>1461043190</v>
      </c>
      <c r="O1105" t="b">
        <v>0</v>
      </c>
      <c r="P1105">
        <v>15</v>
      </c>
      <c r="Q1105" t="b">
        <v>0</v>
      </c>
      <c r="R1105" t="s">
        <v>8280</v>
      </c>
    </row>
    <row r="1106" spans="1:18" ht="43.2" x14ac:dyDescent="0.55000000000000004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0" t="str">
        <f t="shared" si="68"/>
        <v>May</v>
      </c>
      <c r="J1106" s="10">
        <f t="shared" si="69"/>
        <v>2014</v>
      </c>
      <c r="K1106" s="9">
        <f t="shared" si="70"/>
        <v>41801.40996527778</v>
      </c>
      <c r="L1106">
        <v>1402480221</v>
      </c>
      <c r="M1106" s="9">
        <f t="shared" si="71"/>
        <v>41771.40996527778</v>
      </c>
      <c r="N1106">
        <v>1399888221</v>
      </c>
      <c r="O1106" t="b">
        <v>0</v>
      </c>
      <c r="P1106">
        <v>37</v>
      </c>
      <c r="Q1106" t="b">
        <v>0</v>
      </c>
      <c r="R1106" t="s">
        <v>8280</v>
      </c>
    </row>
    <row r="1107" spans="1:18" ht="43.2" x14ac:dyDescent="0.55000000000000004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0" t="str">
        <f t="shared" si="68"/>
        <v>February</v>
      </c>
      <c r="J1107" s="10">
        <f t="shared" si="69"/>
        <v>2014</v>
      </c>
      <c r="K1107" s="9">
        <f t="shared" si="70"/>
        <v>41722.0940625</v>
      </c>
      <c r="L1107">
        <v>1395627327</v>
      </c>
      <c r="M1107" s="9">
        <f t="shared" si="71"/>
        <v>41692.135729166665</v>
      </c>
      <c r="N1107">
        <v>1393038927</v>
      </c>
      <c r="O1107" t="b">
        <v>0</v>
      </c>
      <c r="P1107">
        <v>20</v>
      </c>
      <c r="Q1107" t="b">
        <v>0</v>
      </c>
      <c r="R1107" t="s">
        <v>8280</v>
      </c>
    </row>
    <row r="1108" spans="1:18" ht="43.2" x14ac:dyDescent="0.55000000000000004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0" t="str">
        <f t="shared" si="68"/>
        <v>March</v>
      </c>
      <c r="J1108" s="10">
        <f t="shared" si="69"/>
        <v>2012</v>
      </c>
      <c r="K1108" s="9">
        <f t="shared" si="70"/>
        <v>41003.698784722219</v>
      </c>
      <c r="L1108">
        <v>1333557975</v>
      </c>
      <c r="M1108" s="9">
        <f t="shared" si="71"/>
        <v>40973.740451388891</v>
      </c>
      <c r="N1108">
        <v>1330969575</v>
      </c>
      <c r="O1108" t="b">
        <v>0</v>
      </c>
      <c r="P1108">
        <v>7</v>
      </c>
      <c r="Q1108" t="b">
        <v>0</v>
      </c>
      <c r="R1108" t="s">
        <v>8280</v>
      </c>
    </row>
    <row r="1109" spans="1:18" ht="57.6" x14ac:dyDescent="0.55000000000000004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0" t="str">
        <f t="shared" si="68"/>
        <v>June</v>
      </c>
      <c r="J1109" s="10">
        <f t="shared" si="69"/>
        <v>2014</v>
      </c>
      <c r="K1109" s="9">
        <f t="shared" si="70"/>
        <v>41843.861388888887</v>
      </c>
      <c r="L1109">
        <v>1406148024</v>
      </c>
      <c r="M1109" s="9">
        <f t="shared" si="71"/>
        <v>41813.861388888887</v>
      </c>
      <c r="N1109">
        <v>1403556024</v>
      </c>
      <c r="O1109" t="b">
        <v>0</v>
      </c>
      <c r="P1109">
        <v>0</v>
      </c>
      <c r="Q1109" t="b">
        <v>0</v>
      </c>
      <c r="R1109" t="s">
        <v>8280</v>
      </c>
    </row>
    <row r="1110" spans="1:18" ht="43.2" x14ac:dyDescent="0.55000000000000004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0" t="str">
        <f t="shared" si="68"/>
        <v>February</v>
      </c>
      <c r="J1110" s="10">
        <f t="shared" si="69"/>
        <v>2012</v>
      </c>
      <c r="K1110" s="9">
        <f t="shared" si="70"/>
        <v>41012.595312500001</v>
      </c>
      <c r="L1110">
        <v>1334326635</v>
      </c>
      <c r="M1110" s="9">
        <f t="shared" si="71"/>
        <v>40952.636979166666</v>
      </c>
      <c r="N1110">
        <v>1329146235</v>
      </c>
      <c r="O1110" t="b">
        <v>0</v>
      </c>
      <c r="P1110">
        <v>21</v>
      </c>
      <c r="Q1110" t="b">
        <v>0</v>
      </c>
      <c r="R1110" t="s">
        <v>8280</v>
      </c>
    </row>
    <row r="1111" spans="1:18" ht="43.2" x14ac:dyDescent="0.55000000000000004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0" t="str">
        <f t="shared" si="68"/>
        <v>October</v>
      </c>
      <c r="J1111" s="10">
        <f t="shared" si="69"/>
        <v>2016</v>
      </c>
      <c r="K1111" s="9">
        <f t="shared" si="70"/>
        <v>42692.793865740736</v>
      </c>
      <c r="L1111">
        <v>1479495790</v>
      </c>
      <c r="M1111" s="9">
        <f t="shared" si="71"/>
        <v>42662.752199074079</v>
      </c>
      <c r="N1111">
        <v>1476900190</v>
      </c>
      <c r="O1111" t="b">
        <v>0</v>
      </c>
      <c r="P1111">
        <v>3</v>
      </c>
      <c r="Q1111" t="b">
        <v>0</v>
      </c>
      <c r="R1111" t="s">
        <v>8280</v>
      </c>
    </row>
    <row r="1112" spans="1:18" ht="43.2" x14ac:dyDescent="0.55000000000000004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0" t="str">
        <f t="shared" si="68"/>
        <v>November</v>
      </c>
      <c r="J1112" s="10">
        <f t="shared" si="69"/>
        <v>2012</v>
      </c>
      <c r="K1112" s="9">
        <f t="shared" si="70"/>
        <v>41250.933124999996</v>
      </c>
      <c r="L1112">
        <v>1354919022</v>
      </c>
      <c r="M1112" s="9">
        <f t="shared" si="71"/>
        <v>41220.933124999996</v>
      </c>
      <c r="N1112">
        <v>1352327022</v>
      </c>
      <c r="O1112" t="b">
        <v>0</v>
      </c>
      <c r="P1112">
        <v>11</v>
      </c>
      <c r="Q1112" t="b">
        <v>0</v>
      </c>
      <c r="R1112" t="s">
        <v>8280</v>
      </c>
    </row>
    <row r="1113" spans="1:18" ht="43.2" x14ac:dyDescent="0.55000000000000004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0" t="str">
        <f t="shared" si="68"/>
        <v>December</v>
      </c>
      <c r="J1113" s="10">
        <f t="shared" si="69"/>
        <v>2015</v>
      </c>
      <c r="K1113" s="9">
        <f t="shared" si="70"/>
        <v>42377.203587962969</v>
      </c>
      <c r="L1113">
        <v>1452228790</v>
      </c>
      <c r="M1113" s="9">
        <f t="shared" si="71"/>
        <v>42347.203587962969</v>
      </c>
      <c r="N1113">
        <v>1449636790</v>
      </c>
      <c r="O1113" t="b">
        <v>0</v>
      </c>
      <c r="P1113">
        <v>1</v>
      </c>
      <c r="Q1113" t="b">
        <v>0</v>
      </c>
      <c r="R1113" t="s">
        <v>8280</v>
      </c>
    </row>
    <row r="1114" spans="1:18" ht="43.2" x14ac:dyDescent="0.55000000000000004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0" t="str">
        <f t="shared" si="68"/>
        <v>November</v>
      </c>
      <c r="J1114" s="10">
        <f t="shared" si="69"/>
        <v>2014</v>
      </c>
      <c r="K1114" s="9">
        <f t="shared" si="70"/>
        <v>42023.354166666672</v>
      </c>
      <c r="L1114">
        <v>1421656200</v>
      </c>
      <c r="M1114" s="9">
        <f t="shared" si="71"/>
        <v>41963.759386574078</v>
      </c>
      <c r="N1114">
        <v>1416507211</v>
      </c>
      <c r="O1114" t="b">
        <v>0</v>
      </c>
      <c r="P1114">
        <v>312</v>
      </c>
      <c r="Q1114" t="b">
        <v>0</v>
      </c>
      <c r="R1114" t="s">
        <v>8280</v>
      </c>
    </row>
    <row r="1115" spans="1:18" ht="43.2" x14ac:dyDescent="0.55000000000000004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0" t="str">
        <f t="shared" si="68"/>
        <v>July</v>
      </c>
      <c r="J1115" s="10">
        <f t="shared" si="69"/>
        <v>2014</v>
      </c>
      <c r="K1115" s="9">
        <f t="shared" si="70"/>
        <v>41865.977083333331</v>
      </c>
      <c r="L1115">
        <v>1408058820</v>
      </c>
      <c r="M1115" s="9">
        <f t="shared" si="71"/>
        <v>41835.977083333331</v>
      </c>
      <c r="N1115">
        <v>1405466820</v>
      </c>
      <c r="O1115" t="b">
        <v>0</v>
      </c>
      <c r="P1115">
        <v>1</v>
      </c>
      <c r="Q1115" t="b">
        <v>0</v>
      </c>
      <c r="R1115" t="s">
        <v>8280</v>
      </c>
    </row>
    <row r="1116" spans="1:18" ht="43.2" x14ac:dyDescent="0.55000000000000004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0" t="str">
        <f t="shared" si="68"/>
        <v>September</v>
      </c>
      <c r="J1116" s="10">
        <f t="shared" si="69"/>
        <v>2013</v>
      </c>
      <c r="K1116" s="9">
        <f t="shared" si="70"/>
        <v>41556.345914351856</v>
      </c>
      <c r="L1116">
        <v>1381306687</v>
      </c>
      <c r="M1116" s="9">
        <f t="shared" si="71"/>
        <v>41526.345914351856</v>
      </c>
      <c r="N1116">
        <v>1378714687</v>
      </c>
      <c r="O1116" t="b">
        <v>0</v>
      </c>
      <c r="P1116">
        <v>3</v>
      </c>
      <c r="Q1116" t="b">
        <v>0</v>
      </c>
      <c r="R1116" t="s">
        <v>8280</v>
      </c>
    </row>
    <row r="1117" spans="1:18" ht="43.2" x14ac:dyDescent="0.55000000000000004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0" t="str">
        <f t="shared" si="68"/>
        <v>February</v>
      </c>
      <c r="J1117" s="10">
        <f t="shared" si="69"/>
        <v>2016</v>
      </c>
      <c r="K1117" s="9">
        <f t="shared" si="70"/>
        <v>42459.653877314813</v>
      </c>
      <c r="L1117">
        <v>1459352495</v>
      </c>
      <c r="M1117" s="9">
        <f t="shared" si="71"/>
        <v>42429.695543981477</v>
      </c>
      <c r="N1117">
        <v>1456764095</v>
      </c>
      <c r="O1117" t="b">
        <v>0</v>
      </c>
      <c r="P1117">
        <v>4</v>
      </c>
      <c r="Q1117" t="b">
        <v>0</v>
      </c>
      <c r="R1117" t="s">
        <v>8280</v>
      </c>
    </row>
    <row r="1118" spans="1:18" ht="28.8" x14ac:dyDescent="0.55000000000000004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0" t="str">
        <f t="shared" si="68"/>
        <v>April</v>
      </c>
      <c r="J1118" s="10">
        <f t="shared" si="69"/>
        <v>2012</v>
      </c>
      <c r="K1118" s="9">
        <f t="shared" si="70"/>
        <v>41069.847314814811</v>
      </c>
      <c r="L1118">
        <v>1339273208</v>
      </c>
      <c r="M1118" s="9">
        <f t="shared" si="71"/>
        <v>41009.847314814811</v>
      </c>
      <c r="N1118">
        <v>1334089208</v>
      </c>
      <c r="O1118" t="b">
        <v>0</v>
      </c>
      <c r="P1118">
        <v>10</v>
      </c>
      <c r="Q1118" t="b">
        <v>0</v>
      </c>
      <c r="R1118" t="s">
        <v>8280</v>
      </c>
    </row>
    <row r="1119" spans="1:18" ht="43.2" x14ac:dyDescent="0.55000000000000004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0" t="str">
        <f t="shared" si="68"/>
        <v>November</v>
      </c>
      <c r="J1119" s="10">
        <f t="shared" si="69"/>
        <v>2015</v>
      </c>
      <c r="K1119" s="9">
        <f t="shared" si="70"/>
        <v>42363.598530092597</v>
      </c>
      <c r="L1119">
        <v>1451053313</v>
      </c>
      <c r="M1119" s="9">
        <f t="shared" si="71"/>
        <v>42333.598530092597</v>
      </c>
      <c r="N1119">
        <v>1448461313</v>
      </c>
      <c r="O1119" t="b">
        <v>0</v>
      </c>
      <c r="P1119">
        <v>8</v>
      </c>
      <c r="Q1119" t="b">
        <v>0</v>
      </c>
      <c r="R1119" t="s">
        <v>8280</v>
      </c>
    </row>
    <row r="1120" spans="1:18" ht="43.2" x14ac:dyDescent="0.55000000000000004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0" t="str">
        <f t="shared" si="68"/>
        <v>March</v>
      </c>
      <c r="J1120" s="10">
        <f t="shared" si="69"/>
        <v>2014</v>
      </c>
      <c r="K1120" s="9">
        <f t="shared" si="70"/>
        <v>41734.124756944446</v>
      </c>
      <c r="L1120">
        <v>1396666779</v>
      </c>
      <c r="M1120" s="9">
        <f t="shared" si="71"/>
        <v>41704.16642361111</v>
      </c>
      <c r="N1120">
        <v>1394078379</v>
      </c>
      <c r="O1120" t="b">
        <v>0</v>
      </c>
      <c r="P1120">
        <v>3</v>
      </c>
      <c r="Q1120" t="b">
        <v>0</v>
      </c>
      <c r="R1120" t="s">
        <v>8280</v>
      </c>
    </row>
    <row r="1121" spans="1:18" ht="43.2" x14ac:dyDescent="0.55000000000000004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0" t="str">
        <f t="shared" si="68"/>
        <v>March</v>
      </c>
      <c r="J1121" s="10">
        <f t="shared" si="69"/>
        <v>2014</v>
      </c>
      <c r="K1121" s="9">
        <f t="shared" si="70"/>
        <v>41735.792407407411</v>
      </c>
      <c r="L1121">
        <v>1396810864</v>
      </c>
      <c r="M1121" s="9">
        <f t="shared" si="71"/>
        <v>41722.792407407411</v>
      </c>
      <c r="N1121">
        <v>1395687664</v>
      </c>
      <c r="O1121" t="b">
        <v>0</v>
      </c>
      <c r="P1121">
        <v>1</v>
      </c>
      <c r="Q1121" t="b">
        <v>0</v>
      </c>
      <c r="R1121" t="s">
        <v>8280</v>
      </c>
    </row>
    <row r="1122" spans="1:18" ht="28.8" x14ac:dyDescent="0.55000000000000004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0" t="str">
        <f t="shared" si="68"/>
        <v>September</v>
      </c>
      <c r="J1122" s="10">
        <f t="shared" si="69"/>
        <v>2011</v>
      </c>
      <c r="K1122" s="9">
        <f t="shared" si="70"/>
        <v>40844.872685185182</v>
      </c>
      <c r="L1122">
        <v>1319835400</v>
      </c>
      <c r="M1122" s="9">
        <f t="shared" si="71"/>
        <v>40799.872685185182</v>
      </c>
      <c r="N1122">
        <v>1315947400</v>
      </c>
      <c r="O1122" t="b">
        <v>0</v>
      </c>
      <c r="P1122">
        <v>0</v>
      </c>
      <c r="Q1122" t="b">
        <v>0</v>
      </c>
      <c r="R1122" t="s">
        <v>8280</v>
      </c>
    </row>
    <row r="1123" spans="1:18" ht="43.2" x14ac:dyDescent="0.55000000000000004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0" t="str">
        <f t="shared" si="68"/>
        <v>February</v>
      </c>
      <c r="J1123" s="10">
        <f t="shared" si="69"/>
        <v>2016</v>
      </c>
      <c r="K1123" s="9">
        <f t="shared" si="70"/>
        <v>42442.892546296294</v>
      </c>
      <c r="L1123">
        <v>1457904316</v>
      </c>
      <c r="M1123" s="9">
        <f t="shared" si="71"/>
        <v>42412.934212962966</v>
      </c>
      <c r="N1123">
        <v>1455315916</v>
      </c>
      <c r="O1123" t="b">
        <v>0</v>
      </c>
      <c r="P1123">
        <v>5</v>
      </c>
      <c r="Q1123" t="b">
        <v>0</v>
      </c>
      <c r="R1123" t="s">
        <v>8280</v>
      </c>
    </row>
    <row r="1124" spans="1:18" ht="43.2" x14ac:dyDescent="0.55000000000000004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0" t="str">
        <f t="shared" si="68"/>
        <v>May</v>
      </c>
      <c r="J1124" s="10">
        <f t="shared" si="69"/>
        <v>2013</v>
      </c>
      <c r="K1124" s="9">
        <f t="shared" si="70"/>
        <v>41424.703993055555</v>
      </c>
      <c r="L1124">
        <v>1369932825</v>
      </c>
      <c r="M1124" s="9">
        <f t="shared" si="71"/>
        <v>41410.703993055555</v>
      </c>
      <c r="N1124">
        <v>1368723225</v>
      </c>
      <c r="O1124" t="b">
        <v>0</v>
      </c>
      <c r="P1124">
        <v>0</v>
      </c>
      <c r="Q1124" t="b">
        <v>0</v>
      </c>
      <c r="R1124" t="s">
        <v>8280</v>
      </c>
    </row>
    <row r="1125" spans="1:18" ht="43.2" x14ac:dyDescent="0.55000000000000004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0" t="str">
        <f t="shared" si="68"/>
        <v>March</v>
      </c>
      <c r="J1125" s="10">
        <f t="shared" si="69"/>
        <v>2014</v>
      </c>
      <c r="K1125" s="9">
        <f t="shared" si="70"/>
        <v>41748.5237037037</v>
      </c>
      <c r="L1125">
        <v>1397910848</v>
      </c>
      <c r="M1125" s="9">
        <f t="shared" si="71"/>
        <v>41718.5237037037</v>
      </c>
      <c r="N1125">
        <v>1395318848</v>
      </c>
      <c r="O1125" t="b">
        <v>0</v>
      </c>
      <c r="P1125">
        <v>3</v>
      </c>
      <c r="Q1125" t="b">
        <v>0</v>
      </c>
      <c r="R1125" t="s">
        <v>8280</v>
      </c>
    </row>
    <row r="1126" spans="1:18" ht="43.2" x14ac:dyDescent="0.55000000000000004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0" t="str">
        <f t="shared" si="68"/>
        <v>March</v>
      </c>
      <c r="J1126" s="10">
        <f t="shared" si="69"/>
        <v>2015</v>
      </c>
      <c r="K1126" s="9">
        <f t="shared" si="70"/>
        <v>42124.667256944449</v>
      </c>
      <c r="L1126">
        <v>1430409651</v>
      </c>
      <c r="M1126" s="9">
        <f t="shared" si="71"/>
        <v>42094.667256944449</v>
      </c>
      <c r="N1126">
        <v>1427817651</v>
      </c>
      <c r="O1126" t="b">
        <v>0</v>
      </c>
      <c r="P1126">
        <v>7</v>
      </c>
      <c r="Q1126" t="b">
        <v>0</v>
      </c>
      <c r="R1126" t="s">
        <v>8281</v>
      </c>
    </row>
    <row r="1127" spans="1:18" ht="43.2" x14ac:dyDescent="0.55000000000000004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0" t="str">
        <f t="shared" si="68"/>
        <v>July</v>
      </c>
      <c r="J1127" s="10">
        <f t="shared" si="69"/>
        <v>2015</v>
      </c>
      <c r="K1127" s="9">
        <f t="shared" si="70"/>
        <v>42272.624189814815</v>
      </c>
      <c r="L1127">
        <v>1443193130</v>
      </c>
      <c r="M1127" s="9">
        <f t="shared" si="71"/>
        <v>42212.624189814815</v>
      </c>
      <c r="N1127">
        <v>1438009130</v>
      </c>
      <c r="O1127" t="b">
        <v>0</v>
      </c>
      <c r="P1127">
        <v>0</v>
      </c>
      <c r="Q1127" t="b">
        <v>0</v>
      </c>
      <c r="R1127" t="s">
        <v>8281</v>
      </c>
    </row>
    <row r="1128" spans="1:18" ht="43.2" x14ac:dyDescent="0.55000000000000004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0" t="str">
        <f t="shared" si="68"/>
        <v>June</v>
      </c>
      <c r="J1128" s="10">
        <f t="shared" si="69"/>
        <v>2016</v>
      </c>
      <c r="K1128" s="9">
        <f t="shared" si="70"/>
        <v>42565.327476851846</v>
      </c>
      <c r="L1128">
        <v>1468482694</v>
      </c>
      <c r="M1128" s="9">
        <f t="shared" si="71"/>
        <v>42535.327476851846</v>
      </c>
      <c r="N1128">
        <v>1465890694</v>
      </c>
      <c r="O1128" t="b">
        <v>0</v>
      </c>
      <c r="P1128">
        <v>2</v>
      </c>
      <c r="Q1128" t="b">
        <v>0</v>
      </c>
      <c r="R1128" t="s">
        <v>8281</v>
      </c>
    </row>
    <row r="1129" spans="1:18" ht="57.6" x14ac:dyDescent="0.55000000000000004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0" t="str">
        <f t="shared" si="68"/>
        <v>October</v>
      </c>
      <c r="J1129" s="10">
        <f t="shared" si="69"/>
        <v>2014</v>
      </c>
      <c r="K1129" s="9">
        <f t="shared" si="70"/>
        <v>41957.895833333328</v>
      </c>
      <c r="L1129">
        <v>1416000600</v>
      </c>
      <c r="M1129" s="9">
        <f t="shared" si="71"/>
        <v>41926.854166666664</v>
      </c>
      <c r="N1129">
        <v>1413318600</v>
      </c>
      <c r="O1129" t="b">
        <v>0</v>
      </c>
      <c r="P1129">
        <v>23</v>
      </c>
      <c r="Q1129" t="b">
        <v>0</v>
      </c>
      <c r="R1129" t="s">
        <v>8281</v>
      </c>
    </row>
    <row r="1130" spans="1:18" x14ac:dyDescent="0.55000000000000004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0" t="str">
        <f t="shared" si="68"/>
        <v>July</v>
      </c>
      <c r="J1130" s="10">
        <f t="shared" si="69"/>
        <v>2014</v>
      </c>
      <c r="K1130" s="9">
        <f t="shared" si="70"/>
        <v>41858.649502314816</v>
      </c>
      <c r="L1130">
        <v>1407425717</v>
      </c>
      <c r="M1130" s="9">
        <f t="shared" si="71"/>
        <v>41828.649502314816</v>
      </c>
      <c r="N1130">
        <v>1404833717</v>
      </c>
      <c r="O1130" t="b">
        <v>0</v>
      </c>
      <c r="P1130">
        <v>1</v>
      </c>
      <c r="Q1130" t="b">
        <v>0</v>
      </c>
      <c r="R1130" t="s">
        <v>8281</v>
      </c>
    </row>
    <row r="1131" spans="1:18" ht="43.2" x14ac:dyDescent="0.55000000000000004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0" t="str">
        <f t="shared" si="68"/>
        <v>May</v>
      </c>
      <c r="J1131" s="10">
        <f t="shared" si="69"/>
        <v>2016</v>
      </c>
      <c r="K1131" s="9">
        <f t="shared" si="70"/>
        <v>42526.264965277776</v>
      </c>
      <c r="L1131">
        <v>1465107693</v>
      </c>
      <c r="M1131" s="9">
        <f t="shared" si="71"/>
        <v>42496.264965277776</v>
      </c>
      <c r="N1131">
        <v>1462515693</v>
      </c>
      <c r="O1131" t="b">
        <v>0</v>
      </c>
      <c r="P1131">
        <v>2</v>
      </c>
      <c r="Q1131" t="b">
        <v>0</v>
      </c>
      <c r="R1131" t="s">
        <v>8281</v>
      </c>
    </row>
    <row r="1132" spans="1:18" ht="43.2" x14ac:dyDescent="0.55000000000000004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0" t="str">
        <f t="shared" si="68"/>
        <v>September</v>
      </c>
      <c r="J1132" s="10">
        <f t="shared" si="69"/>
        <v>2014</v>
      </c>
      <c r="K1132" s="9">
        <f t="shared" si="70"/>
        <v>41969.038194444445</v>
      </c>
      <c r="L1132">
        <v>1416963300</v>
      </c>
      <c r="M1132" s="9">
        <f t="shared" si="71"/>
        <v>41908.996527777781</v>
      </c>
      <c r="N1132">
        <v>1411775700</v>
      </c>
      <c r="O1132" t="b">
        <v>0</v>
      </c>
      <c r="P1132">
        <v>3</v>
      </c>
      <c r="Q1132" t="b">
        <v>0</v>
      </c>
      <c r="R1132" t="s">
        <v>8281</v>
      </c>
    </row>
    <row r="1133" spans="1:18" ht="43.2" x14ac:dyDescent="0.55000000000000004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0" t="str">
        <f t="shared" si="68"/>
        <v>November</v>
      </c>
      <c r="J1133" s="10">
        <f t="shared" si="69"/>
        <v>2015</v>
      </c>
      <c r="K1133" s="9">
        <f t="shared" si="70"/>
        <v>42362.908194444448</v>
      </c>
      <c r="L1133">
        <v>1450993668</v>
      </c>
      <c r="M1133" s="9">
        <f t="shared" si="71"/>
        <v>42332.908194444448</v>
      </c>
      <c r="N1133">
        <v>1448401668</v>
      </c>
      <c r="O1133" t="b">
        <v>0</v>
      </c>
      <c r="P1133">
        <v>0</v>
      </c>
      <c r="Q1133" t="b">
        <v>0</v>
      </c>
      <c r="R1133" t="s">
        <v>8281</v>
      </c>
    </row>
    <row r="1134" spans="1:18" ht="43.2" x14ac:dyDescent="0.55000000000000004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0" t="str">
        <f t="shared" si="68"/>
        <v>December</v>
      </c>
      <c r="J1134" s="10">
        <f t="shared" si="69"/>
        <v>2016</v>
      </c>
      <c r="K1134" s="9">
        <f t="shared" si="70"/>
        <v>42736.115405092598</v>
      </c>
      <c r="L1134">
        <v>1483238771</v>
      </c>
      <c r="M1134" s="9">
        <f t="shared" si="71"/>
        <v>42706.115405092598</v>
      </c>
      <c r="N1134">
        <v>1480646771</v>
      </c>
      <c r="O1134" t="b">
        <v>0</v>
      </c>
      <c r="P1134">
        <v>13</v>
      </c>
      <c r="Q1134" t="b">
        <v>0</v>
      </c>
      <c r="R1134" t="s">
        <v>8281</v>
      </c>
    </row>
    <row r="1135" spans="1:18" ht="43.2" x14ac:dyDescent="0.55000000000000004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0" t="str">
        <f t="shared" si="68"/>
        <v>July</v>
      </c>
      <c r="J1135" s="10">
        <f t="shared" si="69"/>
        <v>2014</v>
      </c>
      <c r="K1135" s="9">
        <f t="shared" si="70"/>
        <v>41851.407187500001</v>
      </c>
      <c r="L1135">
        <v>1406799981</v>
      </c>
      <c r="M1135" s="9">
        <f t="shared" si="71"/>
        <v>41821.407187500001</v>
      </c>
      <c r="N1135">
        <v>1404207981</v>
      </c>
      <c r="O1135" t="b">
        <v>0</v>
      </c>
      <c r="P1135">
        <v>1</v>
      </c>
      <c r="Q1135" t="b">
        <v>0</v>
      </c>
      <c r="R1135" t="s">
        <v>8281</v>
      </c>
    </row>
    <row r="1136" spans="1:18" ht="43.2" x14ac:dyDescent="0.55000000000000004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0" t="str">
        <f t="shared" si="68"/>
        <v>November</v>
      </c>
      <c r="J1136" s="10">
        <f t="shared" si="69"/>
        <v>2014</v>
      </c>
      <c r="K1136" s="9">
        <f t="shared" si="70"/>
        <v>41972.189583333333</v>
      </c>
      <c r="L1136">
        <v>1417235580</v>
      </c>
      <c r="M1136" s="9">
        <f t="shared" si="71"/>
        <v>41958.285046296296</v>
      </c>
      <c r="N1136">
        <v>1416034228</v>
      </c>
      <c r="O1136" t="b">
        <v>0</v>
      </c>
      <c r="P1136">
        <v>1</v>
      </c>
      <c r="Q1136" t="b">
        <v>0</v>
      </c>
      <c r="R1136" t="s">
        <v>8281</v>
      </c>
    </row>
    <row r="1137" spans="1:18" ht="57.6" x14ac:dyDescent="0.55000000000000004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0" t="str">
        <f t="shared" si="68"/>
        <v>July</v>
      </c>
      <c r="J1137" s="10">
        <f t="shared" si="69"/>
        <v>2016</v>
      </c>
      <c r="K1137" s="9">
        <f t="shared" si="70"/>
        <v>42588.989513888882</v>
      </c>
      <c r="L1137">
        <v>1470527094</v>
      </c>
      <c r="M1137" s="9">
        <f t="shared" si="71"/>
        <v>42558.989513888882</v>
      </c>
      <c r="N1137">
        <v>1467935094</v>
      </c>
      <c r="O1137" t="b">
        <v>0</v>
      </c>
      <c r="P1137">
        <v>1</v>
      </c>
      <c r="Q1137" t="b">
        <v>0</v>
      </c>
      <c r="R1137" t="s">
        <v>8281</v>
      </c>
    </row>
    <row r="1138" spans="1:18" ht="43.2" x14ac:dyDescent="0.55000000000000004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0" t="str">
        <f t="shared" si="68"/>
        <v>November</v>
      </c>
      <c r="J1138" s="10">
        <f t="shared" si="69"/>
        <v>2015</v>
      </c>
      <c r="K1138" s="9">
        <f t="shared" si="70"/>
        <v>42357.671631944439</v>
      </c>
      <c r="L1138">
        <v>1450541229</v>
      </c>
      <c r="M1138" s="9">
        <f t="shared" si="71"/>
        <v>42327.671631944439</v>
      </c>
      <c r="N1138">
        <v>1447949229</v>
      </c>
      <c r="O1138" t="b">
        <v>0</v>
      </c>
      <c r="P1138">
        <v>6</v>
      </c>
      <c r="Q1138" t="b">
        <v>0</v>
      </c>
      <c r="R1138" t="s">
        <v>8281</v>
      </c>
    </row>
    <row r="1139" spans="1:18" ht="43.2" x14ac:dyDescent="0.55000000000000004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0" t="str">
        <f t="shared" si="68"/>
        <v>March</v>
      </c>
      <c r="J1139" s="10">
        <f t="shared" si="69"/>
        <v>2016</v>
      </c>
      <c r="K1139" s="9">
        <f t="shared" si="70"/>
        <v>42483.819687499999</v>
      </c>
      <c r="L1139">
        <v>1461440421</v>
      </c>
      <c r="M1139" s="9">
        <f t="shared" si="71"/>
        <v>42453.819687499999</v>
      </c>
      <c r="N1139">
        <v>1458848421</v>
      </c>
      <c r="O1139" t="b">
        <v>0</v>
      </c>
      <c r="P1139">
        <v>39</v>
      </c>
      <c r="Q1139" t="b">
        <v>0</v>
      </c>
      <c r="R1139" t="s">
        <v>8281</v>
      </c>
    </row>
    <row r="1140" spans="1:18" ht="43.2" x14ac:dyDescent="0.55000000000000004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0" t="str">
        <f t="shared" si="68"/>
        <v>January</v>
      </c>
      <c r="J1140" s="10">
        <f t="shared" si="69"/>
        <v>2017</v>
      </c>
      <c r="K1140" s="9">
        <f t="shared" si="70"/>
        <v>42756.9066087963</v>
      </c>
      <c r="L1140">
        <v>1485035131</v>
      </c>
      <c r="M1140" s="9">
        <f t="shared" si="71"/>
        <v>42736.9066087963</v>
      </c>
      <c r="N1140">
        <v>1483307131</v>
      </c>
      <c r="O1140" t="b">
        <v>0</v>
      </c>
      <c r="P1140">
        <v>4</v>
      </c>
      <c r="Q1140" t="b">
        <v>0</v>
      </c>
      <c r="R1140" t="s">
        <v>8281</v>
      </c>
    </row>
    <row r="1141" spans="1:18" ht="43.2" x14ac:dyDescent="0.55000000000000004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0" t="str">
        <f t="shared" si="68"/>
        <v>December</v>
      </c>
      <c r="J1141" s="10">
        <f t="shared" si="69"/>
        <v>2014</v>
      </c>
      <c r="K1141" s="9">
        <f t="shared" si="70"/>
        <v>42005.347523148142</v>
      </c>
      <c r="L1141">
        <v>1420100426</v>
      </c>
      <c r="M1141" s="9">
        <f t="shared" si="71"/>
        <v>41975.347523148142</v>
      </c>
      <c r="N1141">
        <v>1417508426</v>
      </c>
      <c r="O1141" t="b">
        <v>0</v>
      </c>
      <c r="P1141">
        <v>1</v>
      </c>
      <c r="Q1141" t="b">
        <v>0</v>
      </c>
      <c r="R1141" t="s">
        <v>8281</v>
      </c>
    </row>
    <row r="1142" spans="1:18" ht="43.2" x14ac:dyDescent="0.55000000000000004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0" t="str">
        <f t="shared" si="68"/>
        <v>July</v>
      </c>
      <c r="J1142" s="10">
        <f t="shared" si="69"/>
        <v>2015</v>
      </c>
      <c r="K1142" s="9">
        <f t="shared" si="70"/>
        <v>42222.462048611109</v>
      </c>
      <c r="L1142">
        <v>1438859121</v>
      </c>
      <c r="M1142" s="9">
        <f t="shared" si="71"/>
        <v>42192.462048611109</v>
      </c>
      <c r="N1142">
        <v>1436267121</v>
      </c>
      <c r="O1142" t="b">
        <v>0</v>
      </c>
      <c r="P1142">
        <v>0</v>
      </c>
      <c r="Q1142" t="b">
        <v>0</v>
      </c>
      <c r="R1142" t="s">
        <v>8281</v>
      </c>
    </row>
    <row r="1143" spans="1:18" x14ac:dyDescent="0.55000000000000004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0" t="str">
        <f t="shared" si="68"/>
        <v>June</v>
      </c>
      <c r="J1143" s="10">
        <f t="shared" si="69"/>
        <v>2015</v>
      </c>
      <c r="K1143" s="9">
        <f t="shared" si="70"/>
        <v>42194.699652777781</v>
      </c>
      <c r="L1143">
        <v>1436460450</v>
      </c>
      <c r="M1143" s="9">
        <f t="shared" si="71"/>
        <v>42164.699652777781</v>
      </c>
      <c r="N1143">
        <v>1433868450</v>
      </c>
      <c r="O1143" t="b">
        <v>0</v>
      </c>
      <c r="P1143">
        <v>0</v>
      </c>
      <c r="Q1143" t="b">
        <v>0</v>
      </c>
      <c r="R1143" t="s">
        <v>8281</v>
      </c>
    </row>
    <row r="1144" spans="1:18" ht="43.2" x14ac:dyDescent="0.55000000000000004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0" t="str">
        <f t="shared" si="68"/>
        <v>January</v>
      </c>
      <c r="J1144" s="10">
        <f t="shared" si="69"/>
        <v>2015</v>
      </c>
      <c r="K1144" s="9">
        <f t="shared" si="70"/>
        <v>42052.006099537044</v>
      </c>
      <c r="L1144">
        <v>1424131727</v>
      </c>
      <c r="M1144" s="9">
        <f t="shared" si="71"/>
        <v>42022.006099537044</v>
      </c>
      <c r="N1144">
        <v>1421539727</v>
      </c>
      <c r="O1144" t="b">
        <v>0</v>
      </c>
      <c r="P1144">
        <v>0</v>
      </c>
      <c r="Q1144" t="b">
        <v>0</v>
      </c>
      <c r="R1144" t="s">
        <v>8281</v>
      </c>
    </row>
    <row r="1145" spans="1:18" ht="43.2" x14ac:dyDescent="0.55000000000000004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0" t="str">
        <f t="shared" si="68"/>
        <v>November</v>
      </c>
      <c r="J1145" s="10">
        <f t="shared" si="69"/>
        <v>2015</v>
      </c>
      <c r="K1145" s="9">
        <f t="shared" si="70"/>
        <v>42355.19358796296</v>
      </c>
      <c r="L1145">
        <v>1450327126</v>
      </c>
      <c r="M1145" s="9">
        <f t="shared" si="71"/>
        <v>42325.19358796296</v>
      </c>
      <c r="N1145">
        <v>1447735126</v>
      </c>
      <c r="O1145" t="b">
        <v>0</v>
      </c>
      <c r="P1145">
        <v>8</v>
      </c>
      <c r="Q1145" t="b">
        <v>0</v>
      </c>
      <c r="R1145" t="s">
        <v>8281</v>
      </c>
    </row>
    <row r="1146" spans="1:18" ht="43.2" x14ac:dyDescent="0.55000000000000004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0" t="str">
        <f t="shared" si="68"/>
        <v>March</v>
      </c>
      <c r="J1146" s="10">
        <f t="shared" si="69"/>
        <v>2015</v>
      </c>
      <c r="K1146" s="9">
        <f t="shared" si="70"/>
        <v>42123.181944444441</v>
      </c>
      <c r="L1146">
        <v>1430281320</v>
      </c>
      <c r="M1146" s="9">
        <f t="shared" si="71"/>
        <v>42093.181944444441</v>
      </c>
      <c r="N1146">
        <v>1427689320</v>
      </c>
      <c r="O1146" t="b">
        <v>0</v>
      </c>
      <c r="P1146">
        <v>0</v>
      </c>
      <c r="Q1146" t="b">
        <v>0</v>
      </c>
      <c r="R1146" t="s">
        <v>8282</v>
      </c>
    </row>
    <row r="1147" spans="1:18" ht="43.2" x14ac:dyDescent="0.55000000000000004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0" t="str">
        <f t="shared" si="68"/>
        <v>August</v>
      </c>
      <c r="J1147" s="10">
        <f t="shared" si="69"/>
        <v>2014</v>
      </c>
      <c r="K1147" s="9">
        <f t="shared" si="70"/>
        <v>41914.747592592597</v>
      </c>
      <c r="L1147">
        <v>1412272592</v>
      </c>
      <c r="M1147" s="9">
        <f t="shared" si="71"/>
        <v>41854.747592592597</v>
      </c>
      <c r="N1147">
        <v>1407088592</v>
      </c>
      <c r="O1147" t="b">
        <v>0</v>
      </c>
      <c r="P1147">
        <v>1</v>
      </c>
      <c r="Q1147" t="b">
        <v>0</v>
      </c>
      <c r="R1147" t="s">
        <v>8282</v>
      </c>
    </row>
    <row r="1148" spans="1:18" ht="43.2" x14ac:dyDescent="0.55000000000000004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0" t="str">
        <f t="shared" si="68"/>
        <v>March</v>
      </c>
      <c r="J1148" s="10">
        <f t="shared" si="69"/>
        <v>2014</v>
      </c>
      <c r="K1148" s="9">
        <f t="shared" si="70"/>
        <v>41761.9533912037</v>
      </c>
      <c r="L1148">
        <v>1399071173</v>
      </c>
      <c r="M1148" s="9">
        <f t="shared" si="71"/>
        <v>41723.9533912037</v>
      </c>
      <c r="N1148">
        <v>1395787973</v>
      </c>
      <c r="O1148" t="b">
        <v>0</v>
      </c>
      <c r="P1148">
        <v>12</v>
      </c>
      <c r="Q1148" t="b">
        <v>0</v>
      </c>
      <c r="R1148" t="s">
        <v>8282</v>
      </c>
    </row>
    <row r="1149" spans="1:18" ht="43.2" x14ac:dyDescent="0.55000000000000004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0" t="str">
        <f t="shared" si="68"/>
        <v>August</v>
      </c>
      <c r="J1149" s="10">
        <f t="shared" si="69"/>
        <v>2014</v>
      </c>
      <c r="K1149" s="9">
        <f t="shared" si="70"/>
        <v>41931.972025462965</v>
      </c>
      <c r="L1149">
        <v>1413760783</v>
      </c>
      <c r="M1149" s="9">
        <f t="shared" si="71"/>
        <v>41871.972025462965</v>
      </c>
      <c r="N1149">
        <v>1408576783</v>
      </c>
      <c r="O1149" t="b">
        <v>0</v>
      </c>
      <c r="P1149">
        <v>0</v>
      </c>
      <c r="Q1149" t="b">
        <v>0</v>
      </c>
      <c r="R1149" t="s">
        <v>8282</v>
      </c>
    </row>
    <row r="1150" spans="1:18" ht="28.8" x14ac:dyDescent="0.55000000000000004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0" t="str">
        <f t="shared" si="68"/>
        <v>November</v>
      </c>
      <c r="J1150" s="10">
        <f t="shared" si="69"/>
        <v>2016</v>
      </c>
      <c r="K1150" s="9">
        <f t="shared" si="70"/>
        <v>42705.212743055556</v>
      </c>
      <c r="L1150">
        <v>1480568781</v>
      </c>
      <c r="M1150" s="9">
        <f t="shared" si="71"/>
        <v>42675.171076388884</v>
      </c>
      <c r="N1150">
        <v>1477973181</v>
      </c>
      <c r="O1150" t="b">
        <v>0</v>
      </c>
      <c r="P1150">
        <v>3</v>
      </c>
      <c r="Q1150" t="b">
        <v>0</v>
      </c>
      <c r="R1150" t="s">
        <v>8282</v>
      </c>
    </row>
    <row r="1151" spans="1:18" ht="28.8" x14ac:dyDescent="0.55000000000000004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0" t="str">
        <f t="shared" si="68"/>
        <v>May</v>
      </c>
      <c r="J1151" s="10">
        <f t="shared" si="69"/>
        <v>2016</v>
      </c>
      <c r="K1151" s="9">
        <f t="shared" si="70"/>
        <v>42537.71025462963</v>
      </c>
      <c r="L1151">
        <v>1466096566</v>
      </c>
      <c r="M1151" s="9">
        <f t="shared" si="71"/>
        <v>42507.71025462963</v>
      </c>
      <c r="N1151">
        <v>1463504566</v>
      </c>
      <c r="O1151" t="b">
        <v>0</v>
      </c>
      <c r="P1151">
        <v>2</v>
      </c>
      <c r="Q1151" t="b">
        <v>0</v>
      </c>
      <c r="R1151" t="s">
        <v>8282</v>
      </c>
    </row>
    <row r="1152" spans="1:18" ht="28.8" x14ac:dyDescent="0.55000000000000004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0" t="str">
        <f t="shared" si="68"/>
        <v>November</v>
      </c>
      <c r="J1152" s="10">
        <f t="shared" si="69"/>
        <v>2015</v>
      </c>
      <c r="K1152" s="9">
        <f t="shared" si="70"/>
        <v>42377.954571759255</v>
      </c>
      <c r="L1152">
        <v>1452293675</v>
      </c>
      <c r="M1152" s="9">
        <f t="shared" si="71"/>
        <v>42317.954571759255</v>
      </c>
      <c r="N1152">
        <v>1447109675</v>
      </c>
      <c r="O1152" t="b">
        <v>0</v>
      </c>
      <c r="P1152">
        <v>6</v>
      </c>
      <c r="Q1152" t="b">
        <v>0</v>
      </c>
      <c r="R1152" t="s">
        <v>8282</v>
      </c>
    </row>
    <row r="1153" spans="1:18" ht="43.2" x14ac:dyDescent="0.55000000000000004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0" t="str">
        <f t="shared" si="68"/>
        <v>August</v>
      </c>
      <c r="J1153" s="10">
        <f t="shared" si="69"/>
        <v>2015</v>
      </c>
      <c r="K1153" s="9">
        <f t="shared" si="70"/>
        <v>42254.102581018517</v>
      </c>
      <c r="L1153">
        <v>1441592863</v>
      </c>
      <c r="M1153" s="9">
        <f t="shared" si="71"/>
        <v>42224.102581018517</v>
      </c>
      <c r="N1153">
        <v>1439000863</v>
      </c>
      <c r="O1153" t="b">
        <v>0</v>
      </c>
      <c r="P1153">
        <v>0</v>
      </c>
      <c r="Q1153" t="b">
        <v>0</v>
      </c>
      <c r="R1153" t="s">
        <v>8282</v>
      </c>
    </row>
    <row r="1154" spans="1:18" x14ac:dyDescent="0.55000000000000004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0" t="str">
        <f t="shared" si="68"/>
        <v>April</v>
      </c>
      <c r="J1154" s="10">
        <f t="shared" si="69"/>
        <v>2015</v>
      </c>
      <c r="K1154" s="9">
        <f t="shared" si="70"/>
        <v>42139.709629629629</v>
      </c>
      <c r="L1154">
        <v>1431709312</v>
      </c>
      <c r="M1154" s="9">
        <f t="shared" si="71"/>
        <v>42109.709629629629</v>
      </c>
      <c r="N1154">
        <v>1429117312</v>
      </c>
      <c r="O1154" t="b">
        <v>0</v>
      </c>
      <c r="P1154">
        <v>15</v>
      </c>
      <c r="Q1154" t="b">
        <v>0</v>
      </c>
      <c r="R1154" t="s">
        <v>8282</v>
      </c>
    </row>
    <row r="1155" spans="1:18" ht="28.8" x14ac:dyDescent="0.55000000000000004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0" t="str">
        <f t="shared" ref="I1155:I1218" si="72">TEXT(M1155, "mmmm")</f>
        <v>May</v>
      </c>
      <c r="J1155" s="10">
        <f t="shared" ref="J1155:J1218" si="73">YEAR(M1155)</f>
        <v>2015</v>
      </c>
      <c r="K1155" s="9">
        <f t="shared" ref="K1155:K1218" si="74">(((L1155/60)/60)/24)+DATE(1970,1,1)</f>
        <v>42173.714178240742</v>
      </c>
      <c r="L1155">
        <v>1434647305</v>
      </c>
      <c r="M1155" s="9">
        <f t="shared" ref="M1155:M1218" si="75">(((N1155/60)/60)/24)+DATE(1970,1,1)</f>
        <v>42143.714178240742</v>
      </c>
      <c r="N1155">
        <v>1432055305</v>
      </c>
      <c r="O1155" t="b">
        <v>0</v>
      </c>
      <c r="P1155">
        <v>1</v>
      </c>
      <c r="Q1155" t="b">
        <v>0</v>
      </c>
      <c r="R1155" t="s">
        <v>8282</v>
      </c>
    </row>
    <row r="1156" spans="1:18" ht="43.2" x14ac:dyDescent="0.55000000000000004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0" t="str">
        <f t="shared" si="72"/>
        <v>August</v>
      </c>
      <c r="J1156" s="10">
        <f t="shared" si="73"/>
        <v>2015</v>
      </c>
      <c r="K1156" s="9">
        <f t="shared" si="74"/>
        <v>42253.108865740738</v>
      </c>
      <c r="L1156">
        <v>1441507006</v>
      </c>
      <c r="M1156" s="9">
        <f t="shared" si="75"/>
        <v>42223.108865740738</v>
      </c>
      <c r="N1156">
        <v>1438915006</v>
      </c>
      <c r="O1156" t="b">
        <v>0</v>
      </c>
      <c r="P1156">
        <v>3</v>
      </c>
      <c r="Q1156" t="b">
        <v>0</v>
      </c>
      <c r="R1156" t="s">
        <v>8282</v>
      </c>
    </row>
    <row r="1157" spans="1:18" ht="43.2" x14ac:dyDescent="0.55000000000000004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0" t="str">
        <f t="shared" si="72"/>
        <v>July</v>
      </c>
      <c r="J1157" s="10">
        <f t="shared" si="73"/>
        <v>2014</v>
      </c>
      <c r="K1157" s="9">
        <f t="shared" si="74"/>
        <v>41865.763981481483</v>
      </c>
      <c r="L1157">
        <v>1408040408</v>
      </c>
      <c r="M1157" s="9">
        <f t="shared" si="75"/>
        <v>41835.763981481483</v>
      </c>
      <c r="N1157">
        <v>1405448408</v>
      </c>
      <c r="O1157" t="b">
        <v>0</v>
      </c>
      <c r="P1157">
        <v>8</v>
      </c>
      <c r="Q1157" t="b">
        <v>0</v>
      </c>
      <c r="R1157" t="s">
        <v>8282</v>
      </c>
    </row>
    <row r="1158" spans="1:18" ht="43.2" x14ac:dyDescent="0.55000000000000004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0" t="str">
        <f t="shared" si="72"/>
        <v>January</v>
      </c>
      <c r="J1158" s="10">
        <f t="shared" si="73"/>
        <v>2015</v>
      </c>
      <c r="K1158" s="9">
        <f t="shared" si="74"/>
        <v>42059.07131944444</v>
      </c>
      <c r="L1158">
        <v>1424742162</v>
      </c>
      <c r="M1158" s="9">
        <f t="shared" si="75"/>
        <v>42029.07131944444</v>
      </c>
      <c r="N1158">
        <v>1422150162</v>
      </c>
      <c r="O1158" t="b">
        <v>0</v>
      </c>
      <c r="P1158">
        <v>0</v>
      </c>
      <c r="Q1158" t="b">
        <v>0</v>
      </c>
      <c r="R1158" t="s">
        <v>8282</v>
      </c>
    </row>
    <row r="1159" spans="1:18" ht="43.2" x14ac:dyDescent="0.55000000000000004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0" t="str">
        <f t="shared" si="72"/>
        <v>October</v>
      </c>
      <c r="J1159" s="10">
        <f t="shared" si="73"/>
        <v>2014</v>
      </c>
      <c r="K1159" s="9">
        <f t="shared" si="74"/>
        <v>41978.669907407413</v>
      </c>
      <c r="L1159">
        <v>1417795480</v>
      </c>
      <c r="M1159" s="9">
        <f t="shared" si="75"/>
        <v>41918.628240740742</v>
      </c>
      <c r="N1159">
        <v>1412607880</v>
      </c>
      <c r="O1159" t="b">
        <v>0</v>
      </c>
      <c r="P1159">
        <v>3</v>
      </c>
      <c r="Q1159" t="b">
        <v>0</v>
      </c>
      <c r="R1159" t="s">
        <v>8282</v>
      </c>
    </row>
    <row r="1160" spans="1:18" ht="43.2" x14ac:dyDescent="0.55000000000000004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0" t="str">
        <f t="shared" si="72"/>
        <v>November</v>
      </c>
      <c r="J1160" s="10">
        <f t="shared" si="73"/>
        <v>2014</v>
      </c>
      <c r="K1160" s="9">
        <f t="shared" si="74"/>
        <v>41982.09175925926</v>
      </c>
      <c r="L1160">
        <v>1418091128</v>
      </c>
      <c r="M1160" s="9">
        <f t="shared" si="75"/>
        <v>41952.09175925926</v>
      </c>
      <c r="N1160">
        <v>1415499128</v>
      </c>
      <c r="O1160" t="b">
        <v>0</v>
      </c>
      <c r="P1160">
        <v>3</v>
      </c>
      <c r="Q1160" t="b">
        <v>0</v>
      </c>
      <c r="R1160" t="s">
        <v>8282</v>
      </c>
    </row>
    <row r="1161" spans="1:18" ht="43.2" x14ac:dyDescent="0.55000000000000004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0" t="str">
        <f t="shared" si="72"/>
        <v>May</v>
      </c>
      <c r="J1161" s="10">
        <f t="shared" si="73"/>
        <v>2015</v>
      </c>
      <c r="K1161" s="9">
        <f t="shared" si="74"/>
        <v>42185.65625</v>
      </c>
      <c r="L1161">
        <v>1435679100</v>
      </c>
      <c r="M1161" s="9">
        <f t="shared" si="75"/>
        <v>42154.726446759261</v>
      </c>
      <c r="N1161">
        <v>1433006765</v>
      </c>
      <c r="O1161" t="b">
        <v>0</v>
      </c>
      <c r="P1161">
        <v>0</v>
      </c>
      <c r="Q1161" t="b">
        <v>0</v>
      </c>
      <c r="R1161" t="s">
        <v>8282</v>
      </c>
    </row>
    <row r="1162" spans="1:18" ht="43.2" x14ac:dyDescent="0.55000000000000004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0" t="str">
        <f t="shared" si="72"/>
        <v>February</v>
      </c>
      <c r="J1162" s="10">
        <f t="shared" si="73"/>
        <v>2015</v>
      </c>
      <c r="K1162" s="9">
        <f t="shared" si="74"/>
        <v>42091.113263888896</v>
      </c>
      <c r="L1162">
        <v>1427510586</v>
      </c>
      <c r="M1162" s="9">
        <f t="shared" si="75"/>
        <v>42061.154930555553</v>
      </c>
      <c r="N1162">
        <v>1424922186</v>
      </c>
      <c r="O1162" t="b">
        <v>0</v>
      </c>
      <c r="P1162">
        <v>19</v>
      </c>
      <c r="Q1162" t="b">
        <v>0</v>
      </c>
      <c r="R1162" t="s">
        <v>8282</v>
      </c>
    </row>
    <row r="1163" spans="1:18" ht="43.2" x14ac:dyDescent="0.55000000000000004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0" t="str">
        <f t="shared" si="72"/>
        <v>April</v>
      </c>
      <c r="J1163" s="10">
        <f t="shared" si="73"/>
        <v>2015</v>
      </c>
      <c r="K1163" s="9">
        <f t="shared" si="74"/>
        <v>42143.629502314812</v>
      </c>
      <c r="L1163">
        <v>1432047989</v>
      </c>
      <c r="M1163" s="9">
        <f t="shared" si="75"/>
        <v>42122.629502314812</v>
      </c>
      <c r="N1163">
        <v>1430233589</v>
      </c>
      <c r="O1163" t="b">
        <v>0</v>
      </c>
      <c r="P1163">
        <v>0</v>
      </c>
      <c r="Q1163" t="b">
        <v>0</v>
      </c>
      <c r="R1163" t="s">
        <v>8282</v>
      </c>
    </row>
    <row r="1164" spans="1:18" ht="43.2" x14ac:dyDescent="0.55000000000000004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0" t="str">
        <f t="shared" si="72"/>
        <v>August</v>
      </c>
      <c r="J1164" s="10">
        <f t="shared" si="73"/>
        <v>2014</v>
      </c>
      <c r="K1164" s="9">
        <f t="shared" si="74"/>
        <v>41907.683611111112</v>
      </c>
      <c r="L1164">
        <v>1411662264</v>
      </c>
      <c r="M1164" s="9">
        <f t="shared" si="75"/>
        <v>41876.683611111112</v>
      </c>
      <c r="N1164">
        <v>1408983864</v>
      </c>
      <c r="O1164" t="b">
        <v>0</v>
      </c>
      <c r="P1164">
        <v>2</v>
      </c>
      <c r="Q1164" t="b">
        <v>0</v>
      </c>
      <c r="R1164" t="s">
        <v>8282</v>
      </c>
    </row>
    <row r="1165" spans="1:18" ht="43.2" x14ac:dyDescent="0.55000000000000004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0" t="str">
        <f t="shared" si="72"/>
        <v>July</v>
      </c>
      <c r="J1165" s="10">
        <f t="shared" si="73"/>
        <v>2014</v>
      </c>
      <c r="K1165" s="9">
        <f t="shared" si="74"/>
        <v>41860.723611111112</v>
      </c>
      <c r="L1165">
        <v>1407604920</v>
      </c>
      <c r="M1165" s="9">
        <f t="shared" si="75"/>
        <v>41830.723611111112</v>
      </c>
      <c r="N1165">
        <v>1405012920</v>
      </c>
      <c r="O1165" t="b">
        <v>0</v>
      </c>
      <c r="P1165">
        <v>0</v>
      </c>
      <c r="Q1165" t="b">
        <v>0</v>
      </c>
      <c r="R1165" t="s">
        <v>8282</v>
      </c>
    </row>
    <row r="1166" spans="1:18" ht="57.6" x14ac:dyDescent="0.55000000000000004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0" t="str">
        <f t="shared" si="72"/>
        <v>May</v>
      </c>
      <c r="J1166" s="10">
        <f t="shared" si="73"/>
        <v>2016</v>
      </c>
      <c r="K1166" s="9">
        <f t="shared" si="74"/>
        <v>42539.724328703705</v>
      </c>
      <c r="L1166">
        <v>1466270582</v>
      </c>
      <c r="M1166" s="9">
        <f t="shared" si="75"/>
        <v>42509.724328703705</v>
      </c>
      <c r="N1166">
        <v>1463678582</v>
      </c>
      <c r="O1166" t="b">
        <v>0</v>
      </c>
      <c r="P1166">
        <v>0</v>
      </c>
      <c r="Q1166" t="b">
        <v>0</v>
      </c>
      <c r="R1166" t="s">
        <v>8282</v>
      </c>
    </row>
    <row r="1167" spans="1:18" ht="43.2" x14ac:dyDescent="0.55000000000000004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0" t="str">
        <f t="shared" si="72"/>
        <v>June</v>
      </c>
      <c r="J1167" s="10">
        <f t="shared" si="73"/>
        <v>2014</v>
      </c>
      <c r="K1167" s="9">
        <f t="shared" si="74"/>
        <v>41826.214467592588</v>
      </c>
      <c r="L1167">
        <v>1404623330</v>
      </c>
      <c r="M1167" s="9">
        <f t="shared" si="75"/>
        <v>41792.214467592588</v>
      </c>
      <c r="N1167">
        <v>1401685730</v>
      </c>
      <c r="O1167" t="b">
        <v>0</v>
      </c>
      <c r="P1167">
        <v>25</v>
      </c>
      <c r="Q1167" t="b">
        <v>0</v>
      </c>
      <c r="R1167" t="s">
        <v>8282</v>
      </c>
    </row>
    <row r="1168" spans="1:18" ht="43.2" x14ac:dyDescent="0.55000000000000004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0" t="str">
        <f t="shared" si="72"/>
        <v>May</v>
      </c>
      <c r="J1168" s="10">
        <f t="shared" si="73"/>
        <v>2015</v>
      </c>
      <c r="K1168" s="9">
        <f t="shared" si="74"/>
        <v>42181.166666666672</v>
      </c>
      <c r="L1168">
        <v>1435291200</v>
      </c>
      <c r="M1168" s="9">
        <f t="shared" si="75"/>
        <v>42150.485439814816</v>
      </c>
      <c r="N1168">
        <v>1432640342</v>
      </c>
      <c r="O1168" t="b">
        <v>0</v>
      </c>
      <c r="P1168">
        <v>8</v>
      </c>
      <c r="Q1168" t="b">
        <v>0</v>
      </c>
      <c r="R1168" t="s">
        <v>8282</v>
      </c>
    </row>
    <row r="1169" spans="1:18" ht="43.2" x14ac:dyDescent="0.55000000000000004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0" t="str">
        <f t="shared" si="72"/>
        <v>August</v>
      </c>
      <c r="J1169" s="10">
        <f t="shared" si="73"/>
        <v>2014</v>
      </c>
      <c r="K1169" s="9">
        <f t="shared" si="74"/>
        <v>41894.734895833331</v>
      </c>
      <c r="L1169">
        <v>1410543495</v>
      </c>
      <c r="M1169" s="9">
        <f t="shared" si="75"/>
        <v>41863.734895833331</v>
      </c>
      <c r="N1169">
        <v>1407865095</v>
      </c>
      <c r="O1169" t="b">
        <v>0</v>
      </c>
      <c r="P1169">
        <v>16</v>
      </c>
      <c r="Q1169" t="b">
        <v>0</v>
      </c>
      <c r="R1169" t="s">
        <v>8282</v>
      </c>
    </row>
    <row r="1170" spans="1:18" ht="43.2" x14ac:dyDescent="0.55000000000000004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0" t="str">
        <f t="shared" si="72"/>
        <v>August</v>
      </c>
      <c r="J1170" s="10">
        <f t="shared" si="73"/>
        <v>2016</v>
      </c>
      <c r="K1170" s="9">
        <f t="shared" si="74"/>
        <v>42635.053993055553</v>
      </c>
      <c r="L1170">
        <v>1474507065</v>
      </c>
      <c r="M1170" s="9">
        <f t="shared" si="75"/>
        <v>42605.053993055553</v>
      </c>
      <c r="N1170">
        <v>1471915065</v>
      </c>
      <c r="O1170" t="b">
        <v>0</v>
      </c>
      <c r="P1170">
        <v>3</v>
      </c>
      <c r="Q1170" t="b">
        <v>0</v>
      </c>
      <c r="R1170" t="s">
        <v>8282</v>
      </c>
    </row>
    <row r="1171" spans="1:18" ht="43.2" x14ac:dyDescent="0.55000000000000004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0" t="str">
        <f t="shared" si="72"/>
        <v>January</v>
      </c>
      <c r="J1171" s="10">
        <f t="shared" si="73"/>
        <v>2015</v>
      </c>
      <c r="K1171" s="9">
        <f t="shared" si="74"/>
        <v>42057.353738425925</v>
      </c>
      <c r="L1171">
        <v>1424593763</v>
      </c>
      <c r="M1171" s="9">
        <f t="shared" si="75"/>
        <v>42027.353738425925</v>
      </c>
      <c r="N1171">
        <v>1422001763</v>
      </c>
      <c r="O1171" t="b">
        <v>0</v>
      </c>
      <c r="P1171">
        <v>3</v>
      </c>
      <c r="Q1171" t="b">
        <v>0</v>
      </c>
      <c r="R1171" t="s">
        <v>8282</v>
      </c>
    </row>
    <row r="1172" spans="1:18" ht="43.2" x14ac:dyDescent="0.55000000000000004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0" t="str">
        <f t="shared" si="72"/>
        <v>April</v>
      </c>
      <c r="J1172" s="10">
        <f t="shared" si="73"/>
        <v>2015</v>
      </c>
      <c r="K1172" s="9">
        <f t="shared" si="74"/>
        <v>42154.893182870372</v>
      </c>
      <c r="L1172">
        <v>1433021171</v>
      </c>
      <c r="M1172" s="9">
        <f t="shared" si="75"/>
        <v>42124.893182870372</v>
      </c>
      <c r="N1172">
        <v>1430429171</v>
      </c>
      <c r="O1172" t="b">
        <v>0</v>
      </c>
      <c r="P1172">
        <v>2</v>
      </c>
      <c r="Q1172" t="b">
        <v>0</v>
      </c>
      <c r="R1172" t="s">
        <v>8282</v>
      </c>
    </row>
    <row r="1173" spans="1:18" ht="28.8" x14ac:dyDescent="0.55000000000000004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0" t="str">
        <f t="shared" si="72"/>
        <v>October</v>
      </c>
      <c r="J1173" s="10">
        <f t="shared" si="73"/>
        <v>2014</v>
      </c>
      <c r="K1173" s="9">
        <f t="shared" si="74"/>
        <v>41956.846377314811</v>
      </c>
      <c r="L1173">
        <v>1415909927</v>
      </c>
      <c r="M1173" s="9">
        <f t="shared" si="75"/>
        <v>41938.804710648146</v>
      </c>
      <c r="N1173">
        <v>1414351127</v>
      </c>
      <c r="O1173" t="b">
        <v>0</v>
      </c>
      <c r="P1173">
        <v>1</v>
      </c>
      <c r="Q1173" t="b">
        <v>0</v>
      </c>
      <c r="R1173" t="s">
        <v>8282</v>
      </c>
    </row>
    <row r="1174" spans="1:18" x14ac:dyDescent="0.55000000000000004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0" t="str">
        <f t="shared" si="72"/>
        <v>July</v>
      </c>
      <c r="J1174" s="10">
        <f t="shared" si="73"/>
        <v>2014</v>
      </c>
      <c r="K1174" s="9">
        <f t="shared" si="74"/>
        <v>41871.682314814818</v>
      </c>
      <c r="L1174">
        <v>1408551752</v>
      </c>
      <c r="M1174" s="9">
        <f t="shared" si="75"/>
        <v>41841.682314814818</v>
      </c>
      <c r="N1174">
        <v>1405959752</v>
      </c>
      <c r="O1174" t="b">
        <v>0</v>
      </c>
      <c r="P1174">
        <v>0</v>
      </c>
      <c r="Q1174" t="b">
        <v>0</v>
      </c>
      <c r="R1174" t="s">
        <v>8282</v>
      </c>
    </row>
    <row r="1175" spans="1:18" ht="43.2" x14ac:dyDescent="0.55000000000000004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0" t="str">
        <f t="shared" si="72"/>
        <v>June</v>
      </c>
      <c r="J1175" s="10">
        <f t="shared" si="73"/>
        <v>2015</v>
      </c>
      <c r="K1175" s="9">
        <f t="shared" si="74"/>
        <v>42219.185844907406</v>
      </c>
      <c r="L1175">
        <v>1438576057</v>
      </c>
      <c r="M1175" s="9">
        <f t="shared" si="75"/>
        <v>42184.185844907406</v>
      </c>
      <c r="N1175">
        <v>1435552057</v>
      </c>
      <c r="O1175" t="b">
        <v>0</v>
      </c>
      <c r="P1175">
        <v>1</v>
      </c>
      <c r="Q1175" t="b">
        <v>0</v>
      </c>
      <c r="R1175" t="s">
        <v>8282</v>
      </c>
    </row>
    <row r="1176" spans="1:18" ht="43.2" x14ac:dyDescent="0.55000000000000004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0" t="str">
        <f t="shared" si="72"/>
        <v>April</v>
      </c>
      <c r="J1176" s="10">
        <f t="shared" si="73"/>
        <v>2016</v>
      </c>
      <c r="K1176" s="9">
        <f t="shared" si="74"/>
        <v>42498.84174768519</v>
      </c>
      <c r="L1176">
        <v>1462738327</v>
      </c>
      <c r="M1176" s="9">
        <f t="shared" si="75"/>
        <v>42468.84174768519</v>
      </c>
      <c r="N1176">
        <v>1460146327</v>
      </c>
      <c r="O1176" t="b">
        <v>0</v>
      </c>
      <c r="P1176">
        <v>19</v>
      </c>
      <c r="Q1176" t="b">
        <v>0</v>
      </c>
      <c r="R1176" t="s">
        <v>8282</v>
      </c>
    </row>
    <row r="1177" spans="1:18" ht="43.2" x14ac:dyDescent="0.55000000000000004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0" t="str">
        <f t="shared" si="72"/>
        <v>June</v>
      </c>
      <c r="J1177" s="10">
        <f t="shared" si="73"/>
        <v>2015</v>
      </c>
      <c r="K1177" s="9">
        <f t="shared" si="74"/>
        <v>42200.728460648148</v>
      </c>
      <c r="L1177">
        <v>1436981339</v>
      </c>
      <c r="M1177" s="9">
        <f t="shared" si="75"/>
        <v>42170.728460648148</v>
      </c>
      <c r="N1177">
        <v>1434389339</v>
      </c>
      <c r="O1177" t="b">
        <v>0</v>
      </c>
      <c r="P1177">
        <v>9</v>
      </c>
      <c r="Q1177" t="b">
        <v>0</v>
      </c>
      <c r="R1177" t="s">
        <v>8282</v>
      </c>
    </row>
    <row r="1178" spans="1:18" ht="57.6" x14ac:dyDescent="0.55000000000000004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0" t="str">
        <f t="shared" si="72"/>
        <v>January</v>
      </c>
      <c r="J1178" s="10">
        <f t="shared" si="73"/>
        <v>2017</v>
      </c>
      <c r="K1178" s="9">
        <f t="shared" si="74"/>
        <v>42800.541666666672</v>
      </c>
      <c r="L1178">
        <v>1488805200</v>
      </c>
      <c r="M1178" s="9">
        <f t="shared" si="75"/>
        <v>42746.019652777773</v>
      </c>
      <c r="N1178">
        <v>1484094498</v>
      </c>
      <c r="O1178" t="b">
        <v>0</v>
      </c>
      <c r="P1178">
        <v>1</v>
      </c>
      <c r="Q1178" t="b">
        <v>0</v>
      </c>
      <c r="R1178" t="s">
        <v>8282</v>
      </c>
    </row>
    <row r="1179" spans="1:18" ht="43.2" x14ac:dyDescent="0.55000000000000004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0" t="str">
        <f t="shared" si="72"/>
        <v>September</v>
      </c>
      <c r="J1179" s="10">
        <f t="shared" si="73"/>
        <v>2014</v>
      </c>
      <c r="K1179" s="9">
        <f t="shared" si="74"/>
        <v>41927.660833333335</v>
      </c>
      <c r="L1179">
        <v>1413388296</v>
      </c>
      <c r="M1179" s="9">
        <f t="shared" si="75"/>
        <v>41897.660833333335</v>
      </c>
      <c r="N1179">
        <v>1410796296</v>
      </c>
      <c r="O1179" t="b">
        <v>0</v>
      </c>
      <c r="P1179">
        <v>0</v>
      </c>
      <c r="Q1179" t="b">
        <v>0</v>
      </c>
      <c r="R1179" t="s">
        <v>8282</v>
      </c>
    </row>
    <row r="1180" spans="1:18" ht="43.2" x14ac:dyDescent="0.55000000000000004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0" t="str">
        <f t="shared" si="72"/>
        <v>July</v>
      </c>
      <c r="J1180" s="10">
        <f t="shared" si="73"/>
        <v>2014</v>
      </c>
      <c r="K1180" s="9">
        <f t="shared" si="74"/>
        <v>41867.905694444446</v>
      </c>
      <c r="L1180">
        <v>1408225452</v>
      </c>
      <c r="M1180" s="9">
        <f t="shared" si="75"/>
        <v>41837.905694444446</v>
      </c>
      <c r="N1180">
        <v>1405633452</v>
      </c>
      <c r="O1180" t="b">
        <v>0</v>
      </c>
      <c r="P1180">
        <v>1</v>
      </c>
      <c r="Q1180" t="b">
        <v>0</v>
      </c>
      <c r="R1180" t="s">
        <v>8282</v>
      </c>
    </row>
    <row r="1181" spans="1:18" ht="43.2" x14ac:dyDescent="0.55000000000000004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0" t="str">
        <f t="shared" si="72"/>
        <v>September</v>
      </c>
      <c r="J1181" s="10">
        <f t="shared" si="73"/>
        <v>2015</v>
      </c>
      <c r="K1181" s="9">
        <f t="shared" si="74"/>
        <v>42305.720219907409</v>
      </c>
      <c r="L1181">
        <v>1446052627</v>
      </c>
      <c r="M1181" s="9">
        <f t="shared" si="75"/>
        <v>42275.720219907409</v>
      </c>
      <c r="N1181">
        <v>1443460627</v>
      </c>
      <c r="O1181" t="b">
        <v>0</v>
      </c>
      <c r="P1181">
        <v>5</v>
      </c>
      <c r="Q1181" t="b">
        <v>0</v>
      </c>
      <c r="R1181" t="s">
        <v>8282</v>
      </c>
    </row>
    <row r="1182" spans="1:18" ht="28.8" x14ac:dyDescent="0.55000000000000004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0" t="str">
        <f t="shared" si="72"/>
        <v>May</v>
      </c>
      <c r="J1182" s="10">
        <f t="shared" si="73"/>
        <v>2014</v>
      </c>
      <c r="K1182" s="9">
        <f t="shared" si="74"/>
        <v>41818.806875000002</v>
      </c>
      <c r="L1182">
        <v>1403983314</v>
      </c>
      <c r="M1182" s="9">
        <f t="shared" si="75"/>
        <v>41781.806875000002</v>
      </c>
      <c r="N1182">
        <v>1400786514</v>
      </c>
      <c r="O1182" t="b">
        <v>0</v>
      </c>
      <c r="P1182">
        <v>85</v>
      </c>
      <c r="Q1182" t="b">
        <v>0</v>
      </c>
      <c r="R1182" t="s">
        <v>8282</v>
      </c>
    </row>
    <row r="1183" spans="1:18" x14ac:dyDescent="0.55000000000000004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0" t="str">
        <f t="shared" si="72"/>
        <v>January</v>
      </c>
      <c r="J1183" s="10">
        <f t="shared" si="73"/>
        <v>2015</v>
      </c>
      <c r="K1183" s="9">
        <f t="shared" si="74"/>
        <v>42064.339363425926</v>
      </c>
      <c r="L1183">
        <v>1425197321</v>
      </c>
      <c r="M1183" s="9">
        <f t="shared" si="75"/>
        <v>42034.339363425926</v>
      </c>
      <c r="N1183">
        <v>1422605321</v>
      </c>
      <c r="O1183" t="b">
        <v>0</v>
      </c>
      <c r="P1183">
        <v>3</v>
      </c>
      <c r="Q1183" t="b">
        <v>0</v>
      </c>
      <c r="R1183" t="s">
        <v>8282</v>
      </c>
    </row>
    <row r="1184" spans="1:18" ht="43.2" x14ac:dyDescent="0.55000000000000004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0" t="str">
        <f t="shared" si="72"/>
        <v>December</v>
      </c>
      <c r="J1184" s="10">
        <f t="shared" si="73"/>
        <v>2016</v>
      </c>
      <c r="K1184" s="9">
        <f t="shared" si="74"/>
        <v>42747.695833333331</v>
      </c>
      <c r="L1184">
        <v>1484239320</v>
      </c>
      <c r="M1184" s="9">
        <f t="shared" si="75"/>
        <v>42728.827407407407</v>
      </c>
      <c r="N1184">
        <v>1482609088</v>
      </c>
      <c r="O1184" t="b">
        <v>0</v>
      </c>
      <c r="P1184">
        <v>4</v>
      </c>
      <c r="Q1184" t="b">
        <v>0</v>
      </c>
      <c r="R1184" t="s">
        <v>8282</v>
      </c>
    </row>
    <row r="1185" spans="1:18" ht="43.2" x14ac:dyDescent="0.55000000000000004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0" t="str">
        <f t="shared" si="72"/>
        <v>October</v>
      </c>
      <c r="J1185" s="10">
        <f t="shared" si="73"/>
        <v>2016</v>
      </c>
      <c r="K1185" s="9">
        <f t="shared" si="74"/>
        <v>42676.165972222225</v>
      </c>
      <c r="L1185">
        <v>1478059140</v>
      </c>
      <c r="M1185" s="9">
        <f t="shared" si="75"/>
        <v>42656.86137731481</v>
      </c>
      <c r="N1185">
        <v>1476391223</v>
      </c>
      <c r="O1185" t="b">
        <v>0</v>
      </c>
      <c r="P1185">
        <v>3</v>
      </c>
      <c r="Q1185" t="b">
        <v>0</v>
      </c>
      <c r="R1185" t="s">
        <v>8282</v>
      </c>
    </row>
    <row r="1186" spans="1:18" ht="43.2" x14ac:dyDescent="0.55000000000000004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0" t="str">
        <f t="shared" si="72"/>
        <v>January</v>
      </c>
      <c r="J1186" s="10">
        <f t="shared" si="73"/>
        <v>2017</v>
      </c>
      <c r="K1186" s="9">
        <f t="shared" si="74"/>
        <v>42772.599664351852</v>
      </c>
      <c r="L1186">
        <v>1486391011</v>
      </c>
      <c r="M1186" s="9">
        <f t="shared" si="75"/>
        <v>42741.599664351852</v>
      </c>
      <c r="N1186">
        <v>1483712611</v>
      </c>
      <c r="O1186" t="b">
        <v>0</v>
      </c>
      <c r="P1186">
        <v>375</v>
      </c>
      <c r="Q1186" t="b">
        <v>1</v>
      </c>
      <c r="R1186" t="s">
        <v>8283</v>
      </c>
    </row>
    <row r="1187" spans="1:18" ht="57.6" x14ac:dyDescent="0.55000000000000004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0" t="str">
        <f t="shared" si="72"/>
        <v>May</v>
      </c>
      <c r="J1187" s="10">
        <f t="shared" si="73"/>
        <v>2015</v>
      </c>
      <c r="K1187" s="9">
        <f t="shared" si="74"/>
        <v>42163.166666666672</v>
      </c>
      <c r="L1187">
        <v>1433736000</v>
      </c>
      <c r="M1187" s="9">
        <f t="shared" si="75"/>
        <v>42130.865150462967</v>
      </c>
      <c r="N1187">
        <v>1430945149</v>
      </c>
      <c r="O1187" t="b">
        <v>0</v>
      </c>
      <c r="P1187">
        <v>111</v>
      </c>
      <c r="Q1187" t="b">
        <v>1</v>
      </c>
      <c r="R1187" t="s">
        <v>8283</v>
      </c>
    </row>
    <row r="1188" spans="1:18" ht="43.2" x14ac:dyDescent="0.55000000000000004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0" t="str">
        <f t="shared" si="72"/>
        <v>April</v>
      </c>
      <c r="J1188" s="10">
        <f t="shared" si="73"/>
        <v>2015</v>
      </c>
      <c r="K1188" s="9">
        <f t="shared" si="74"/>
        <v>42156.945833333331</v>
      </c>
      <c r="L1188">
        <v>1433198520</v>
      </c>
      <c r="M1188" s="9">
        <f t="shared" si="75"/>
        <v>42123.86336805555</v>
      </c>
      <c r="N1188">
        <v>1430340195</v>
      </c>
      <c r="O1188" t="b">
        <v>0</v>
      </c>
      <c r="P1188">
        <v>123</v>
      </c>
      <c r="Q1188" t="b">
        <v>1</v>
      </c>
      <c r="R1188" t="s">
        <v>8283</v>
      </c>
    </row>
    <row r="1189" spans="1:18" ht="43.2" x14ac:dyDescent="0.55000000000000004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0" t="str">
        <f t="shared" si="72"/>
        <v>April</v>
      </c>
      <c r="J1189" s="10">
        <f t="shared" si="73"/>
        <v>2015</v>
      </c>
      <c r="K1189" s="9">
        <f t="shared" si="74"/>
        <v>42141.75</v>
      </c>
      <c r="L1189">
        <v>1431885600</v>
      </c>
      <c r="M1189" s="9">
        <f t="shared" si="75"/>
        <v>42109.894942129627</v>
      </c>
      <c r="N1189">
        <v>1429133323</v>
      </c>
      <c r="O1189" t="b">
        <v>0</v>
      </c>
      <c r="P1189">
        <v>70</v>
      </c>
      <c r="Q1189" t="b">
        <v>1</v>
      </c>
      <c r="R1189" t="s">
        <v>8283</v>
      </c>
    </row>
    <row r="1190" spans="1:18" ht="43.2" x14ac:dyDescent="0.55000000000000004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0" t="str">
        <f t="shared" si="72"/>
        <v>December</v>
      </c>
      <c r="J1190" s="10">
        <f t="shared" si="73"/>
        <v>2016</v>
      </c>
      <c r="K1190" s="9">
        <f t="shared" si="74"/>
        <v>42732.700694444444</v>
      </c>
      <c r="L1190">
        <v>1482943740</v>
      </c>
      <c r="M1190" s="9">
        <f t="shared" si="75"/>
        <v>42711.700694444444</v>
      </c>
      <c r="N1190">
        <v>1481129340</v>
      </c>
      <c r="O1190" t="b">
        <v>0</v>
      </c>
      <c r="P1190">
        <v>85</v>
      </c>
      <c r="Q1190" t="b">
        <v>1</v>
      </c>
      <c r="R1190" t="s">
        <v>8283</v>
      </c>
    </row>
    <row r="1191" spans="1:18" ht="43.2" x14ac:dyDescent="0.55000000000000004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0" t="str">
        <f t="shared" si="72"/>
        <v>June</v>
      </c>
      <c r="J1191" s="10">
        <f t="shared" si="73"/>
        <v>2016</v>
      </c>
      <c r="K1191" s="9">
        <f t="shared" si="74"/>
        <v>42550.979108796295</v>
      </c>
      <c r="L1191">
        <v>1467242995</v>
      </c>
      <c r="M1191" s="9">
        <f t="shared" si="75"/>
        <v>42529.979108796295</v>
      </c>
      <c r="N1191">
        <v>1465428595</v>
      </c>
      <c r="O1191" t="b">
        <v>0</v>
      </c>
      <c r="P1191">
        <v>86</v>
      </c>
      <c r="Q1191" t="b">
        <v>1</v>
      </c>
      <c r="R1191" t="s">
        <v>8283</v>
      </c>
    </row>
    <row r="1192" spans="1:18" ht="28.8" x14ac:dyDescent="0.55000000000000004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0" t="str">
        <f t="shared" si="72"/>
        <v>August</v>
      </c>
      <c r="J1192" s="10">
        <f t="shared" si="73"/>
        <v>2014</v>
      </c>
      <c r="K1192" s="9">
        <f t="shared" si="74"/>
        <v>41882.665798611109</v>
      </c>
      <c r="L1192">
        <v>1409500725</v>
      </c>
      <c r="M1192" s="9">
        <f t="shared" si="75"/>
        <v>41852.665798611109</v>
      </c>
      <c r="N1192">
        <v>1406908725</v>
      </c>
      <c r="O1192" t="b">
        <v>0</v>
      </c>
      <c r="P1192">
        <v>13</v>
      </c>
      <c r="Q1192" t="b">
        <v>1</v>
      </c>
      <c r="R1192" t="s">
        <v>8283</v>
      </c>
    </row>
    <row r="1193" spans="1:18" ht="43.2" x14ac:dyDescent="0.55000000000000004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0" t="str">
        <f t="shared" si="72"/>
        <v>February</v>
      </c>
      <c r="J1193" s="10">
        <f t="shared" si="73"/>
        <v>2016</v>
      </c>
      <c r="K1193" s="9">
        <f t="shared" si="74"/>
        <v>42449.562037037031</v>
      </c>
      <c r="L1193">
        <v>1458480560</v>
      </c>
      <c r="M1193" s="9">
        <f t="shared" si="75"/>
        <v>42419.603703703702</v>
      </c>
      <c r="N1193">
        <v>1455892160</v>
      </c>
      <c r="O1193" t="b">
        <v>0</v>
      </c>
      <c r="P1193">
        <v>33</v>
      </c>
      <c r="Q1193" t="b">
        <v>1</v>
      </c>
      <c r="R1193" t="s">
        <v>8283</v>
      </c>
    </row>
    <row r="1194" spans="1:18" ht="28.8" x14ac:dyDescent="0.55000000000000004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0" t="str">
        <f t="shared" si="72"/>
        <v>January</v>
      </c>
      <c r="J1194" s="10">
        <f t="shared" si="73"/>
        <v>2017</v>
      </c>
      <c r="K1194" s="9">
        <f t="shared" si="74"/>
        <v>42777.506689814814</v>
      </c>
      <c r="L1194">
        <v>1486814978</v>
      </c>
      <c r="M1194" s="9">
        <f t="shared" si="75"/>
        <v>42747.506689814814</v>
      </c>
      <c r="N1194">
        <v>1484222978</v>
      </c>
      <c r="O1194" t="b">
        <v>0</v>
      </c>
      <c r="P1194">
        <v>15</v>
      </c>
      <c r="Q1194" t="b">
        <v>1</v>
      </c>
      <c r="R1194" t="s">
        <v>8283</v>
      </c>
    </row>
    <row r="1195" spans="1:18" ht="43.2" x14ac:dyDescent="0.55000000000000004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0" t="str">
        <f t="shared" si="72"/>
        <v>February</v>
      </c>
      <c r="J1195" s="10">
        <f t="shared" si="73"/>
        <v>2016</v>
      </c>
      <c r="K1195" s="9">
        <f t="shared" si="74"/>
        <v>42469.734409722223</v>
      </c>
      <c r="L1195">
        <v>1460223453</v>
      </c>
      <c r="M1195" s="9">
        <f t="shared" si="75"/>
        <v>42409.776076388895</v>
      </c>
      <c r="N1195">
        <v>1455043053</v>
      </c>
      <c r="O1195" t="b">
        <v>0</v>
      </c>
      <c r="P1195">
        <v>273</v>
      </c>
      <c r="Q1195" t="b">
        <v>1</v>
      </c>
      <c r="R1195" t="s">
        <v>8283</v>
      </c>
    </row>
    <row r="1196" spans="1:18" ht="43.2" x14ac:dyDescent="0.55000000000000004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0" t="str">
        <f t="shared" si="72"/>
        <v>March</v>
      </c>
      <c r="J1196" s="10">
        <f t="shared" si="73"/>
        <v>2015</v>
      </c>
      <c r="K1196" s="9">
        <f t="shared" si="74"/>
        <v>42102.488182870366</v>
      </c>
      <c r="L1196">
        <v>1428493379</v>
      </c>
      <c r="M1196" s="9">
        <f t="shared" si="75"/>
        <v>42072.488182870366</v>
      </c>
      <c r="N1196">
        <v>1425901379</v>
      </c>
      <c r="O1196" t="b">
        <v>0</v>
      </c>
      <c r="P1196">
        <v>714</v>
      </c>
      <c r="Q1196" t="b">
        <v>1</v>
      </c>
      <c r="R1196" t="s">
        <v>8283</v>
      </c>
    </row>
    <row r="1197" spans="1:18" ht="57.6" x14ac:dyDescent="0.55000000000000004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0" t="str">
        <f t="shared" si="72"/>
        <v>October</v>
      </c>
      <c r="J1197" s="10">
        <f t="shared" si="73"/>
        <v>2015</v>
      </c>
      <c r="K1197" s="9">
        <f t="shared" si="74"/>
        <v>42358.375</v>
      </c>
      <c r="L1197">
        <v>1450602000</v>
      </c>
      <c r="M1197" s="9">
        <f t="shared" si="75"/>
        <v>42298.34783564815</v>
      </c>
      <c r="N1197">
        <v>1445415653</v>
      </c>
      <c r="O1197" t="b">
        <v>0</v>
      </c>
      <c r="P1197">
        <v>170</v>
      </c>
      <c r="Q1197" t="b">
        <v>1</v>
      </c>
      <c r="R1197" t="s">
        <v>8283</v>
      </c>
    </row>
    <row r="1198" spans="1:18" ht="28.8" x14ac:dyDescent="0.55000000000000004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0" t="str">
        <f t="shared" si="72"/>
        <v>November</v>
      </c>
      <c r="J1198" s="10">
        <f t="shared" si="73"/>
        <v>2015</v>
      </c>
      <c r="K1198" s="9">
        <f t="shared" si="74"/>
        <v>42356.818738425922</v>
      </c>
      <c r="L1198">
        <v>1450467539</v>
      </c>
      <c r="M1198" s="9">
        <f t="shared" si="75"/>
        <v>42326.818738425922</v>
      </c>
      <c r="N1198">
        <v>1447875539</v>
      </c>
      <c r="O1198" t="b">
        <v>0</v>
      </c>
      <c r="P1198">
        <v>512</v>
      </c>
      <c r="Q1198" t="b">
        <v>1</v>
      </c>
      <c r="R1198" t="s">
        <v>8283</v>
      </c>
    </row>
    <row r="1199" spans="1:18" ht="43.2" x14ac:dyDescent="0.55000000000000004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0" t="str">
        <f t="shared" si="72"/>
        <v>May</v>
      </c>
      <c r="J1199" s="10">
        <f t="shared" si="73"/>
        <v>2016</v>
      </c>
      <c r="K1199" s="9">
        <f t="shared" si="74"/>
        <v>42534.249305555553</v>
      </c>
      <c r="L1199">
        <v>1465797540</v>
      </c>
      <c r="M1199" s="9">
        <f t="shared" si="75"/>
        <v>42503.66474537037</v>
      </c>
      <c r="N1199">
        <v>1463155034</v>
      </c>
      <c r="O1199" t="b">
        <v>0</v>
      </c>
      <c r="P1199">
        <v>314</v>
      </c>
      <c r="Q1199" t="b">
        <v>1</v>
      </c>
      <c r="R1199" t="s">
        <v>8283</v>
      </c>
    </row>
    <row r="1200" spans="1:18" ht="43.2" x14ac:dyDescent="0.55000000000000004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0" t="str">
        <f t="shared" si="72"/>
        <v>November</v>
      </c>
      <c r="J1200" s="10">
        <f t="shared" si="73"/>
        <v>2015</v>
      </c>
      <c r="K1200" s="9">
        <f t="shared" si="74"/>
        <v>42369.125</v>
      </c>
      <c r="L1200">
        <v>1451530800</v>
      </c>
      <c r="M1200" s="9">
        <f t="shared" si="75"/>
        <v>42333.619050925925</v>
      </c>
      <c r="N1200">
        <v>1448463086</v>
      </c>
      <c r="O1200" t="b">
        <v>0</v>
      </c>
      <c r="P1200">
        <v>167</v>
      </c>
      <c r="Q1200" t="b">
        <v>1</v>
      </c>
      <c r="R1200" t="s">
        <v>8283</v>
      </c>
    </row>
    <row r="1201" spans="1:18" ht="43.2" x14ac:dyDescent="0.55000000000000004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0" t="str">
        <f t="shared" si="72"/>
        <v>June</v>
      </c>
      <c r="J1201" s="10">
        <f t="shared" si="73"/>
        <v>2015</v>
      </c>
      <c r="K1201" s="9">
        <f t="shared" si="74"/>
        <v>42193.770833333328</v>
      </c>
      <c r="L1201">
        <v>1436380200</v>
      </c>
      <c r="M1201" s="9">
        <f t="shared" si="75"/>
        <v>42161.770833333328</v>
      </c>
      <c r="N1201">
        <v>1433615400</v>
      </c>
      <c r="O1201" t="b">
        <v>0</v>
      </c>
      <c r="P1201">
        <v>9</v>
      </c>
      <c r="Q1201" t="b">
        <v>1</v>
      </c>
      <c r="R1201" t="s">
        <v>8283</v>
      </c>
    </row>
    <row r="1202" spans="1:18" ht="43.2" x14ac:dyDescent="0.55000000000000004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0" t="str">
        <f t="shared" si="72"/>
        <v>March</v>
      </c>
      <c r="J1202" s="10">
        <f t="shared" si="73"/>
        <v>2015</v>
      </c>
      <c r="K1202" s="9">
        <f t="shared" si="74"/>
        <v>42110.477500000001</v>
      </c>
      <c r="L1202">
        <v>1429183656</v>
      </c>
      <c r="M1202" s="9">
        <f t="shared" si="75"/>
        <v>42089.477500000001</v>
      </c>
      <c r="N1202">
        <v>1427369256</v>
      </c>
      <c r="O1202" t="b">
        <v>0</v>
      </c>
      <c r="P1202">
        <v>103</v>
      </c>
      <c r="Q1202" t="b">
        <v>1</v>
      </c>
      <c r="R1202" t="s">
        <v>8283</v>
      </c>
    </row>
    <row r="1203" spans="1:18" ht="43.2" x14ac:dyDescent="0.55000000000000004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0" t="str">
        <f t="shared" si="72"/>
        <v>June</v>
      </c>
      <c r="J1203" s="10">
        <f t="shared" si="73"/>
        <v>2016</v>
      </c>
      <c r="K1203" s="9">
        <f t="shared" si="74"/>
        <v>42566.60701388889</v>
      </c>
      <c r="L1203">
        <v>1468593246</v>
      </c>
      <c r="M1203" s="9">
        <f t="shared" si="75"/>
        <v>42536.60701388889</v>
      </c>
      <c r="N1203">
        <v>1466001246</v>
      </c>
      <c r="O1203" t="b">
        <v>0</v>
      </c>
      <c r="P1203">
        <v>111</v>
      </c>
      <c r="Q1203" t="b">
        <v>1</v>
      </c>
      <c r="R1203" t="s">
        <v>8283</v>
      </c>
    </row>
    <row r="1204" spans="1:18" ht="43.2" x14ac:dyDescent="0.55000000000000004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0" t="str">
        <f t="shared" si="72"/>
        <v>May</v>
      </c>
      <c r="J1204" s="10">
        <f t="shared" si="73"/>
        <v>2015</v>
      </c>
      <c r="K1204" s="9">
        <f t="shared" si="74"/>
        <v>42182.288819444439</v>
      </c>
      <c r="L1204">
        <v>1435388154</v>
      </c>
      <c r="M1204" s="9">
        <f t="shared" si="75"/>
        <v>42152.288819444439</v>
      </c>
      <c r="N1204">
        <v>1432796154</v>
      </c>
      <c r="O1204" t="b">
        <v>0</v>
      </c>
      <c r="P1204">
        <v>271</v>
      </c>
      <c r="Q1204" t="b">
        <v>1</v>
      </c>
      <c r="R1204" t="s">
        <v>8283</v>
      </c>
    </row>
    <row r="1205" spans="1:18" ht="43.2" x14ac:dyDescent="0.55000000000000004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0" t="str">
        <f t="shared" si="72"/>
        <v>May</v>
      </c>
      <c r="J1205" s="10">
        <f t="shared" si="73"/>
        <v>2015</v>
      </c>
      <c r="K1205" s="9">
        <f t="shared" si="74"/>
        <v>42155.614895833336</v>
      </c>
      <c r="L1205">
        <v>1433083527</v>
      </c>
      <c r="M1205" s="9">
        <f t="shared" si="75"/>
        <v>42125.614895833336</v>
      </c>
      <c r="N1205">
        <v>1430491527</v>
      </c>
      <c r="O1205" t="b">
        <v>0</v>
      </c>
      <c r="P1205">
        <v>101</v>
      </c>
      <c r="Q1205" t="b">
        <v>1</v>
      </c>
      <c r="R1205" t="s">
        <v>8283</v>
      </c>
    </row>
    <row r="1206" spans="1:18" ht="43.2" x14ac:dyDescent="0.55000000000000004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0" t="str">
        <f t="shared" si="72"/>
        <v>October</v>
      </c>
      <c r="J1206" s="10">
        <f t="shared" si="73"/>
        <v>2015</v>
      </c>
      <c r="K1206" s="9">
        <f t="shared" si="74"/>
        <v>42342.208333333328</v>
      </c>
      <c r="L1206">
        <v>1449205200</v>
      </c>
      <c r="M1206" s="9">
        <f t="shared" si="75"/>
        <v>42297.748067129629</v>
      </c>
      <c r="N1206">
        <v>1445363833</v>
      </c>
      <c r="O1206" t="b">
        <v>0</v>
      </c>
      <c r="P1206">
        <v>57</v>
      </c>
      <c r="Q1206" t="b">
        <v>1</v>
      </c>
      <c r="R1206" t="s">
        <v>8283</v>
      </c>
    </row>
    <row r="1207" spans="1:18" ht="43.2" x14ac:dyDescent="0.55000000000000004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0" t="str">
        <f t="shared" si="72"/>
        <v>May</v>
      </c>
      <c r="J1207" s="10">
        <f t="shared" si="73"/>
        <v>2015</v>
      </c>
      <c r="K1207" s="9">
        <f t="shared" si="74"/>
        <v>42168.506377314814</v>
      </c>
      <c r="L1207">
        <v>1434197351</v>
      </c>
      <c r="M1207" s="9">
        <f t="shared" si="75"/>
        <v>42138.506377314814</v>
      </c>
      <c r="N1207">
        <v>1431605351</v>
      </c>
      <c r="O1207" t="b">
        <v>0</v>
      </c>
      <c r="P1207">
        <v>62</v>
      </c>
      <c r="Q1207" t="b">
        <v>1</v>
      </c>
      <c r="R1207" t="s">
        <v>8283</v>
      </c>
    </row>
    <row r="1208" spans="1:18" ht="43.2" x14ac:dyDescent="0.55000000000000004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0" t="str">
        <f t="shared" si="72"/>
        <v>February</v>
      </c>
      <c r="J1208" s="10">
        <f t="shared" si="73"/>
        <v>2017</v>
      </c>
      <c r="K1208" s="9">
        <f t="shared" si="74"/>
        <v>42805.561805555553</v>
      </c>
      <c r="L1208">
        <v>1489238940</v>
      </c>
      <c r="M1208" s="9">
        <f t="shared" si="75"/>
        <v>42772.776076388895</v>
      </c>
      <c r="N1208">
        <v>1486406253</v>
      </c>
      <c r="O1208" t="b">
        <v>0</v>
      </c>
      <c r="P1208">
        <v>32</v>
      </c>
      <c r="Q1208" t="b">
        <v>1</v>
      </c>
      <c r="R1208" t="s">
        <v>8283</v>
      </c>
    </row>
    <row r="1209" spans="1:18" ht="28.8" x14ac:dyDescent="0.55000000000000004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0" t="str">
        <f t="shared" si="72"/>
        <v>March</v>
      </c>
      <c r="J1209" s="10">
        <f t="shared" si="73"/>
        <v>2016</v>
      </c>
      <c r="K1209" s="9">
        <f t="shared" si="74"/>
        <v>42460.416666666672</v>
      </c>
      <c r="L1209">
        <v>1459418400</v>
      </c>
      <c r="M1209" s="9">
        <f t="shared" si="75"/>
        <v>42430.430243055554</v>
      </c>
      <c r="N1209">
        <v>1456827573</v>
      </c>
      <c r="O1209" t="b">
        <v>0</v>
      </c>
      <c r="P1209">
        <v>141</v>
      </c>
      <c r="Q1209" t="b">
        <v>1</v>
      </c>
      <c r="R1209" t="s">
        <v>8283</v>
      </c>
    </row>
    <row r="1210" spans="1:18" ht="43.2" x14ac:dyDescent="0.55000000000000004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0" t="str">
        <f t="shared" si="72"/>
        <v>February</v>
      </c>
      <c r="J1210" s="10">
        <f t="shared" si="73"/>
        <v>2016</v>
      </c>
      <c r="K1210" s="9">
        <f t="shared" si="74"/>
        <v>42453.667407407411</v>
      </c>
      <c r="L1210">
        <v>1458835264</v>
      </c>
      <c r="M1210" s="9">
        <f t="shared" si="75"/>
        <v>42423.709074074075</v>
      </c>
      <c r="N1210">
        <v>1456246864</v>
      </c>
      <c r="O1210" t="b">
        <v>0</v>
      </c>
      <c r="P1210">
        <v>75</v>
      </c>
      <c r="Q1210" t="b">
        <v>1</v>
      </c>
      <c r="R1210" t="s">
        <v>8283</v>
      </c>
    </row>
    <row r="1211" spans="1:18" ht="43.2" x14ac:dyDescent="0.55000000000000004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0" t="str">
        <f t="shared" si="72"/>
        <v>January</v>
      </c>
      <c r="J1211" s="10">
        <f t="shared" si="73"/>
        <v>2017</v>
      </c>
      <c r="K1211" s="9">
        <f t="shared" si="74"/>
        <v>42791.846122685187</v>
      </c>
      <c r="L1211">
        <v>1488053905</v>
      </c>
      <c r="M1211" s="9">
        <f t="shared" si="75"/>
        <v>42761.846122685187</v>
      </c>
      <c r="N1211">
        <v>1485461905</v>
      </c>
      <c r="O1211" t="b">
        <v>0</v>
      </c>
      <c r="P1211">
        <v>46</v>
      </c>
      <c r="Q1211" t="b">
        <v>1</v>
      </c>
      <c r="R1211" t="s">
        <v>8283</v>
      </c>
    </row>
    <row r="1212" spans="1:18" ht="28.8" x14ac:dyDescent="0.55000000000000004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0" t="str">
        <f t="shared" si="72"/>
        <v>May</v>
      </c>
      <c r="J1212" s="10">
        <f t="shared" si="73"/>
        <v>2015</v>
      </c>
      <c r="K1212" s="9">
        <f t="shared" si="74"/>
        <v>42155.875</v>
      </c>
      <c r="L1212">
        <v>1433106000</v>
      </c>
      <c r="M1212" s="9">
        <f t="shared" si="75"/>
        <v>42132.941805555558</v>
      </c>
      <c r="N1212">
        <v>1431124572</v>
      </c>
      <c r="O1212" t="b">
        <v>0</v>
      </c>
      <c r="P1212">
        <v>103</v>
      </c>
      <c r="Q1212" t="b">
        <v>1</v>
      </c>
      <c r="R1212" t="s">
        <v>8283</v>
      </c>
    </row>
    <row r="1213" spans="1:18" ht="43.2" x14ac:dyDescent="0.55000000000000004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0" t="str">
        <f t="shared" si="72"/>
        <v>May</v>
      </c>
      <c r="J1213" s="10">
        <f t="shared" si="73"/>
        <v>2016</v>
      </c>
      <c r="K1213" s="9">
        <f t="shared" si="74"/>
        <v>42530.866446759261</v>
      </c>
      <c r="L1213">
        <v>1465505261</v>
      </c>
      <c r="M1213" s="9">
        <f t="shared" si="75"/>
        <v>42515.866446759261</v>
      </c>
      <c r="N1213">
        <v>1464209261</v>
      </c>
      <c r="O1213" t="b">
        <v>0</v>
      </c>
      <c r="P1213">
        <v>6</v>
      </c>
      <c r="Q1213" t="b">
        <v>1</v>
      </c>
      <c r="R1213" t="s">
        <v>8283</v>
      </c>
    </row>
    <row r="1214" spans="1:18" ht="43.2" x14ac:dyDescent="0.55000000000000004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0" t="str">
        <f t="shared" si="72"/>
        <v>November</v>
      </c>
      <c r="J1214" s="10">
        <f t="shared" si="73"/>
        <v>2015</v>
      </c>
      <c r="K1214" s="9">
        <f t="shared" si="74"/>
        <v>42335.041666666672</v>
      </c>
      <c r="L1214">
        <v>1448586000</v>
      </c>
      <c r="M1214" s="9">
        <f t="shared" si="75"/>
        <v>42318.950173611112</v>
      </c>
      <c r="N1214">
        <v>1447195695</v>
      </c>
      <c r="O1214" t="b">
        <v>0</v>
      </c>
      <c r="P1214">
        <v>83</v>
      </c>
      <c r="Q1214" t="b">
        <v>1</v>
      </c>
      <c r="R1214" t="s">
        <v>8283</v>
      </c>
    </row>
    <row r="1215" spans="1:18" ht="43.2" x14ac:dyDescent="0.55000000000000004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0" t="str">
        <f t="shared" si="72"/>
        <v>December</v>
      </c>
      <c r="J1215" s="10">
        <f t="shared" si="73"/>
        <v>2016</v>
      </c>
      <c r="K1215" s="9">
        <f t="shared" si="74"/>
        <v>42766.755787037036</v>
      </c>
      <c r="L1215">
        <v>1485886100</v>
      </c>
      <c r="M1215" s="9">
        <f t="shared" si="75"/>
        <v>42731.755787037036</v>
      </c>
      <c r="N1215">
        <v>1482862100</v>
      </c>
      <c r="O1215" t="b">
        <v>0</v>
      </c>
      <c r="P1215">
        <v>108</v>
      </c>
      <c r="Q1215" t="b">
        <v>1</v>
      </c>
      <c r="R1215" t="s">
        <v>8283</v>
      </c>
    </row>
    <row r="1216" spans="1:18" ht="43.2" x14ac:dyDescent="0.55000000000000004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0" t="str">
        <f t="shared" si="72"/>
        <v>April</v>
      </c>
      <c r="J1216" s="10">
        <f t="shared" si="73"/>
        <v>2015</v>
      </c>
      <c r="K1216" s="9">
        <f t="shared" si="74"/>
        <v>42164.840335648143</v>
      </c>
      <c r="L1216">
        <v>1433880605</v>
      </c>
      <c r="M1216" s="9">
        <f t="shared" si="75"/>
        <v>42104.840335648143</v>
      </c>
      <c r="N1216">
        <v>1428696605</v>
      </c>
      <c r="O1216" t="b">
        <v>0</v>
      </c>
      <c r="P1216">
        <v>25</v>
      </c>
      <c r="Q1216" t="b">
        <v>1</v>
      </c>
      <c r="R1216" t="s">
        <v>8283</v>
      </c>
    </row>
    <row r="1217" spans="1:18" ht="43.2" x14ac:dyDescent="0.55000000000000004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0" t="str">
        <f t="shared" si="72"/>
        <v>April</v>
      </c>
      <c r="J1217" s="10">
        <f t="shared" si="73"/>
        <v>2014</v>
      </c>
      <c r="K1217" s="9">
        <f t="shared" si="74"/>
        <v>41789.923101851848</v>
      </c>
      <c r="L1217">
        <v>1401487756</v>
      </c>
      <c r="M1217" s="9">
        <f t="shared" si="75"/>
        <v>41759.923101851848</v>
      </c>
      <c r="N1217">
        <v>1398895756</v>
      </c>
      <c r="O1217" t="b">
        <v>0</v>
      </c>
      <c r="P1217">
        <v>549</v>
      </c>
      <c r="Q1217" t="b">
        <v>1</v>
      </c>
      <c r="R1217" t="s">
        <v>8283</v>
      </c>
    </row>
    <row r="1218" spans="1:18" ht="28.8" x14ac:dyDescent="0.55000000000000004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0" t="str">
        <f t="shared" si="72"/>
        <v>August</v>
      </c>
      <c r="J1218" s="10">
        <f t="shared" si="73"/>
        <v>2015</v>
      </c>
      <c r="K1218" s="9">
        <f t="shared" si="74"/>
        <v>42279.960416666669</v>
      </c>
      <c r="L1218">
        <v>1443826980</v>
      </c>
      <c r="M1218" s="9">
        <f t="shared" si="75"/>
        <v>42247.616400462968</v>
      </c>
      <c r="N1218">
        <v>1441032457</v>
      </c>
      <c r="O1218" t="b">
        <v>0</v>
      </c>
      <c r="P1218">
        <v>222</v>
      </c>
      <c r="Q1218" t="b">
        <v>1</v>
      </c>
      <c r="R1218" t="s">
        <v>8283</v>
      </c>
    </row>
    <row r="1219" spans="1:18" ht="43.2" x14ac:dyDescent="0.55000000000000004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0" t="str">
        <f t="shared" ref="I1219:I1282" si="76">TEXT(M1219, "mmmm")</f>
        <v>June</v>
      </c>
      <c r="J1219" s="10">
        <f t="shared" ref="J1219:J1282" si="77">YEAR(M1219)</f>
        <v>2016</v>
      </c>
      <c r="K1219" s="9">
        <f t="shared" ref="K1219:K1282" si="78">(((L1219/60)/60)/24)+DATE(1970,1,1)</f>
        <v>42565.809490740736</v>
      </c>
      <c r="L1219">
        <v>1468524340</v>
      </c>
      <c r="M1219" s="9">
        <f t="shared" ref="M1219:M1282" si="79">(((N1219/60)/60)/24)+DATE(1970,1,1)</f>
        <v>42535.809490740736</v>
      </c>
      <c r="N1219">
        <v>1465932340</v>
      </c>
      <c r="O1219" t="b">
        <v>0</v>
      </c>
      <c r="P1219">
        <v>183</v>
      </c>
      <c r="Q1219" t="b">
        <v>1</v>
      </c>
      <c r="R1219" t="s">
        <v>8283</v>
      </c>
    </row>
    <row r="1220" spans="1:18" ht="43.2" x14ac:dyDescent="0.55000000000000004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0" t="str">
        <f t="shared" si="76"/>
        <v>October</v>
      </c>
      <c r="J1220" s="10">
        <f t="shared" si="77"/>
        <v>2015</v>
      </c>
      <c r="K1220" s="9">
        <f t="shared" si="78"/>
        <v>42309.125</v>
      </c>
      <c r="L1220">
        <v>1446346800</v>
      </c>
      <c r="M1220" s="9">
        <f t="shared" si="79"/>
        <v>42278.662037037036</v>
      </c>
      <c r="N1220">
        <v>1443714800</v>
      </c>
      <c r="O1220" t="b">
        <v>0</v>
      </c>
      <c r="P1220">
        <v>89</v>
      </c>
      <c r="Q1220" t="b">
        <v>1</v>
      </c>
      <c r="R1220" t="s">
        <v>8283</v>
      </c>
    </row>
    <row r="1221" spans="1:18" ht="28.8" x14ac:dyDescent="0.55000000000000004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0" t="str">
        <f t="shared" si="76"/>
        <v>September</v>
      </c>
      <c r="J1221" s="10">
        <f t="shared" si="77"/>
        <v>2016</v>
      </c>
      <c r="K1221" s="9">
        <f t="shared" si="78"/>
        <v>42663.461956018517</v>
      </c>
      <c r="L1221">
        <v>1476961513</v>
      </c>
      <c r="M1221" s="9">
        <f t="shared" si="79"/>
        <v>42633.461956018517</v>
      </c>
      <c r="N1221">
        <v>1474369513</v>
      </c>
      <c r="O1221" t="b">
        <v>0</v>
      </c>
      <c r="P1221">
        <v>253</v>
      </c>
      <c r="Q1221" t="b">
        <v>1</v>
      </c>
      <c r="R1221" t="s">
        <v>8283</v>
      </c>
    </row>
    <row r="1222" spans="1:18" ht="43.2" x14ac:dyDescent="0.55000000000000004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0" t="str">
        <f t="shared" si="76"/>
        <v>July</v>
      </c>
      <c r="J1222" s="10">
        <f t="shared" si="77"/>
        <v>2015</v>
      </c>
      <c r="K1222" s="9">
        <f t="shared" si="78"/>
        <v>42241.628611111111</v>
      </c>
      <c r="L1222">
        <v>1440515112</v>
      </c>
      <c r="M1222" s="9">
        <f t="shared" si="79"/>
        <v>42211.628611111111</v>
      </c>
      <c r="N1222">
        <v>1437923112</v>
      </c>
      <c r="O1222" t="b">
        <v>0</v>
      </c>
      <c r="P1222">
        <v>140</v>
      </c>
      <c r="Q1222" t="b">
        <v>1</v>
      </c>
      <c r="R1222" t="s">
        <v>8283</v>
      </c>
    </row>
    <row r="1223" spans="1:18" ht="43.2" x14ac:dyDescent="0.55000000000000004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0" t="str">
        <f t="shared" si="76"/>
        <v>November</v>
      </c>
      <c r="J1223" s="10">
        <f t="shared" si="77"/>
        <v>2016</v>
      </c>
      <c r="K1223" s="9">
        <f t="shared" si="78"/>
        <v>42708</v>
      </c>
      <c r="L1223">
        <v>1480809600</v>
      </c>
      <c r="M1223" s="9">
        <f t="shared" si="79"/>
        <v>42680.47555555556</v>
      </c>
      <c r="N1223">
        <v>1478431488</v>
      </c>
      <c r="O1223" t="b">
        <v>0</v>
      </c>
      <c r="P1223">
        <v>103</v>
      </c>
      <c r="Q1223" t="b">
        <v>1</v>
      </c>
      <c r="R1223" t="s">
        <v>8283</v>
      </c>
    </row>
    <row r="1224" spans="1:18" ht="28.8" x14ac:dyDescent="0.55000000000000004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0" t="str">
        <f t="shared" si="76"/>
        <v>March</v>
      </c>
      <c r="J1224" s="10">
        <f t="shared" si="77"/>
        <v>2016</v>
      </c>
      <c r="K1224" s="9">
        <f t="shared" si="78"/>
        <v>42461.166666666672</v>
      </c>
      <c r="L1224">
        <v>1459483200</v>
      </c>
      <c r="M1224" s="9">
        <f t="shared" si="79"/>
        <v>42430.720451388886</v>
      </c>
      <c r="N1224">
        <v>1456852647</v>
      </c>
      <c r="O1224" t="b">
        <v>0</v>
      </c>
      <c r="P1224">
        <v>138</v>
      </c>
      <c r="Q1224" t="b">
        <v>1</v>
      </c>
      <c r="R1224" t="s">
        <v>8283</v>
      </c>
    </row>
    <row r="1225" spans="1:18" ht="28.8" x14ac:dyDescent="0.55000000000000004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0" t="str">
        <f t="shared" si="76"/>
        <v>October</v>
      </c>
      <c r="J1225" s="10">
        <f t="shared" si="77"/>
        <v>2016</v>
      </c>
      <c r="K1225" s="9">
        <f t="shared" si="78"/>
        <v>42684.218854166669</v>
      </c>
      <c r="L1225">
        <v>1478754909</v>
      </c>
      <c r="M1225" s="9">
        <f t="shared" si="79"/>
        <v>42654.177187499998</v>
      </c>
      <c r="N1225">
        <v>1476159309</v>
      </c>
      <c r="O1225" t="b">
        <v>0</v>
      </c>
      <c r="P1225">
        <v>191</v>
      </c>
      <c r="Q1225" t="b">
        <v>1</v>
      </c>
      <c r="R1225" t="s">
        <v>8283</v>
      </c>
    </row>
    <row r="1226" spans="1:18" ht="28.8" x14ac:dyDescent="0.55000000000000004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0" t="str">
        <f t="shared" si="76"/>
        <v>April</v>
      </c>
      <c r="J1226" s="10">
        <f t="shared" si="77"/>
        <v>2014</v>
      </c>
      <c r="K1226" s="9">
        <f t="shared" si="78"/>
        <v>41796.549791666665</v>
      </c>
      <c r="L1226">
        <v>1402060302</v>
      </c>
      <c r="M1226" s="9">
        <f t="shared" si="79"/>
        <v>41736.549791666665</v>
      </c>
      <c r="N1226">
        <v>1396876302</v>
      </c>
      <c r="O1226" t="b">
        <v>0</v>
      </c>
      <c r="P1226">
        <v>18</v>
      </c>
      <c r="Q1226" t="b">
        <v>0</v>
      </c>
      <c r="R1226" t="s">
        <v>8284</v>
      </c>
    </row>
    <row r="1227" spans="1:18" ht="43.2" x14ac:dyDescent="0.55000000000000004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0" t="str">
        <f t="shared" si="76"/>
        <v>August</v>
      </c>
      <c r="J1227" s="10">
        <f t="shared" si="77"/>
        <v>2013</v>
      </c>
      <c r="K1227" s="9">
        <f t="shared" si="78"/>
        <v>41569.905995370369</v>
      </c>
      <c r="L1227">
        <v>1382478278</v>
      </c>
      <c r="M1227" s="9">
        <f t="shared" si="79"/>
        <v>41509.905995370369</v>
      </c>
      <c r="N1227">
        <v>1377294278</v>
      </c>
      <c r="O1227" t="b">
        <v>0</v>
      </c>
      <c r="P1227">
        <v>3</v>
      </c>
      <c r="Q1227" t="b">
        <v>0</v>
      </c>
      <c r="R1227" t="s">
        <v>8284</v>
      </c>
    </row>
    <row r="1228" spans="1:18" ht="43.2" x14ac:dyDescent="0.55000000000000004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0" t="str">
        <f t="shared" si="76"/>
        <v>March</v>
      </c>
      <c r="J1228" s="10">
        <f t="shared" si="77"/>
        <v>2014</v>
      </c>
      <c r="K1228" s="9">
        <f t="shared" si="78"/>
        <v>41750.041666666664</v>
      </c>
      <c r="L1228">
        <v>1398042000</v>
      </c>
      <c r="M1228" s="9">
        <f t="shared" si="79"/>
        <v>41715.874780092592</v>
      </c>
      <c r="N1228">
        <v>1395089981</v>
      </c>
      <c r="O1228" t="b">
        <v>0</v>
      </c>
      <c r="P1228">
        <v>40</v>
      </c>
      <c r="Q1228" t="b">
        <v>0</v>
      </c>
      <c r="R1228" t="s">
        <v>8284</v>
      </c>
    </row>
    <row r="1229" spans="1:18" ht="43.2" x14ac:dyDescent="0.55000000000000004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0" t="str">
        <f t="shared" si="76"/>
        <v>July</v>
      </c>
      <c r="J1229" s="10">
        <f t="shared" si="77"/>
        <v>2014</v>
      </c>
      <c r="K1229" s="9">
        <f t="shared" si="78"/>
        <v>41858.291666666664</v>
      </c>
      <c r="L1229">
        <v>1407394800</v>
      </c>
      <c r="M1229" s="9">
        <f t="shared" si="79"/>
        <v>41827.919166666667</v>
      </c>
      <c r="N1229">
        <v>1404770616</v>
      </c>
      <c r="O1229" t="b">
        <v>0</v>
      </c>
      <c r="P1229">
        <v>0</v>
      </c>
      <c r="Q1229" t="b">
        <v>0</v>
      </c>
      <c r="R1229" t="s">
        <v>8284</v>
      </c>
    </row>
    <row r="1230" spans="1:18" ht="43.2" x14ac:dyDescent="0.55000000000000004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0" t="str">
        <f t="shared" si="76"/>
        <v>July</v>
      </c>
      <c r="J1230" s="10">
        <f t="shared" si="77"/>
        <v>2011</v>
      </c>
      <c r="K1230" s="9">
        <f t="shared" si="78"/>
        <v>40814.729259259257</v>
      </c>
      <c r="L1230">
        <v>1317231008</v>
      </c>
      <c r="M1230" s="9">
        <f t="shared" si="79"/>
        <v>40754.729259259257</v>
      </c>
      <c r="N1230">
        <v>1312047008</v>
      </c>
      <c r="O1230" t="b">
        <v>0</v>
      </c>
      <c r="P1230">
        <v>24</v>
      </c>
      <c r="Q1230" t="b">
        <v>0</v>
      </c>
      <c r="R1230" t="s">
        <v>8284</v>
      </c>
    </row>
    <row r="1231" spans="1:18" ht="43.2" x14ac:dyDescent="0.55000000000000004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0" t="str">
        <f t="shared" si="76"/>
        <v>March</v>
      </c>
      <c r="J1231" s="10">
        <f t="shared" si="77"/>
        <v>2012</v>
      </c>
      <c r="K1231" s="9">
        <f t="shared" si="78"/>
        <v>41015.666666666664</v>
      </c>
      <c r="L1231">
        <v>1334592000</v>
      </c>
      <c r="M1231" s="9">
        <f t="shared" si="79"/>
        <v>40985.459803240738</v>
      </c>
      <c r="N1231">
        <v>1331982127</v>
      </c>
      <c r="O1231" t="b">
        <v>0</v>
      </c>
      <c r="P1231">
        <v>1</v>
      </c>
      <c r="Q1231" t="b">
        <v>0</v>
      </c>
      <c r="R1231" t="s">
        <v>8284</v>
      </c>
    </row>
    <row r="1232" spans="1:18" ht="43.2" x14ac:dyDescent="0.55000000000000004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0" t="str">
        <f t="shared" si="76"/>
        <v>January</v>
      </c>
      <c r="J1232" s="10">
        <f t="shared" si="77"/>
        <v>2011</v>
      </c>
      <c r="K1232" s="9">
        <f t="shared" si="78"/>
        <v>40598.972569444442</v>
      </c>
      <c r="L1232">
        <v>1298589630</v>
      </c>
      <c r="M1232" s="9">
        <f t="shared" si="79"/>
        <v>40568.972569444442</v>
      </c>
      <c r="N1232">
        <v>1295997630</v>
      </c>
      <c r="O1232" t="b">
        <v>0</v>
      </c>
      <c r="P1232">
        <v>0</v>
      </c>
      <c r="Q1232" t="b">
        <v>0</v>
      </c>
      <c r="R1232" t="s">
        <v>8284</v>
      </c>
    </row>
    <row r="1233" spans="1:18" ht="43.2" x14ac:dyDescent="0.55000000000000004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0" t="str">
        <f t="shared" si="76"/>
        <v>July</v>
      </c>
      <c r="J1233" s="10">
        <f t="shared" si="77"/>
        <v>2015</v>
      </c>
      <c r="K1233" s="9">
        <f t="shared" si="78"/>
        <v>42244.041666666672</v>
      </c>
      <c r="L1233">
        <v>1440723600</v>
      </c>
      <c r="M1233" s="9">
        <f t="shared" si="79"/>
        <v>42193.941759259258</v>
      </c>
      <c r="N1233">
        <v>1436394968</v>
      </c>
      <c r="O1233" t="b">
        <v>0</v>
      </c>
      <c r="P1233">
        <v>0</v>
      </c>
      <c r="Q1233" t="b">
        <v>0</v>
      </c>
      <c r="R1233" t="s">
        <v>8284</v>
      </c>
    </row>
    <row r="1234" spans="1:18" ht="43.2" x14ac:dyDescent="0.55000000000000004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0" t="str">
        <f t="shared" si="76"/>
        <v>August</v>
      </c>
      <c r="J1234" s="10">
        <f t="shared" si="77"/>
        <v>2013</v>
      </c>
      <c r="K1234" s="9">
        <f t="shared" si="78"/>
        <v>41553.848032407412</v>
      </c>
      <c r="L1234">
        <v>1381090870</v>
      </c>
      <c r="M1234" s="9">
        <f t="shared" si="79"/>
        <v>41506.848032407412</v>
      </c>
      <c r="N1234">
        <v>1377030070</v>
      </c>
      <c r="O1234" t="b">
        <v>0</v>
      </c>
      <c r="P1234">
        <v>1</v>
      </c>
      <c r="Q1234" t="b">
        <v>0</v>
      </c>
      <c r="R1234" t="s">
        <v>8284</v>
      </c>
    </row>
    <row r="1235" spans="1:18" ht="43.2" x14ac:dyDescent="0.55000000000000004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0" t="str">
        <f t="shared" si="76"/>
        <v>January</v>
      </c>
      <c r="J1235" s="10">
        <f t="shared" si="77"/>
        <v>2012</v>
      </c>
      <c r="K1235" s="9">
        <f t="shared" si="78"/>
        <v>40960.948773148149</v>
      </c>
      <c r="L1235">
        <v>1329864374</v>
      </c>
      <c r="M1235" s="9">
        <f t="shared" si="79"/>
        <v>40939.948773148149</v>
      </c>
      <c r="N1235">
        <v>1328049974</v>
      </c>
      <c r="O1235" t="b">
        <v>0</v>
      </c>
      <c r="P1235">
        <v>6</v>
      </c>
      <c r="Q1235" t="b">
        <v>0</v>
      </c>
      <c r="R1235" t="s">
        <v>8284</v>
      </c>
    </row>
    <row r="1236" spans="1:18" ht="43.2" x14ac:dyDescent="0.55000000000000004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0" t="str">
        <f t="shared" si="76"/>
        <v>January</v>
      </c>
      <c r="J1236" s="10">
        <f t="shared" si="77"/>
        <v>2015</v>
      </c>
      <c r="K1236" s="9">
        <f t="shared" si="78"/>
        <v>42037.788680555561</v>
      </c>
      <c r="L1236">
        <v>1422903342</v>
      </c>
      <c r="M1236" s="9">
        <f t="shared" si="79"/>
        <v>42007.788680555561</v>
      </c>
      <c r="N1236">
        <v>1420311342</v>
      </c>
      <c r="O1236" t="b">
        <v>0</v>
      </c>
      <c r="P1236">
        <v>0</v>
      </c>
      <c r="Q1236" t="b">
        <v>0</v>
      </c>
      <c r="R1236" t="s">
        <v>8284</v>
      </c>
    </row>
    <row r="1237" spans="1:18" ht="43.2" x14ac:dyDescent="0.55000000000000004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0" t="str">
        <f t="shared" si="76"/>
        <v>November</v>
      </c>
      <c r="J1237" s="10">
        <f t="shared" si="77"/>
        <v>2013</v>
      </c>
      <c r="K1237" s="9">
        <f t="shared" si="78"/>
        <v>41623.135405092595</v>
      </c>
      <c r="L1237">
        <v>1387077299</v>
      </c>
      <c r="M1237" s="9">
        <f t="shared" si="79"/>
        <v>41583.135405092595</v>
      </c>
      <c r="N1237">
        <v>1383621299</v>
      </c>
      <c r="O1237" t="b">
        <v>0</v>
      </c>
      <c r="P1237">
        <v>6</v>
      </c>
      <c r="Q1237" t="b">
        <v>0</v>
      </c>
      <c r="R1237" t="s">
        <v>8284</v>
      </c>
    </row>
    <row r="1238" spans="1:18" x14ac:dyDescent="0.55000000000000004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0" t="str">
        <f t="shared" si="76"/>
        <v>July</v>
      </c>
      <c r="J1238" s="10">
        <f t="shared" si="77"/>
        <v>2012</v>
      </c>
      <c r="K1238" s="9">
        <f t="shared" si="78"/>
        <v>41118.666666666664</v>
      </c>
      <c r="L1238">
        <v>1343491200</v>
      </c>
      <c r="M1238" s="9">
        <f t="shared" si="79"/>
        <v>41110.680138888885</v>
      </c>
      <c r="N1238">
        <v>1342801164</v>
      </c>
      <c r="O1238" t="b">
        <v>0</v>
      </c>
      <c r="P1238">
        <v>0</v>
      </c>
      <c r="Q1238" t="b">
        <v>0</v>
      </c>
      <c r="R1238" t="s">
        <v>8284</v>
      </c>
    </row>
    <row r="1239" spans="1:18" ht="43.2" x14ac:dyDescent="0.55000000000000004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0" t="str">
        <f t="shared" si="76"/>
        <v>August</v>
      </c>
      <c r="J1239" s="10">
        <f t="shared" si="77"/>
        <v>2012</v>
      </c>
      <c r="K1239" s="9">
        <f t="shared" si="78"/>
        <v>41145.283159722225</v>
      </c>
      <c r="L1239">
        <v>1345790865</v>
      </c>
      <c r="M1239" s="9">
        <f t="shared" si="79"/>
        <v>41125.283159722225</v>
      </c>
      <c r="N1239">
        <v>1344062865</v>
      </c>
      <c r="O1239" t="b">
        <v>0</v>
      </c>
      <c r="P1239">
        <v>0</v>
      </c>
      <c r="Q1239" t="b">
        <v>0</v>
      </c>
      <c r="R1239" t="s">
        <v>8284</v>
      </c>
    </row>
    <row r="1240" spans="1:18" ht="43.2" x14ac:dyDescent="0.55000000000000004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0" t="str">
        <f t="shared" si="76"/>
        <v>July</v>
      </c>
      <c r="J1240" s="10">
        <f t="shared" si="77"/>
        <v>2011</v>
      </c>
      <c r="K1240" s="9">
        <f t="shared" si="78"/>
        <v>40761.61037037037</v>
      </c>
      <c r="L1240">
        <v>1312641536</v>
      </c>
      <c r="M1240" s="9">
        <f t="shared" si="79"/>
        <v>40731.61037037037</v>
      </c>
      <c r="N1240">
        <v>1310049536</v>
      </c>
      <c r="O1240" t="b">
        <v>0</v>
      </c>
      <c r="P1240">
        <v>3</v>
      </c>
      <c r="Q1240" t="b">
        <v>0</v>
      </c>
      <c r="R1240" t="s">
        <v>8284</v>
      </c>
    </row>
    <row r="1241" spans="1:18" ht="28.8" x14ac:dyDescent="0.55000000000000004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0" t="str">
        <f t="shared" si="76"/>
        <v>December</v>
      </c>
      <c r="J1241" s="10">
        <f t="shared" si="77"/>
        <v>2011</v>
      </c>
      <c r="K1241" s="9">
        <f t="shared" si="78"/>
        <v>40913.962581018517</v>
      </c>
      <c r="L1241">
        <v>1325804767</v>
      </c>
      <c r="M1241" s="9">
        <f t="shared" si="79"/>
        <v>40883.962581018517</v>
      </c>
      <c r="N1241">
        <v>1323212767</v>
      </c>
      <c r="O1241" t="b">
        <v>0</v>
      </c>
      <c r="P1241">
        <v>0</v>
      </c>
      <c r="Q1241" t="b">
        <v>0</v>
      </c>
      <c r="R1241" t="s">
        <v>8284</v>
      </c>
    </row>
    <row r="1242" spans="1:18" ht="28.8" x14ac:dyDescent="0.55000000000000004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0" t="str">
        <f t="shared" si="76"/>
        <v>May</v>
      </c>
      <c r="J1242" s="10">
        <f t="shared" si="77"/>
        <v>2013</v>
      </c>
      <c r="K1242" s="9">
        <f t="shared" si="78"/>
        <v>41467.910416666666</v>
      </c>
      <c r="L1242">
        <v>1373665860</v>
      </c>
      <c r="M1242" s="9">
        <f t="shared" si="79"/>
        <v>41409.040011574078</v>
      </c>
      <c r="N1242">
        <v>1368579457</v>
      </c>
      <c r="O1242" t="b">
        <v>0</v>
      </c>
      <c r="P1242">
        <v>8</v>
      </c>
      <c r="Q1242" t="b">
        <v>0</v>
      </c>
      <c r="R1242" t="s">
        <v>8284</v>
      </c>
    </row>
    <row r="1243" spans="1:18" ht="43.2" x14ac:dyDescent="0.55000000000000004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0" t="str">
        <f t="shared" si="76"/>
        <v>October</v>
      </c>
      <c r="J1243" s="10">
        <f t="shared" si="77"/>
        <v>2014</v>
      </c>
      <c r="K1243" s="9">
        <f t="shared" si="78"/>
        <v>41946.249305555553</v>
      </c>
      <c r="L1243">
        <v>1414994340</v>
      </c>
      <c r="M1243" s="9">
        <f t="shared" si="79"/>
        <v>41923.837731481479</v>
      </c>
      <c r="N1243">
        <v>1413057980</v>
      </c>
      <c r="O1243" t="b">
        <v>0</v>
      </c>
      <c r="P1243">
        <v>34</v>
      </c>
      <c r="Q1243" t="b">
        <v>0</v>
      </c>
      <c r="R1243" t="s">
        <v>8284</v>
      </c>
    </row>
    <row r="1244" spans="1:18" ht="43.2" x14ac:dyDescent="0.55000000000000004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0" t="str">
        <f t="shared" si="76"/>
        <v>August</v>
      </c>
      <c r="J1244" s="10">
        <f t="shared" si="77"/>
        <v>2011</v>
      </c>
      <c r="K1244" s="9">
        <f t="shared" si="78"/>
        <v>40797.554166666669</v>
      </c>
      <c r="L1244">
        <v>1315747080</v>
      </c>
      <c r="M1244" s="9">
        <f t="shared" si="79"/>
        <v>40782.165532407409</v>
      </c>
      <c r="N1244">
        <v>1314417502</v>
      </c>
      <c r="O1244" t="b">
        <v>0</v>
      </c>
      <c r="P1244">
        <v>1</v>
      </c>
      <c r="Q1244" t="b">
        <v>0</v>
      </c>
      <c r="R1244" t="s">
        <v>8284</v>
      </c>
    </row>
    <row r="1245" spans="1:18" ht="43.2" x14ac:dyDescent="0.55000000000000004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0" t="str">
        <f t="shared" si="76"/>
        <v>May</v>
      </c>
      <c r="J1245" s="10">
        <f t="shared" si="77"/>
        <v>2011</v>
      </c>
      <c r="K1245" s="9">
        <f t="shared" si="78"/>
        <v>40732.875</v>
      </c>
      <c r="L1245">
        <v>1310158800</v>
      </c>
      <c r="M1245" s="9">
        <f t="shared" si="79"/>
        <v>40671.879293981481</v>
      </c>
      <c r="N1245">
        <v>1304888771</v>
      </c>
      <c r="O1245" t="b">
        <v>0</v>
      </c>
      <c r="P1245">
        <v>38</v>
      </c>
      <c r="Q1245" t="b">
        <v>0</v>
      </c>
      <c r="R1245" t="s">
        <v>8284</v>
      </c>
    </row>
    <row r="1246" spans="1:18" ht="43.2" x14ac:dyDescent="0.55000000000000004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0" t="str">
        <f t="shared" si="76"/>
        <v>March</v>
      </c>
      <c r="J1246" s="10">
        <f t="shared" si="77"/>
        <v>2013</v>
      </c>
      <c r="K1246" s="9">
        <f t="shared" si="78"/>
        <v>41386.875</v>
      </c>
      <c r="L1246">
        <v>1366664400</v>
      </c>
      <c r="M1246" s="9">
        <f t="shared" si="79"/>
        <v>41355.825497685182</v>
      </c>
      <c r="N1246">
        <v>1363981723</v>
      </c>
      <c r="O1246" t="b">
        <v>1</v>
      </c>
      <c r="P1246">
        <v>45</v>
      </c>
      <c r="Q1246" t="b">
        <v>1</v>
      </c>
      <c r="R1246" t="s">
        <v>8274</v>
      </c>
    </row>
    <row r="1247" spans="1:18" ht="43.2" x14ac:dyDescent="0.55000000000000004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0" t="str">
        <f t="shared" si="76"/>
        <v>May</v>
      </c>
      <c r="J1247" s="10">
        <f t="shared" si="77"/>
        <v>2014</v>
      </c>
      <c r="K1247" s="9">
        <f t="shared" si="78"/>
        <v>41804.599930555552</v>
      </c>
      <c r="L1247">
        <v>1402755834</v>
      </c>
      <c r="M1247" s="9">
        <f t="shared" si="79"/>
        <v>41774.599930555552</v>
      </c>
      <c r="N1247">
        <v>1400163834</v>
      </c>
      <c r="O1247" t="b">
        <v>1</v>
      </c>
      <c r="P1247">
        <v>17</v>
      </c>
      <c r="Q1247" t="b">
        <v>1</v>
      </c>
      <c r="R1247" t="s">
        <v>8274</v>
      </c>
    </row>
    <row r="1248" spans="1:18" ht="43.2" x14ac:dyDescent="0.55000000000000004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0" t="str">
        <f t="shared" si="76"/>
        <v>October</v>
      </c>
      <c r="J1248" s="10">
        <f t="shared" si="77"/>
        <v>2011</v>
      </c>
      <c r="K1248" s="9">
        <f t="shared" si="78"/>
        <v>40883.085057870368</v>
      </c>
      <c r="L1248">
        <v>1323136949</v>
      </c>
      <c r="M1248" s="9">
        <f t="shared" si="79"/>
        <v>40838.043391203704</v>
      </c>
      <c r="N1248">
        <v>1319245349</v>
      </c>
      <c r="O1248" t="b">
        <v>1</v>
      </c>
      <c r="P1248">
        <v>31</v>
      </c>
      <c r="Q1248" t="b">
        <v>1</v>
      </c>
      <c r="R1248" t="s">
        <v>8274</v>
      </c>
    </row>
    <row r="1249" spans="1:18" ht="28.8" x14ac:dyDescent="0.55000000000000004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0" t="str">
        <f t="shared" si="76"/>
        <v>April</v>
      </c>
      <c r="J1249" s="10">
        <f t="shared" si="77"/>
        <v>2013</v>
      </c>
      <c r="K1249" s="9">
        <f t="shared" si="78"/>
        <v>41400.292303240742</v>
      </c>
      <c r="L1249">
        <v>1367823655</v>
      </c>
      <c r="M1249" s="9">
        <f t="shared" si="79"/>
        <v>41370.292303240742</v>
      </c>
      <c r="N1249">
        <v>1365231655</v>
      </c>
      <c r="O1249" t="b">
        <v>1</v>
      </c>
      <c r="P1249">
        <v>50</v>
      </c>
      <c r="Q1249" t="b">
        <v>1</v>
      </c>
      <c r="R1249" t="s">
        <v>8274</v>
      </c>
    </row>
    <row r="1250" spans="1:18" ht="28.8" x14ac:dyDescent="0.55000000000000004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0" t="str">
        <f t="shared" si="76"/>
        <v>May</v>
      </c>
      <c r="J1250" s="10">
        <f t="shared" si="77"/>
        <v>2014</v>
      </c>
      <c r="K1250" s="9">
        <f t="shared" si="78"/>
        <v>41803.290972222225</v>
      </c>
      <c r="L1250">
        <v>1402642740</v>
      </c>
      <c r="M1250" s="9">
        <f t="shared" si="79"/>
        <v>41767.656863425924</v>
      </c>
      <c r="N1250">
        <v>1399563953</v>
      </c>
      <c r="O1250" t="b">
        <v>1</v>
      </c>
      <c r="P1250">
        <v>59</v>
      </c>
      <c r="Q1250" t="b">
        <v>1</v>
      </c>
      <c r="R1250" t="s">
        <v>8274</v>
      </c>
    </row>
    <row r="1251" spans="1:18" ht="43.2" x14ac:dyDescent="0.55000000000000004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0" t="str">
        <f t="shared" si="76"/>
        <v>June</v>
      </c>
      <c r="J1251" s="10">
        <f t="shared" si="77"/>
        <v>2012</v>
      </c>
      <c r="K1251" s="9">
        <f t="shared" si="78"/>
        <v>41097.74086805556</v>
      </c>
      <c r="L1251">
        <v>1341683211</v>
      </c>
      <c r="M1251" s="9">
        <f t="shared" si="79"/>
        <v>41067.74086805556</v>
      </c>
      <c r="N1251">
        <v>1339091211</v>
      </c>
      <c r="O1251" t="b">
        <v>1</v>
      </c>
      <c r="P1251">
        <v>81</v>
      </c>
      <c r="Q1251" t="b">
        <v>1</v>
      </c>
      <c r="R1251" t="s">
        <v>8274</v>
      </c>
    </row>
    <row r="1252" spans="1:18" ht="43.2" x14ac:dyDescent="0.55000000000000004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0" t="str">
        <f t="shared" si="76"/>
        <v>July</v>
      </c>
      <c r="J1252" s="10">
        <f t="shared" si="77"/>
        <v>2014</v>
      </c>
      <c r="K1252" s="9">
        <f t="shared" si="78"/>
        <v>41888.64271990741</v>
      </c>
      <c r="L1252">
        <v>1410017131</v>
      </c>
      <c r="M1252" s="9">
        <f t="shared" si="79"/>
        <v>41843.64271990741</v>
      </c>
      <c r="N1252">
        <v>1406129131</v>
      </c>
      <c r="O1252" t="b">
        <v>1</v>
      </c>
      <c r="P1252">
        <v>508</v>
      </c>
      <c r="Q1252" t="b">
        <v>1</v>
      </c>
      <c r="R1252" t="s">
        <v>8274</v>
      </c>
    </row>
    <row r="1253" spans="1:18" ht="28.8" x14ac:dyDescent="0.55000000000000004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0" t="str">
        <f t="shared" si="76"/>
        <v>July</v>
      </c>
      <c r="J1253" s="10">
        <f t="shared" si="77"/>
        <v>2011</v>
      </c>
      <c r="K1253" s="9">
        <f t="shared" si="78"/>
        <v>40811.814432870371</v>
      </c>
      <c r="L1253">
        <v>1316979167</v>
      </c>
      <c r="M1253" s="9">
        <f t="shared" si="79"/>
        <v>40751.814432870371</v>
      </c>
      <c r="N1253">
        <v>1311795167</v>
      </c>
      <c r="O1253" t="b">
        <v>1</v>
      </c>
      <c r="P1253">
        <v>74</v>
      </c>
      <c r="Q1253" t="b">
        <v>1</v>
      </c>
      <c r="R1253" t="s">
        <v>8274</v>
      </c>
    </row>
    <row r="1254" spans="1:18" ht="43.2" x14ac:dyDescent="0.55000000000000004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0" t="str">
        <f t="shared" si="76"/>
        <v>September</v>
      </c>
      <c r="J1254" s="10">
        <f t="shared" si="77"/>
        <v>2013</v>
      </c>
      <c r="K1254" s="9">
        <f t="shared" si="78"/>
        <v>41571.988067129627</v>
      </c>
      <c r="L1254">
        <v>1382658169</v>
      </c>
      <c r="M1254" s="9">
        <f t="shared" si="79"/>
        <v>41543.988067129627</v>
      </c>
      <c r="N1254">
        <v>1380238969</v>
      </c>
      <c r="O1254" t="b">
        <v>1</v>
      </c>
      <c r="P1254">
        <v>141</v>
      </c>
      <c r="Q1254" t="b">
        <v>1</v>
      </c>
      <c r="R1254" t="s">
        <v>8274</v>
      </c>
    </row>
    <row r="1255" spans="1:18" ht="43.2" x14ac:dyDescent="0.55000000000000004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0" t="str">
        <f t="shared" si="76"/>
        <v>August</v>
      </c>
      <c r="J1255" s="10">
        <f t="shared" si="77"/>
        <v>2014</v>
      </c>
      <c r="K1255" s="9">
        <f t="shared" si="78"/>
        <v>41885.783645833333</v>
      </c>
      <c r="L1255">
        <v>1409770107</v>
      </c>
      <c r="M1255" s="9">
        <f t="shared" si="79"/>
        <v>41855.783645833333</v>
      </c>
      <c r="N1255">
        <v>1407178107</v>
      </c>
      <c r="O1255" t="b">
        <v>1</v>
      </c>
      <c r="P1255">
        <v>711</v>
      </c>
      <c r="Q1255" t="b">
        <v>1</v>
      </c>
      <c r="R1255" t="s">
        <v>8274</v>
      </c>
    </row>
    <row r="1256" spans="1:18" ht="43.2" x14ac:dyDescent="0.55000000000000004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0" t="str">
        <f t="shared" si="76"/>
        <v>November</v>
      </c>
      <c r="J1256" s="10">
        <f t="shared" si="77"/>
        <v>2010</v>
      </c>
      <c r="K1256" s="9">
        <f t="shared" si="78"/>
        <v>40544.207638888889</v>
      </c>
      <c r="L1256">
        <v>1293857940</v>
      </c>
      <c r="M1256" s="9">
        <f t="shared" si="79"/>
        <v>40487.621365740742</v>
      </c>
      <c r="N1256">
        <v>1288968886</v>
      </c>
      <c r="O1256" t="b">
        <v>1</v>
      </c>
      <c r="P1256">
        <v>141</v>
      </c>
      <c r="Q1256" t="b">
        <v>1</v>
      </c>
      <c r="R1256" t="s">
        <v>8274</v>
      </c>
    </row>
    <row r="1257" spans="1:18" ht="43.2" x14ac:dyDescent="0.55000000000000004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0" t="str">
        <f t="shared" si="76"/>
        <v>November</v>
      </c>
      <c r="J1257" s="10">
        <f t="shared" si="77"/>
        <v>2013</v>
      </c>
      <c r="K1257" s="9">
        <f t="shared" si="78"/>
        <v>41609.887175925927</v>
      </c>
      <c r="L1257">
        <v>1385932652</v>
      </c>
      <c r="M1257" s="9">
        <f t="shared" si="79"/>
        <v>41579.845509259263</v>
      </c>
      <c r="N1257">
        <v>1383337052</v>
      </c>
      <c r="O1257" t="b">
        <v>1</v>
      </c>
      <c r="P1257">
        <v>109</v>
      </c>
      <c r="Q1257" t="b">
        <v>1</v>
      </c>
      <c r="R1257" t="s">
        <v>8274</v>
      </c>
    </row>
    <row r="1258" spans="1:18" ht="43.2" x14ac:dyDescent="0.55000000000000004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0" t="str">
        <f t="shared" si="76"/>
        <v>January</v>
      </c>
      <c r="J1258" s="10">
        <f t="shared" si="77"/>
        <v>2012</v>
      </c>
      <c r="K1258" s="9">
        <f t="shared" si="78"/>
        <v>40951.919340277782</v>
      </c>
      <c r="L1258">
        <v>1329084231</v>
      </c>
      <c r="M1258" s="9">
        <f t="shared" si="79"/>
        <v>40921.919340277782</v>
      </c>
      <c r="N1258">
        <v>1326492231</v>
      </c>
      <c r="O1258" t="b">
        <v>1</v>
      </c>
      <c r="P1258">
        <v>361</v>
      </c>
      <c r="Q1258" t="b">
        <v>1</v>
      </c>
      <c r="R1258" t="s">
        <v>8274</v>
      </c>
    </row>
    <row r="1259" spans="1:18" ht="43.2" x14ac:dyDescent="0.55000000000000004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0" t="str">
        <f t="shared" si="76"/>
        <v>February</v>
      </c>
      <c r="J1259" s="10">
        <f t="shared" si="77"/>
        <v>2011</v>
      </c>
      <c r="K1259" s="9">
        <f t="shared" si="78"/>
        <v>40636.043865740743</v>
      </c>
      <c r="L1259">
        <v>1301792590</v>
      </c>
      <c r="M1259" s="9">
        <f t="shared" si="79"/>
        <v>40587.085532407407</v>
      </c>
      <c r="N1259">
        <v>1297562590</v>
      </c>
      <c r="O1259" t="b">
        <v>1</v>
      </c>
      <c r="P1259">
        <v>176</v>
      </c>
      <c r="Q1259" t="b">
        <v>1</v>
      </c>
      <c r="R1259" t="s">
        <v>8274</v>
      </c>
    </row>
    <row r="1260" spans="1:18" ht="43.2" x14ac:dyDescent="0.55000000000000004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0" t="str">
        <f t="shared" si="76"/>
        <v>August</v>
      </c>
      <c r="J1260" s="10">
        <f t="shared" si="77"/>
        <v>2013</v>
      </c>
      <c r="K1260" s="9">
        <f t="shared" si="78"/>
        <v>41517.611250000002</v>
      </c>
      <c r="L1260">
        <v>1377960012</v>
      </c>
      <c r="M1260" s="9">
        <f t="shared" si="79"/>
        <v>41487.611250000002</v>
      </c>
      <c r="N1260">
        <v>1375368012</v>
      </c>
      <c r="O1260" t="b">
        <v>1</v>
      </c>
      <c r="P1260">
        <v>670</v>
      </c>
      <c r="Q1260" t="b">
        <v>1</v>
      </c>
      <c r="R1260" t="s">
        <v>8274</v>
      </c>
    </row>
    <row r="1261" spans="1:18" ht="28.8" x14ac:dyDescent="0.55000000000000004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0" t="str">
        <f t="shared" si="76"/>
        <v>May</v>
      </c>
      <c r="J1261" s="10">
        <f t="shared" si="77"/>
        <v>2014</v>
      </c>
      <c r="K1261" s="9">
        <f t="shared" si="78"/>
        <v>41799.165972222225</v>
      </c>
      <c r="L1261">
        <v>1402286340</v>
      </c>
      <c r="M1261" s="9">
        <f t="shared" si="79"/>
        <v>41766.970648148148</v>
      </c>
      <c r="N1261">
        <v>1399504664</v>
      </c>
      <c r="O1261" t="b">
        <v>1</v>
      </c>
      <c r="P1261">
        <v>96</v>
      </c>
      <c r="Q1261" t="b">
        <v>1</v>
      </c>
      <c r="R1261" t="s">
        <v>8274</v>
      </c>
    </row>
    <row r="1262" spans="1:18" ht="43.2" x14ac:dyDescent="0.55000000000000004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0" t="str">
        <f t="shared" si="76"/>
        <v>January</v>
      </c>
      <c r="J1262" s="10">
        <f t="shared" si="77"/>
        <v>2014</v>
      </c>
      <c r="K1262" s="9">
        <f t="shared" si="78"/>
        <v>41696.842824074076</v>
      </c>
      <c r="L1262">
        <v>1393445620</v>
      </c>
      <c r="M1262" s="9">
        <f t="shared" si="79"/>
        <v>41666.842824074076</v>
      </c>
      <c r="N1262">
        <v>1390853620</v>
      </c>
      <c r="O1262" t="b">
        <v>1</v>
      </c>
      <c r="P1262">
        <v>74</v>
      </c>
      <c r="Q1262" t="b">
        <v>1</v>
      </c>
      <c r="R1262" t="s">
        <v>8274</v>
      </c>
    </row>
    <row r="1263" spans="1:18" ht="28.8" x14ac:dyDescent="0.55000000000000004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0" t="str">
        <f t="shared" si="76"/>
        <v>December</v>
      </c>
      <c r="J1263" s="10">
        <f t="shared" si="77"/>
        <v>2013</v>
      </c>
      <c r="K1263" s="9">
        <f t="shared" si="78"/>
        <v>41668.342905092592</v>
      </c>
      <c r="L1263">
        <v>1390983227</v>
      </c>
      <c r="M1263" s="9">
        <f t="shared" si="79"/>
        <v>41638.342905092592</v>
      </c>
      <c r="N1263">
        <v>1388391227</v>
      </c>
      <c r="O1263" t="b">
        <v>1</v>
      </c>
      <c r="P1263">
        <v>52</v>
      </c>
      <c r="Q1263" t="b">
        <v>1</v>
      </c>
      <c r="R1263" t="s">
        <v>8274</v>
      </c>
    </row>
    <row r="1264" spans="1:18" ht="43.2" x14ac:dyDescent="0.55000000000000004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0" t="str">
        <f t="shared" si="76"/>
        <v>January</v>
      </c>
      <c r="J1264" s="10">
        <f t="shared" si="77"/>
        <v>2014</v>
      </c>
      <c r="K1264" s="9">
        <f t="shared" si="78"/>
        <v>41686.762638888889</v>
      </c>
      <c r="L1264">
        <v>1392574692</v>
      </c>
      <c r="M1264" s="9">
        <f t="shared" si="79"/>
        <v>41656.762638888889</v>
      </c>
      <c r="N1264">
        <v>1389982692</v>
      </c>
      <c r="O1264" t="b">
        <v>1</v>
      </c>
      <c r="P1264">
        <v>105</v>
      </c>
      <c r="Q1264" t="b">
        <v>1</v>
      </c>
      <c r="R1264" t="s">
        <v>8274</v>
      </c>
    </row>
    <row r="1265" spans="1:18" ht="28.8" x14ac:dyDescent="0.55000000000000004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0" t="str">
        <f t="shared" si="76"/>
        <v>February</v>
      </c>
      <c r="J1265" s="10">
        <f t="shared" si="77"/>
        <v>2014</v>
      </c>
      <c r="K1265" s="9">
        <f t="shared" si="78"/>
        <v>41727.041666666664</v>
      </c>
      <c r="L1265">
        <v>1396054800</v>
      </c>
      <c r="M1265" s="9">
        <f t="shared" si="79"/>
        <v>41692.084143518521</v>
      </c>
      <c r="N1265">
        <v>1393034470</v>
      </c>
      <c r="O1265" t="b">
        <v>1</v>
      </c>
      <c r="P1265">
        <v>41</v>
      </c>
      <c r="Q1265" t="b">
        <v>1</v>
      </c>
      <c r="R1265" t="s">
        <v>8274</v>
      </c>
    </row>
    <row r="1266" spans="1:18" ht="43.2" x14ac:dyDescent="0.55000000000000004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0" t="str">
        <f t="shared" si="76"/>
        <v>September</v>
      </c>
      <c r="J1266" s="10">
        <f t="shared" si="77"/>
        <v>2013</v>
      </c>
      <c r="K1266" s="9">
        <f t="shared" si="78"/>
        <v>41576.662997685184</v>
      </c>
      <c r="L1266">
        <v>1383062083</v>
      </c>
      <c r="M1266" s="9">
        <f t="shared" si="79"/>
        <v>41547.662997685184</v>
      </c>
      <c r="N1266">
        <v>1380556483</v>
      </c>
      <c r="O1266" t="b">
        <v>1</v>
      </c>
      <c r="P1266">
        <v>34</v>
      </c>
      <c r="Q1266" t="b">
        <v>1</v>
      </c>
      <c r="R1266" t="s">
        <v>8274</v>
      </c>
    </row>
    <row r="1267" spans="1:18" ht="57.6" x14ac:dyDescent="0.55000000000000004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0" t="str">
        <f t="shared" si="76"/>
        <v>October</v>
      </c>
      <c r="J1267" s="10">
        <f t="shared" si="77"/>
        <v>2010</v>
      </c>
      <c r="K1267" s="9">
        <f t="shared" si="78"/>
        <v>40512.655266203699</v>
      </c>
      <c r="L1267">
        <v>1291131815</v>
      </c>
      <c r="M1267" s="9">
        <f t="shared" si="79"/>
        <v>40465.655266203699</v>
      </c>
      <c r="N1267">
        <v>1287071015</v>
      </c>
      <c r="O1267" t="b">
        <v>1</v>
      </c>
      <c r="P1267">
        <v>66</v>
      </c>
      <c r="Q1267" t="b">
        <v>1</v>
      </c>
      <c r="R1267" t="s">
        <v>8274</v>
      </c>
    </row>
    <row r="1268" spans="1:18" ht="28.8" x14ac:dyDescent="0.55000000000000004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0" t="str">
        <f t="shared" si="76"/>
        <v>December</v>
      </c>
      <c r="J1268" s="10">
        <f t="shared" si="77"/>
        <v>2013</v>
      </c>
      <c r="K1268" s="9">
        <f t="shared" si="78"/>
        <v>41650.87667824074</v>
      </c>
      <c r="L1268">
        <v>1389474145</v>
      </c>
      <c r="M1268" s="9">
        <f t="shared" si="79"/>
        <v>41620.87667824074</v>
      </c>
      <c r="N1268">
        <v>1386882145</v>
      </c>
      <c r="O1268" t="b">
        <v>1</v>
      </c>
      <c r="P1268">
        <v>50</v>
      </c>
      <c r="Q1268" t="b">
        <v>1</v>
      </c>
      <c r="R1268" t="s">
        <v>8274</v>
      </c>
    </row>
    <row r="1269" spans="1:18" ht="43.2" x14ac:dyDescent="0.55000000000000004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0" t="str">
        <f t="shared" si="76"/>
        <v>June</v>
      </c>
      <c r="J1269" s="10">
        <f t="shared" si="77"/>
        <v>2013</v>
      </c>
      <c r="K1269" s="9">
        <f t="shared" si="78"/>
        <v>41479.585162037038</v>
      </c>
      <c r="L1269">
        <v>1374674558</v>
      </c>
      <c r="M1269" s="9">
        <f t="shared" si="79"/>
        <v>41449.585162037038</v>
      </c>
      <c r="N1269">
        <v>1372082558</v>
      </c>
      <c r="O1269" t="b">
        <v>1</v>
      </c>
      <c r="P1269">
        <v>159</v>
      </c>
      <c r="Q1269" t="b">
        <v>1</v>
      </c>
      <c r="R1269" t="s">
        <v>8274</v>
      </c>
    </row>
    <row r="1270" spans="1:18" ht="28.8" x14ac:dyDescent="0.55000000000000004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0" t="str">
        <f t="shared" si="76"/>
        <v>August</v>
      </c>
      <c r="J1270" s="10">
        <f t="shared" si="77"/>
        <v>2013</v>
      </c>
      <c r="K1270" s="9">
        <f t="shared" si="78"/>
        <v>41537.845451388886</v>
      </c>
      <c r="L1270">
        <v>1379708247</v>
      </c>
      <c r="M1270" s="9">
        <f t="shared" si="79"/>
        <v>41507.845451388886</v>
      </c>
      <c r="N1270">
        <v>1377116247</v>
      </c>
      <c r="O1270" t="b">
        <v>1</v>
      </c>
      <c r="P1270">
        <v>182</v>
      </c>
      <c r="Q1270" t="b">
        <v>1</v>
      </c>
      <c r="R1270" t="s">
        <v>8274</v>
      </c>
    </row>
    <row r="1271" spans="1:18" ht="43.2" x14ac:dyDescent="0.55000000000000004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0" t="str">
        <f t="shared" si="76"/>
        <v>March</v>
      </c>
      <c r="J1271" s="10">
        <f t="shared" si="77"/>
        <v>2016</v>
      </c>
      <c r="K1271" s="9">
        <f t="shared" si="78"/>
        <v>42476</v>
      </c>
      <c r="L1271">
        <v>1460764800</v>
      </c>
      <c r="M1271" s="9">
        <f t="shared" si="79"/>
        <v>42445.823055555549</v>
      </c>
      <c r="N1271">
        <v>1458157512</v>
      </c>
      <c r="O1271" t="b">
        <v>1</v>
      </c>
      <c r="P1271">
        <v>206</v>
      </c>
      <c r="Q1271" t="b">
        <v>1</v>
      </c>
      <c r="R1271" t="s">
        <v>8274</v>
      </c>
    </row>
    <row r="1272" spans="1:18" ht="28.8" x14ac:dyDescent="0.55000000000000004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0" t="str">
        <f t="shared" si="76"/>
        <v>January</v>
      </c>
      <c r="J1272" s="10">
        <f t="shared" si="77"/>
        <v>2012</v>
      </c>
      <c r="K1272" s="9">
        <f t="shared" si="78"/>
        <v>40993.815300925926</v>
      </c>
      <c r="L1272">
        <v>1332704042</v>
      </c>
      <c r="M1272" s="9">
        <f t="shared" si="79"/>
        <v>40933.856967592597</v>
      </c>
      <c r="N1272">
        <v>1327523642</v>
      </c>
      <c r="O1272" t="b">
        <v>1</v>
      </c>
      <c r="P1272">
        <v>169</v>
      </c>
      <c r="Q1272" t="b">
        <v>1</v>
      </c>
      <c r="R1272" t="s">
        <v>8274</v>
      </c>
    </row>
    <row r="1273" spans="1:18" ht="43.2" x14ac:dyDescent="0.55000000000000004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0" t="str">
        <f t="shared" si="76"/>
        <v>October</v>
      </c>
      <c r="J1273" s="10">
        <f t="shared" si="77"/>
        <v>2013</v>
      </c>
      <c r="K1273" s="9">
        <f t="shared" si="78"/>
        <v>41591.725219907406</v>
      </c>
      <c r="L1273">
        <v>1384363459</v>
      </c>
      <c r="M1273" s="9">
        <f t="shared" si="79"/>
        <v>41561.683553240742</v>
      </c>
      <c r="N1273">
        <v>1381767859</v>
      </c>
      <c r="O1273" t="b">
        <v>1</v>
      </c>
      <c r="P1273">
        <v>31</v>
      </c>
      <c r="Q1273" t="b">
        <v>1</v>
      </c>
      <c r="R1273" t="s">
        <v>8274</v>
      </c>
    </row>
    <row r="1274" spans="1:18" ht="57.6" x14ac:dyDescent="0.55000000000000004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0" t="str">
        <f t="shared" si="76"/>
        <v>April</v>
      </c>
      <c r="J1274" s="10">
        <f t="shared" si="77"/>
        <v>2010</v>
      </c>
      <c r="K1274" s="9">
        <f t="shared" si="78"/>
        <v>40344.166666666664</v>
      </c>
      <c r="L1274">
        <v>1276574400</v>
      </c>
      <c r="M1274" s="9">
        <f t="shared" si="79"/>
        <v>40274.745127314818</v>
      </c>
      <c r="N1274">
        <v>1270576379</v>
      </c>
      <c r="O1274" t="b">
        <v>1</v>
      </c>
      <c r="P1274">
        <v>28</v>
      </c>
      <c r="Q1274" t="b">
        <v>1</v>
      </c>
      <c r="R1274" t="s">
        <v>8274</v>
      </c>
    </row>
    <row r="1275" spans="1:18" ht="28.8" x14ac:dyDescent="0.55000000000000004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0" t="str">
        <f t="shared" si="76"/>
        <v>August</v>
      </c>
      <c r="J1275" s="10">
        <f t="shared" si="77"/>
        <v>2014</v>
      </c>
      <c r="K1275" s="9">
        <f t="shared" si="78"/>
        <v>41882.730219907404</v>
      </c>
      <c r="L1275">
        <v>1409506291</v>
      </c>
      <c r="M1275" s="9">
        <f t="shared" si="79"/>
        <v>41852.730219907404</v>
      </c>
      <c r="N1275">
        <v>1406914291</v>
      </c>
      <c r="O1275" t="b">
        <v>1</v>
      </c>
      <c r="P1275">
        <v>54</v>
      </c>
      <c r="Q1275" t="b">
        <v>1</v>
      </c>
      <c r="R1275" t="s">
        <v>8274</v>
      </c>
    </row>
    <row r="1276" spans="1:18" ht="43.2" x14ac:dyDescent="0.55000000000000004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0" t="str">
        <f t="shared" si="76"/>
        <v>July</v>
      </c>
      <c r="J1276" s="10">
        <f t="shared" si="77"/>
        <v>2012</v>
      </c>
      <c r="K1276" s="9">
        <f t="shared" si="78"/>
        <v>41151.690104166664</v>
      </c>
      <c r="L1276">
        <v>1346344425</v>
      </c>
      <c r="M1276" s="9">
        <f t="shared" si="79"/>
        <v>41116.690104166664</v>
      </c>
      <c r="N1276">
        <v>1343320425</v>
      </c>
      <c r="O1276" t="b">
        <v>1</v>
      </c>
      <c r="P1276">
        <v>467</v>
      </c>
      <c r="Q1276" t="b">
        <v>1</v>
      </c>
      <c r="R1276" t="s">
        <v>8274</v>
      </c>
    </row>
    <row r="1277" spans="1:18" ht="43.2" x14ac:dyDescent="0.55000000000000004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0" t="str">
        <f t="shared" si="76"/>
        <v>July</v>
      </c>
      <c r="J1277" s="10">
        <f t="shared" si="77"/>
        <v>2013</v>
      </c>
      <c r="K1277" s="9">
        <f t="shared" si="78"/>
        <v>41493.867905092593</v>
      </c>
      <c r="L1277">
        <v>1375908587</v>
      </c>
      <c r="M1277" s="9">
        <f t="shared" si="79"/>
        <v>41458.867905092593</v>
      </c>
      <c r="N1277">
        <v>1372884587</v>
      </c>
      <c r="O1277" t="b">
        <v>1</v>
      </c>
      <c r="P1277">
        <v>389</v>
      </c>
      <c r="Q1277" t="b">
        <v>1</v>
      </c>
      <c r="R1277" t="s">
        <v>8274</v>
      </c>
    </row>
    <row r="1278" spans="1:18" ht="28.8" x14ac:dyDescent="0.55000000000000004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0" t="str">
        <f t="shared" si="76"/>
        <v>July</v>
      </c>
      <c r="J1278" s="10">
        <f t="shared" si="77"/>
        <v>2009</v>
      </c>
      <c r="K1278" s="9">
        <f t="shared" si="78"/>
        <v>40057.166666666664</v>
      </c>
      <c r="L1278">
        <v>1251777600</v>
      </c>
      <c r="M1278" s="9">
        <f t="shared" si="79"/>
        <v>40007.704247685186</v>
      </c>
      <c r="N1278">
        <v>1247504047</v>
      </c>
      <c r="O1278" t="b">
        <v>1</v>
      </c>
      <c r="P1278">
        <v>68</v>
      </c>
      <c r="Q1278" t="b">
        <v>1</v>
      </c>
      <c r="R1278" t="s">
        <v>8274</v>
      </c>
    </row>
    <row r="1279" spans="1:18" ht="43.2" x14ac:dyDescent="0.55000000000000004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0" t="str">
        <f t="shared" si="76"/>
        <v>July</v>
      </c>
      <c r="J1279" s="10">
        <f t="shared" si="77"/>
        <v>2012</v>
      </c>
      <c r="K1279" s="9">
        <f t="shared" si="78"/>
        <v>41156.561886574076</v>
      </c>
      <c r="L1279">
        <v>1346765347</v>
      </c>
      <c r="M1279" s="9">
        <f t="shared" si="79"/>
        <v>41121.561886574076</v>
      </c>
      <c r="N1279">
        <v>1343741347</v>
      </c>
      <c r="O1279" t="b">
        <v>1</v>
      </c>
      <c r="P1279">
        <v>413</v>
      </c>
      <c r="Q1279" t="b">
        <v>1</v>
      </c>
      <c r="R1279" t="s">
        <v>8274</v>
      </c>
    </row>
    <row r="1280" spans="1:18" ht="43.2" x14ac:dyDescent="0.55000000000000004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0" t="str">
        <f t="shared" si="76"/>
        <v>May</v>
      </c>
      <c r="J1280" s="10">
        <f t="shared" si="77"/>
        <v>2014</v>
      </c>
      <c r="K1280" s="9">
        <f t="shared" si="78"/>
        <v>41815.083333333336</v>
      </c>
      <c r="L1280">
        <v>1403661600</v>
      </c>
      <c r="M1280" s="9">
        <f t="shared" si="79"/>
        <v>41786.555162037039</v>
      </c>
      <c r="N1280">
        <v>1401196766</v>
      </c>
      <c r="O1280" t="b">
        <v>1</v>
      </c>
      <c r="P1280">
        <v>190</v>
      </c>
      <c r="Q1280" t="b">
        <v>1</v>
      </c>
      <c r="R1280" t="s">
        <v>8274</v>
      </c>
    </row>
    <row r="1281" spans="1:18" ht="43.2" x14ac:dyDescent="0.55000000000000004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0" t="str">
        <f t="shared" si="76"/>
        <v>February</v>
      </c>
      <c r="J1281" s="10">
        <f t="shared" si="77"/>
        <v>2014</v>
      </c>
      <c r="K1281" s="9">
        <f t="shared" si="78"/>
        <v>41722.057523148149</v>
      </c>
      <c r="L1281">
        <v>1395624170</v>
      </c>
      <c r="M1281" s="9">
        <f t="shared" si="79"/>
        <v>41682.099189814813</v>
      </c>
      <c r="N1281">
        <v>1392171770</v>
      </c>
      <c r="O1281" t="b">
        <v>1</v>
      </c>
      <c r="P1281">
        <v>189</v>
      </c>
      <c r="Q1281" t="b">
        <v>1</v>
      </c>
      <c r="R1281" t="s">
        <v>8274</v>
      </c>
    </row>
    <row r="1282" spans="1:18" ht="43.2" x14ac:dyDescent="0.55000000000000004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0" t="str">
        <f t="shared" si="76"/>
        <v>December</v>
      </c>
      <c r="J1282" s="10">
        <f t="shared" si="77"/>
        <v>2010</v>
      </c>
      <c r="K1282" s="9">
        <f t="shared" si="78"/>
        <v>40603.757569444446</v>
      </c>
      <c r="L1282">
        <v>1299003054</v>
      </c>
      <c r="M1282" s="9">
        <f t="shared" si="79"/>
        <v>40513.757569444446</v>
      </c>
      <c r="N1282">
        <v>1291227054</v>
      </c>
      <c r="O1282" t="b">
        <v>1</v>
      </c>
      <c r="P1282">
        <v>130</v>
      </c>
      <c r="Q1282" t="b">
        <v>1</v>
      </c>
      <c r="R1282" t="s">
        <v>8274</v>
      </c>
    </row>
    <row r="1283" spans="1:18" ht="43.2" x14ac:dyDescent="0.55000000000000004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0" t="str">
        <f t="shared" ref="I1283:I1346" si="80">TEXT(M1283, "mmmm")</f>
        <v>July</v>
      </c>
      <c r="J1283" s="10">
        <f t="shared" ref="J1283:J1346" si="81">YEAR(M1283)</f>
        <v>2013</v>
      </c>
      <c r="K1283" s="9">
        <f t="shared" ref="K1283:K1346" si="82">(((L1283/60)/60)/24)+DATE(1970,1,1)</f>
        <v>41483.743472222224</v>
      </c>
      <c r="L1283">
        <v>1375033836</v>
      </c>
      <c r="M1283" s="9">
        <f t="shared" ref="M1283:M1346" si="83">(((N1283/60)/60)/24)+DATE(1970,1,1)</f>
        <v>41463.743472222224</v>
      </c>
      <c r="N1283">
        <v>1373305836</v>
      </c>
      <c r="O1283" t="b">
        <v>1</v>
      </c>
      <c r="P1283">
        <v>74</v>
      </c>
      <c r="Q1283" t="b">
        <v>1</v>
      </c>
      <c r="R1283" t="s">
        <v>8274</v>
      </c>
    </row>
    <row r="1284" spans="1:18" ht="43.2" x14ac:dyDescent="0.55000000000000004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0" t="str">
        <f t="shared" si="80"/>
        <v>November</v>
      </c>
      <c r="J1284" s="10">
        <f t="shared" si="81"/>
        <v>2013</v>
      </c>
      <c r="K1284" s="9">
        <f t="shared" si="82"/>
        <v>41617.207638888889</v>
      </c>
      <c r="L1284">
        <v>1386565140</v>
      </c>
      <c r="M1284" s="9">
        <f t="shared" si="83"/>
        <v>41586.475173611114</v>
      </c>
      <c r="N1284">
        <v>1383909855</v>
      </c>
      <c r="O1284" t="b">
        <v>1</v>
      </c>
      <c r="P1284">
        <v>274</v>
      </c>
      <c r="Q1284" t="b">
        <v>1</v>
      </c>
      <c r="R1284" t="s">
        <v>8274</v>
      </c>
    </row>
    <row r="1285" spans="1:18" ht="43.2" x14ac:dyDescent="0.55000000000000004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0" t="str">
        <f t="shared" si="80"/>
        <v>February</v>
      </c>
      <c r="J1285" s="10">
        <f t="shared" si="81"/>
        <v>2013</v>
      </c>
      <c r="K1285" s="9">
        <f t="shared" si="82"/>
        <v>41344.166666666664</v>
      </c>
      <c r="L1285">
        <v>1362974400</v>
      </c>
      <c r="M1285" s="9">
        <f t="shared" si="83"/>
        <v>41320.717465277776</v>
      </c>
      <c r="N1285">
        <v>1360948389</v>
      </c>
      <c r="O1285" t="b">
        <v>1</v>
      </c>
      <c r="P1285">
        <v>22</v>
      </c>
      <c r="Q1285" t="b">
        <v>1</v>
      </c>
      <c r="R1285" t="s">
        <v>8274</v>
      </c>
    </row>
    <row r="1286" spans="1:18" ht="43.2" x14ac:dyDescent="0.55000000000000004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0" t="str">
        <f t="shared" si="80"/>
        <v>December</v>
      </c>
      <c r="J1286" s="10">
        <f t="shared" si="81"/>
        <v>2016</v>
      </c>
      <c r="K1286" s="9">
        <f t="shared" si="82"/>
        <v>42735.707638888889</v>
      </c>
      <c r="L1286">
        <v>1483203540</v>
      </c>
      <c r="M1286" s="9">
        <f t="shared" si="83"/>
        <v>42712.23474537037</v>
      </c>
      <c r="N1286">
        <v>1481175482</v>
      </c>
      <c r="O1286" t="b">
        <v>0</v>
      </c>
      <c r="P1286">
        <v>31</v>
      </c>
      <c r="Q1286" t="b">
        <v>1</v>
      </c>
      <c r="R1286" t="s">
        <v>8269</v>
      </c>
    </row>
    <row r="1287" spans="1:18" ht="43.2" x14ac:dyDescent="0.55000000000000004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0" t="str">
        <f t="shared" si="80"/>
        <v>June</v>
      </c>
      <c r="J1287" s="10">
        <f t="shared" si="81"/>
        <v>2015</v>
      </c>
      <c r="K1287" s="9">
        <f t="shared" si="82"/>
        <v>42175.583043981482</v>
      </c>
      <c r="L1287">
        <v>1434808775</v>
      </c>
      <c r="M1287" s="9">
        <f t="shared" si="83"/>
        <v>42160.583043981482</v>
      </c>
      <c r="N1287">
        <v>1433512775</v>
      </c>
      <c r="O1287" t="b">
        <v>0</v>
      </c>
      <c r="P1287">
        <v>63</v>
      </c>
      <c r="Q1287" t="b">
        <v>1</v>
      </c>
      <c r="R1287" t="s">
        <v>8269</v>
      </c>
    </row>
    <row r="1288" spans="1:18" ht="43.2" x14ac:dyDescent="0.55000000000000004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0" t="str">
        <f t="shared" si="80"/>
        <v>February</v>
      </c>
      <c r="J1288" s="10">
        <f t="shared" si="81"/>
        <v>2015</v>
      </c>
      <c r="K1288" s="9">
        <f t="shared" si="82"/>
        <v>42052.583333333328</v>
      </c>
      <c r="L1288">
        <v>1424181600</v>
      </c>
      <c r="M1288" s="9">
        <f t="shared" si="83"/>
        <v>42039.384571759263</v>
      </c>
      <c r="N1288">
        <v>1423041227</v>
      </c>
      <c r="O1288" t="b">
        <v>0</v>
      </c>
      <c r="P1288">
        <v>20</v>
      </c>
      <c r="Q1288" t="b">
        <v>1</v>
      </c>
      <c r="R1288" t="s">
        <v>8269</v>
      </c>
    </row>
    <row r="1289" spans="1:18" ht="57.6" x14ac:dyDescent="0.55000000000000004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0" t="str">
        <f t="shared" si="80"/>
        <v>April</v>
      </c>
      <c r="J1289" s="10">
        <f t="shared" si="81"/>
        <v>2015</v>
      </c>
      <c r="K1289" s="9">
        <f t="shared" si="82"/>
        <v>42167.621018518519</v>
      </c>
      <c r="L1289">
        <v>1434120856</v>
      </c>
      <c r="M1289" s="9">
        <f t="shared" si="83"/>
        <v>42107.621018518519</v>
      </c>
      <c r="N1289">
        <v>1428936856</v>
      </c>
      <c r="O1289" t="b">
        <v>0</v>
      </c>
      <c r="P1289">
        <v>25</v>
      </c>
      <c r="Q1289" t="b">
        <v>1</v>
      </c>
      <c r="R1289" t="s">
        <v>8269</v>
      </c>
    </row>
    <row r="1290" spans="1:18" ht="43.2" x14ac:dyDescent="0.55000000000000004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0" t="str">
        <f t="shared" si="80"/>
        <v>July</v>
      </c>
      <c r="J1290" s="10">
        <f t="shared" si="81"/>
        <v>2016</v>
      </c>
      <c r="K1290" s="9">
        <f t="shared" si="82"/>
        <v>42592.166666666672</v>
      </c>
      <c r="L1290">
        <v>1470801600</v>
      </c>
      <c r="M1290" s="9">
        <f t="shared" si="83"/>
        <v>42561.154664351852</v>
      </c>
      <c r="N1290">
        <v>1468122163</v>
      </c>
      <c r="O1290" t="b">
        <v>0</v>
      </c>
      <c r="P1290">
        <v>61</v>
      </c>
      <c r="Q1290" t="b">
        <v>1</v>
      </c>
      <c r="R1290" t="s">
        <v>8269</v>
      </c>
    </row>
    <row r="1291" spans="1:18" ht="43.2" x14ac:dyDescent="0.55000000000000004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0" t="str">
        <f t="shared" si="80"/>
        <v>December</v>
      </c>
      <c r="J1291" s="10">
        <f t="shared" si="81"/>
        <v>2016</v>
      </c>
      <c r="K1291" s="9">
        <f t="shared" si="82"/>
        <v>42739.134780092587</v>
      </c>
      <c r="L1291">
        <v>1483499645</v>
      </c>
      <c r="M1291" s="9">
        <f t="shared" si="83"/>
        <v>42709.134780092587</v>
      </c>
      <c r="N1291">
        <v>1480907645</v>
      </c>
      <c r="O1291" t="b">
        <v>0</v>
      </c>
      <c r="P1291">
        <v>52</v>
      </c>
      <c r="Q1291" t="b">
        <v>1</v>
      </c>
      <c r="R1291" t="s">
        <v>8269</v>
      </c>
    </row>
    <row r="1292" spans="1:18" ht="28.8" x14ac:dyDescent="0.55000000000000004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0" t="str">
        <f t="shared" si="80"/>
        <v>March</v>
      </c>
      <c r="J1292" s="10">
        <f t="shared" si="81"/>
        <v>2015</v>
      </c>
      <c r="K1292" s="9">
        <f t="shared" si="82"/>
        <v>42117.290972222225</v>
      </c>
      <c r="L1292">
        <v>1429772340</v>
      </c>
      <c r="M1292" s="9">
        <f t="shared" si="83"/>
        <v>42086.614942129629</v>
      </c>
      <c r="N1292">
        <v>1427121931</v>
      </c>
      <c r="O1292" t="b">
        <v>0</v>
      </c>
      <c r="P1292">
        <v>86</v>
      </c>
      <c r="Q1292" t="b">
        <v>1</v>
      </c>
      <c r="R1292" t="s">
        <v>8269</v>
      </c>
    </row>
    <row r="1293" spans="1:18" ht="43.2" x14ac:dyDescent="0.55000000000000004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0" t="str">
        <f t="shared" si="80"/>
        <v>March</v>
      </c>
      <c r="J1293" s="10">
        <f t="shared" si="81"/>
        <v>2015</v>
      </c>
      <c r="K1293" s="9">
        <f t="shared" si="82"/>
        <v>42101.291666666672</v>
      </c>
      <c r="L1293">
        <v>1428390000</v>
      </c>
      <c r="M1293" s="9">
        <f t="shared" si="83"/>
        <v>42064.652673611112</v>
      </c>
      <c r="N1293">
        <v>1425224391</v>
      </c>
      <c r="O1293" t="b">
        <v>0</v>
      </c>
      <c r="P1293">
        <v>42</v>
      </c>
      <c r="Q1293" t="b">
        <v>1</v>
      </c>
      <c r="R1293" t="s">
        <v>8269</v>
      </c>
    </row>
    <row r="1294" spans="1:18" ht="43.2" x14ac:dyDescent="0.55000000000000004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0" t="str">
        <f t="shared" si="80"/>
        <v>September</v>
      </c>
      <c r="J1294" s="10">
        <f t="shared" si="81"/>
        <v>2015</v>
      </c>
      <c r="K1294" s="9">
        <f t="shared" si="82"/>
        <v>42283.957638888889</v>
      </c>
      <c r="L1294">
        <v>1444172340</v>
      </c>
      <c r="M1294" s="9">
        <f t="shared" si="83"/>
        <v>42256.764212962968</v>
      </c>
      <c r="N1294">
        <v>1441822828</v>
      </c>
      <c r="O1294" t="b">
        <v>0</v>
      </c>
      <c r="P1294">
        <v>52</v>
      </c>
      <c r="Q1294" t="b">
        <v>1</v>
      </c>
      <c r="R1294" t="s">
        <v>8269</v>
      </c>
    </row>
    <row r="1295" spans="1:18" ht="43.2" x14ac:dyDescent="0.55000000000000004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0" t="str">
        <f t="shared" si="80"/>
        <v>October</v>
      </c>
      <c r="J1295" s="10">
        <f t="shared" si="81"/>
        <v>2015</v>
      </c>
      <c r="K1295" s="9">
        <f t="shared" si="82"/>
        <v>42322.742719907401</v>
      </c>
      <c r="L1295">
        <v>1447523371</v>
      </c>
      <c r="M1295" s="9">
        <f t="shared" si="83"/>
        <v>42292.701053240744</v>
      </c>
      <c r="N1295">
        <v>1444927771</v>
      </c>
      <c r="O1295" t="b">
        <v>0</v>
      </c>
      <c r="P1295">
        <v>120</v>
      </c>
      <c r="Q1295" t="b">
        <v>1</v>
      </c>
      <c r="R1295" t="s">
        <v>8269</v>
      </c>
    </row>
    <row r="1296" spans="1:18" ht="43.2" x14ac:dyDescent="0.55000000000000004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0" t="str">
        <f t="shared" si="80"/>
        <v>October</v>
      </c>
      <c r="J1296" s="10">
        <f t="shared" si="81"/>
        <v>2015</v>
      </c>
      <c r="K1296" s="9">
        <f t="shared" si="82"/>
        <v>42296.458333333328</v>
      </c>
      <c r="L1296">
        <v>1445252400</v>
      </c>
      <c r="M1296" s="9">
        <f t="shared" si="83"/>
        <v>42278.453668981485</v>
      </c>
      <c r="N1296">
        <v>1443696797</v>
      </c>
      <c r="O1296" t="b">
        <v>0</v>
      </c>
      <c r="P1296">
        <v>22</v>
      </c>
      <c r="Q1296" t="b">
        <v>1</v>
      </c>
      <c r="R1296" t="s">
        <v>8269</v>
      </c>
    </row>
    <row r="1297" spans="1:18" ht="43.2" x14ac:dyDescent="0.55000000000000004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0" t="str">
        <f t="shared" si="80"/>
        <v>June</v>
      </c>
      <c r="J1297" s="10">
        <f t="shared" si="81"/>
        <v>2015</v>
      </c>
      <c r="K1297" s="9">
        <f t="shared" si="82"/>
        <v>42214.708333333328</v>
      </c>
      <c r="L1297">
        <v>1438189200</v>
      </c>
      <c r="M1297" s="9">
        <f t="shared" si="83"/>
        <v>42184.572881944448</v>
      </c>
      <c r="N1297">
        <v>1435585497</v>
      </c>
      <c r="O1297" t="b">
        <v>0</v>
      </c>
      <c r="P1297">
        <v>64</v>
      </c>
      <c r="Q1297" t="b">
        <v>1</v>
      </c>
      <c r="R1297" t="s">
        <v>8269</v>
      </c>
    </row>
    <row r="1298" spans="1:18" ht="57.6" x14ac:dyDescent="0.55000000000000004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0" t="str">
        <f t="shared" si="80"/>
        <v>February</v>
      </c>
      <c r="J1298" s="10">
        <f t="shared" si="81"/>
        <v>2016</v>
      </c>
      <c r="K1298" s="9">
        <f t="shared" si="82"/>
        <v>42443.008946759262</v>
      </c>
      <c r="L1298">
        <v>1457914373</v>
      </c>
      <c r="M1298" s="9">
        <f t="shared" si="83"/>
        <v>42423.050613425927</v>
      </c>
      <c r="N1298">
        <v>1456189973</v>
      </c>
      <c r="O1298" t="b">
        <v>0</v>
      </c>
      <c r="P1298">
        <v>23</v>
      </c>
      <c r="Q1298" t="b">
        <v>1</v>
      </c>
      <c r="R1298" t="s">
        <v>8269</v>
      </c>
    </row>
    <row r="1299" spans="1:18" ht="43.2" x14ac:dyDescent="0.55000000000000004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0" t="str">
        <f t="shared" si="80"/>
        <v>April</v>
      </c>
      <c r="J1299" s="10">
        <f t="shared" si="81"/>
        <v>2016</v>
      </c>
      <c r="K1299" s="9">
        <f t="shared" si="82"/>
        <v>42491.747199074074</v>
      </c>
      <c r="L1299">
        <v>1462125358</v>
      </c>
      <c r="M1299" s="9">
        <f t="shared" si="83"/>
        <v>42461.747199074074</v>
      </c>
      <c r="N1299">
        <v>1459533358</v>
      </c>
      <c r="O1299" t="b">
        <v>0</v>
      </c>
      <c r="P1299">
        <v>238</v>
      </c>
      <c r="Q1299" t="b">
        <v>1</v>
      </c>
      <c r="R1299" t="s">
        <v>8269</v>
      </c>
    </row>
    <row r="1300" spans="1:18" ht="43.2" x14ac:dyDescent="0.55000000000000004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0" t="str">
        <f t="shared" si="80"/>
        <v>March</v>
      </c>
      <c r="J1300" s="10">
        <f t="shared" si="81"/>
        <v>2016</v>
      </c>
      <c r="K1300" s="9">
        <f t="shared" si="82"/>
        <v>42488.680925925932</v>
      </c>
      <c r="L1300">
        <v>1461860432</v>
      </c>
      <c r="M1300" s="9">
        <f t="shared" si="83"/>
        <v>42458.680925925932</v>
      </c>
      <c r="N1300">
        <v>1459268432</v>
      </c>
      <c r="O1300" t="b">
        <v>0</v>
      </c>
      <c r="P1300">
        <v>33</v>
      </c>
      <c r="Q1300" t="b">
        <v>1</v>
      </c>
      <c r="R1300" t="s">
        <v>8269</v>
      </c>
    </row>
    <row r="1301" spans="1:18" ht="43.2" x14ac:dyDescent="0.55000000000000004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0" t="str">
        <f t="shared" si="80"/>
        <v>June</v>
      </c>
      <c r="J1301" s="10">
        <f t="shared" si="81"/>
        <v>2015</v>
      </c>
      <c r="K1301" s="9">
        <f t="shared" si="82"/>
        <v>42199.814340277779</v>
      </c>
      <c r="L1301">
        <v>1436902359</v>
      </c>
      <c r="M1301" s="9">
        <f t="shared" si="83"/>
        <v>42169.814340277779</v>
      </c>
      <c r="N1301">
        <v>1434310359</v>
      </c>
      <c r="O1301" t="b">
        <v>0</v>
      </c>
      <c r="P1301">
        <v>32</v>
      </c>
      <c r="Q1301" t="b">
        <v>1</v>
      </c>
      <c r="R1301" t="s">
        <v>8269</v>
      </c>
    </row>
    <row r="1302" spans="1:18" ht="43.2" x14ac:dyDescent="0.55000000000000004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0" t="str">
        <f t="shared" si="80"/>
        <v>April</v>
      </c>
      <c r="J1302" s="10">
        <f t="shared" si="81"/>
        <v>2016</v>
      </c>
      <c r="K1302" s="9">
        <f t="shared" si="82"/>
        <v>42522.789583333331</v>
      </c>
      <c r="L1302">
        <v>1464807420</v>
      </c>
      <c r="M1302" s="9">
        <f t="shared" si="83"/>
        <v>42483.675208333334</v>
      </c>
      <c r="N1302">
        <v>1461427938</v>
      </c>
      <c r="O1302" t="b">
        <v>0</v>
      </c>
      <c r="P1302">
        <v>24</v>
      </c>
      <c r="Q1302" t="b">
        <v>1</v>
      </c>
      <c r="R1302" t="s">
        <v>8269</v>
      </c>
    </row>
    <row r="1303" spans="1:18" ht="43.2" x14ac:dyDescent="0.55000000000000004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0" t="str">
        <f t="shared" si="80"/>
        <v>July</v>
      </c>
      <c r="J1303" s="10">
        <f t="shared" si="81"/>
        <v>2015</v>
      </c>
      <c r="K1303" s="9">
        <f t="shared" si="82"/>
        <v>42206.125</v>
      </c>
      <c r="L1303">
        <v>1437447600</v>
      </c>
      <c r="M1303" s="9">
        <f t="shared" si="83"/>
        <v>42195.749745370369</v>
      </c>
      <c r="N1303">
        <v>1436551178</v>
      </c>
      <c r="O1303" t="b">
        <v>0</v>
      </c>
      <c r="P1303">
        <v>29</v>
      </c>
      <c r="Q1303" t="b">
        <v>1</v>
      </c>
      <c r="R1303" t="s">
        <v>8269</v>
      </c>
    </row>
    <row r="1304" spans="1:18" ht="43.2" x14ac:dyDescent="0.55000000000000004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0" t="str">
        <f t="shared" si="80"/>
        <v>November</v>
      </c>
      <c r="J1304" s="10">
        <f t="shared" si="81"/>
        <v>2016</v>
      </c>
      <c r="K1304" s="9">
        <f t="shared" si="82"/>
        <v>42705.099664351852</v>
      </c>
      <c r="L1304">
        <v>1480559011</v>
      </c>
      <c r="M1304" s="9">
        <f t="shared" si="83"/>
        <v>42675.057997685188</v>
      </c>
      <c r="N1304">
        <v>1477963411</v>
      </c>
      <c r="O1304" t="b">
        <v>0</v>
      </c>
      <c r="P1304">
        <v>50</v>
      </c>
      <c r="Q1304" t="b">
        <v>1</v>
      </c>
      <c r="R1304" t="s">
        <v>8269</v>
      </c>
    </row>
    <row r="1305" spans="1:18" ht="28.8" x14ac:dyDescent="0.55000000000000004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0" t="str">
        <f t="shared" si="80"/>
        <v>July</v>
      </c>
      <c r="J1305" s="10">
        <f t="shared" si="81"/>
        <v>2016</v>
      </c>
      <c r="K1305" s="9">
        <f t="shared" si="82"/>
        <v>42582.458333333328</v>
      </c>
      <c r="L1305">
        <v>1469962800</v>
      </c>
      <c r="M1305" s="9">
        <f t="shared" si="83"/>
        <v>42566.441203703704</v>
      </c>
      <c r="N1305">
        <v>1468578920</v>
      </c>
      <c r="O1305" t="b">
        <v>0</v>
      </c>
      <c r="P1305">
        <v>108</v>
      </c>
      <c r="Q1305" t="b">
        <v>1</v>
      </c>
      <c r="R1305" t="s">
        <v>8269</v>
      </c>
    </row>
    <row r="1306" spans="1:18" ht="43.2" x14ac:dyDescent="0.55000000000000004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0" t="str">
        <f t="shared" si="80"/>
        <v>January</v>
      </c>
      <c r="J1306" s="10">
        <f t="shared" si="81"/>
        <v>2017</v>
      </c>
      <c r="K1306" s="9">
        <f t="shared" si="82"/>
        <v>42807.152835648143</v>
      </c>
      <c r="L1306">
        <v>1489376405</v>
      </c>
      <c r="M1306" s="9">
        <f t="shared" si="83"/>
        <v>42747.194502314815</v>
      </c>
      <c r="N1306">
        <v>1484196005</v>
      </c>
      <c r="O1306" t="b">
        <v>0</v>
      </c>
      <c r="P1306">
        <v>104</v>
      </c>
      <c r="Q1306" t="b">
        <v>0</v>
      </c>
      <c r="R1306" t="s">
        <v>8271</v>
      </c>
    </row>
    <row r="1307" spans="1:18" ht="43.2" x14ac:dyDescent="0.55000000000000004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0" t="str">
        <f t="shared" si="80"/>
        <v>June</v>
      </c>
      <c r="J1307" s="10">
        <f t="shared" si="81"/>
        <v>2016</v>
      </c>
      <c r="K1307" s="9">
        <f t="shared" si="82"/>
        <v>42572.729166666672</v>
      </c>
      <c r="L1307">
        <v>1469122200</v>
      </c>
      <c r="M1307" s="9">
        <f t="shared" si="83"/>
        <v>42543.665601851855</v>
      </c>
      <c r="N1307">
        <v>1466611108</v>
      </c>
      <c r="O1307" t="b">
        <v>0</v>
      </c>
      <c r="P1307">
        <v>86</v>
      </c>
      <c r="Q1307" t="b">
        <v>0</v>
      </c>
      <c r="R1307" t="s">
        <v>8271</v>
      </c>
    </row>
    <row r="1308" spans="1:18" ht="57.6" x14ac:dyDescent="0.55000000000000004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0" t="str">
        <f t="shared" si="80"/>
        <v>November</v>
      </c>
      <c r="J1308" s="10">
        <f t="shared" si="81"/>
        <v>2014</v>
      </c>
      <c r="K1308" s="9">
        <f t="shared" si="82"/>
        <v>41977.457569444443</v>
      </c>
      <c r="L1308">
        <v>1417690734</v>
      </c>
      <c r="M1308" s="9">
        <f t="shared" si="83"/>
        <v>41947.457569444443</v>
      </c>
      <c r="N1308">
        <v>1415098734</v>
      </c>
      <c r="O1308" t="b">
        <v>0</v>
      </c>
      <c r="P1308">
        <v>356</v>
      </c>
      <c r="Q1308" t="b">
        <v>0</v>
      </c>
      <c r="R1308" t="s">
        <v>8271</v>
      </c>
    </row>
    <row r="1309" spans="1:18" ht="28.8" x14ac:dyDescent="0.55000000000000004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0" t="str">
        <f t="shared" si="80"/>
        <v>January</v>
      </c>
      <c r="J1309" s="10">
        <f t="shared" si="81"/>
        <v>2016</v>
      </c>
      <c r="K1309" s="9">
        <f t="shared" si="82"/>
        <v>42417.503229166665</v>
      </c>
      <c r="L1309">
        <v>1455710679</v>
      </c>
      <c r="M1309" s="9">
        <f t="shared" si="83"/>
        <v>42387.503229166665</v>
      </c>
      <c r="N1309">
        <v>1453118679</v>
      </c>
      <c r="O1309" t="b">
        <v>0</v>
      </c>
      <c r="P1309">
        <v>45</v>
      </c>
      <c r="Q1309" t="b">
        <v>0</v>
      </c>
      <c r="R1309" t="s">
        <v>8271</v>
      </c>
    </row>
    <row r="1310" spans="1:18" ht="28.8" x14ac:dyDescent="0.55000000000000004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0" t="str">
        <f t="shared" si="80"/>
        <v>August</v>
      </c>
      <c r="J1310" s="10">
        <f t="shared" si="81"/>
        <v>2016</v>
      </c>
      <c r="K1310" s="9">
        <f t="shared" si="82"/>
        <v>42651.613564814819</v>
      </c>
      <c r="L1310">
        <v>1475937812</v>
      </c>
      <c r="M1310" s="9">
        <f t="shared" si="83"/>
        <v>42611.613564814819</v>
      </c>
      <c r="N1310">
        <v>1472481812</v>
      </c>
      <c r="O1310" t="b">
        <v>0</v>
      </c>
      <c r="P1310">
        <v>38</v>
      </c>
      <c r="Q1310" t="b">
        <v>0</v>
      </c>
      <c r="R1310" t="s">
        <v>8271</v>
      </c>
    </row>
    <row r="1311" spans="1:18" ht="43.2" x14ac:dyDescent="0.55000000000000004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0" t="str">
        <f t="shared" si="80"/>
        <v>September</v>
      </c>
      <c r="J1311" s="10">
        <f t="shared" si="81"/>
        <v>2015</v>
      </c>
      <c r="K1311" s="9">
        <f t="shared" si="82"/>
        <v>42292.882731481484</v>
      </c>
      <c r="L1311">
        <v>1444943468</v>
      </c>
      <c r="M1311" s="9">
        <f t="shared" si="83"/>
        <v>42257.882731481484</v>
      </c>
      <c r="N1311">
        <v>1441919468</v>
      </c>
      <c r="O1311" t="b">
        <v>0</v>
      </c>
      <c r="P1311">
        <v>35</v>
      </c>
      <c r="Q1311" t="b">
        <v>0</v>
      </c>
      <c r="R1311" t="s">
        <v>8271</v>
      </c>
    </row>
    <row r="1312" spans="1:18" ht="43.2" x14ac:dyDescent="0.55000000000000004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0" t="str">
        <f t="shared" si="80"/>
        <v>July</v>
      </c>
      <c r="J1312" s="10">
        <f t="shared" si="81"/>
        <v>2016</v>
      </c>
      <c r="K1312" s="9">
        <f t="shared" si="82"/>
        <v>42601.667245370365</v>
      </c>
      <c r="L1312">
        <v>1471622450</v>
      </c>
      <c r="M1312" s="9">
        <f t="shared" si="83"/>
        <v>42556.667245370365</v>
      </c>
      <c r="N1312">
        <v>1467734450</v>
      </c>
      <c r="O1312" t="b">
        <v>0</v>
      </c>
      <c r="P1312">
        <v>24</v>
      </c>
      <c r="Q1312" t="b">
        <v>0</v>
      </c>
      <c r="R1312" t="s">
        <v>8271</v>
      </c>
    </row>
    <row r="1313" spans="1:18" ht="43.2" x14ac:dyDescent="0.55000000000000004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0" t="str">
        <f t="shared" si="80"/>
        <v>October</v>
      </c>
      <c r="J1313" s="10">
        <f t="shared" si="81"/>
        <v>2016</v>
      </c>
      <c r="K1313" s="9">
        <f t="shared" si="82"/>
        <v>42704.843969907408</v>
      </c>
      <c r="L1313">
        <v>1480536919</v>
      </c>
      <c r="M1313" s="9">
        <f t="shared" si="83"/>
        <v>42669.802303240736</v>
      </c>
      <c r="N1313">
        <v>1477509319</v>
      </c>
      <c r="O1313" t="b">
        <v>0</v>
      </c>
      <c r="P1313">
        <v>100</v>
      </c>
      <c r="Q1313" t="b">
        <v>0</v>
      </c>
      <c r="R1313" t="s">
        <v>8271</v>
      </c>
    </row>
    <row r="1314" spans="1:18" ht="43.2" x14ac:dyDescent="0.55000000000000004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0" t="str">
        <f t="shared" si="80"/>
        <v>March</v>
      </c>
      <c r="J1314" s="10">
        <f t="shared" si="81"/>
        <v>2015</v>
      </c>
      <c r="K1314" s="9">
        <f t="shared" si="82"/>
        <v>42112.702800925923</v>
      </c>
      <c r="L1314">
        <v>1429375922</v>
      </c>
      <c r="M1314" s="9">
        <f t="shared" si="83"/>
        <v>42082.702800925923</v>
      </c>
      <c r="N1314">
        <v>1426783922</v>
      </c>
      <c r="O1314" t="b">
        <v>0</v>
      </c>
      <c r="P1314">
        <v>1</v>
      </c>
      <c r="Q1314" t="b">
        <v>0</v>
      </c>
      <c r="R1314" t="s">
        <v>8271</v>
      </c>
    </row>
    <row r="1315" spans="1:18" ht="43.2" x14ac:dyDescent="0.55000000000000004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0" t="str">
        <f t="shared" si="80"/>
        <v>February</v>
      </c>
      <c r="J1315" s="10">
        <f t="shared" si="81"/>
        <v>2016</v>
      </c>
      <c r="K1315" s="9">
        <f t="shared" si="82"/>
        <v>42432.709652777776</v>
      </c>
      <c r="L1315">
        <v>1457024514</v>
      </c>
      <c r="M1315" s="9">
        <f t="shared" si="83"/>
        <v>42402.709652777776</v>
      </c>
      <c r="N1315">
        <v>1454432514</v>
      </c>
      <c r="O1315" t="b">
        <v>0</v>
      </c>
      <c r="P1315">
        <v>122</v>
      </c>
      <c r="Q1315" t="b">
        <v>0</v>
      </c>
      <c r="R1315" t="s">
        <v>8271</v>
      </c>
    </row>
    <row r="1316" spans="1:18" ht="43.2" x14ac:dyDescent="0.55000000000000004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0" t="str">
        <f t="shared" si="80"/>
        <v>August</v>
      </c>
      <c r="J1316" s="10">
        <f t="shared" si="81"/>
        <v>2016</v>
      </c>
      <c r="K1316" s="9">
        <f t="shared" si="82"/>
        <v>42664.669675925921</v>
      </c>
      <c r="L1316">
        <v>1477065860</v>
      </c>
      <c r="M1316" s="9">
        <f t="shared" si="83"/>
        <v>42604.669675925921</v>
      </c>
      <c r="N1316">
        <v>1471881860</v>
      </c>
      <c r="O1316" t="b">
        <v>0</v>
      </c>
      <c r="P1316">
        <v>11</v>
      </c>
      <c r="Q1316" t="b">
        <v>0</v>
      </c>
      <c r="R1316" t="s">
        <v>8271</v>
      </c>
    </row>
    <row r="1317" spans="1:18" ht="28.8" x14ac:dyDescent="0.55000000000000004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0" t="str">
        <f t="shared" si="80"/>
        <v>October</v>
      </c>
      <c r="J1317" s="10">
        <f t="shared" si="81"/>
        <v>2015</v>
      </c>
      <c r="K1317" s="9">
        <f t="shared" si="82"/>
        <v>42314.041666666672</v>
      </c>
      <c r="L1317">
        <v>1446771600</v>
      </c>
      <c r="M1317" s="9">
        <f t="shared" si="83"/>
        <v>42278.498240740737</v>
      </c>
      <c r="N1317">
        <v>1443700648</v>
      </c>
      <c r="O1317" t="b">
        <v>0</v>
      </c>
      <c r="P1317">
        <v>248</v>
      </c>
      <c r="Q1317" t="b">
        <v>0</v>
      </c>
      <c r="R1317" t="s">
        <v>8271</v>
      </c>
    </row>
    <row r="1318" spans="1:18" ht="43.2" x14ac:dyDescent="0.55000000000000004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0" t="str">
        <f t="shared" si="80"/>
        <v>January</v>
      </c>
      <c r="J1318" s="10">
        <f t="shared" si="81"/>
        <v>2016</v>
      </c>
      <c r="K1318" s="9">
        <f t="shared" si="82"/>
        <v>42428.961909722217</v>
      </c>
      <c r="L1318">
        <v>1456700709</v>
      </c>
      <c r="M1318" s="9">
        <f t="shared" si="83"/>
        <v>42393.961909722217</v>
      </c>
      <c r="N1318">
        <v>1453676709</v>
      </c>
      <c r="O1318" t="b">
        <v>0</v>
      </c>
      <c r="P1318">
        <v>1</v>
      </c>
      <c r="Q1318" t="b">
        <v>0</v>
      </c>
      <c r="R1318" t="s">
        <v>8271</v>
      </c>
    </row>
    <row r="1319" spans="1:18" ht="57.6" x14ac:dyDescent="0.55000000000000004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0" t="str">
        <f t="shared" si="80"/>
        <v>May</v>
      </c>
      <c r="J1319" s="10">
        <f t="shared" si="81"/>
        <v>2016</v>
      </c>
      <c r="K1319" s="9">
        <f t="shared" si="82"/>
        <v>42572.583333333328</v>
      </c>
      <c r="L1319">
        <v>1469109600</v>
      </c>
      <c r="M1319" s="9">
        <f t="shared" si="83"/>
        <v>42520.235486111109</v>
      </c>
      <c r="N1319">
        <v>1464586746</v>
      </c>
      <c r="O1319" t="b">
        <v>0</v>
      </c>
      <c r="P1319">
        <v>19</v>
      </c>
      <c r="Q1319" t="b">
        <v>0</v>
      </c>
      <c r="R1319" t="s">
        <v>8271</v>
      </c>
    </row>
    <row r="1320" spans="1:18" ht="43.2" x14ac:dyDescent="0.55000000000000004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0" t="str">
        <f t="shared" si="80"/>
        <v>December</v>
      </c>
      <c r="J1320" s="10">
        <f t="shared" si="81"/>
        <v>2014</v>
      </c>
      <c r="K1320" s="9">
        <f t="shared" si="82"/>
        <v>42015.043657407412</v>
      </c>
      <c r="L1320">
        <v>1420938172</v>
      </c>
      <c r="M1320" s="9">
        <f t="shared" si="83"/>
        <v>41985.043657407412</v>
      </c>
      <c r="N1320">
        <v>1418346172</v>
      </c>
      <c r="O1320" t="b">
        <v>0</v>
      </c>
      <c r="P1320">
        <v>135</v>
      </c>
      <c r="Q1320" t="b">
        <v>0</v>
      </c>
      <c r="R1320" t="s">
        <v>8271</v>
      </c>
    </row>
    <row r="1321" spans="1:18" ht="43.2" x14ac:dyDescent="0.55000000000000004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0" t="str">
        <f t="shared" si="80"/>
        <v>June</v>
      </c>
      <c r="J1321" s="10">
        <f t="shared" si="81"/>
        <v>2014</v>
      </c>
      <c r="K1321" s="9">
        <f t="shared" si="82"/>
        <v>41831.666666666664</v>
      </c>
      <c r="L1321">
        <v>1405094400</v>
      </c>
      <c r="M1321" s="9">
        <f t="shared" si="83"/>
        <v>41816.812094907407</v>
      </c>
      <c r="N1321">
        <v>1403810965</v>
      </c>
      <c r="O1321" t="b">
        <v>0</v>
      </c>
      <c r="P1321">
        <v>9</v>
      </c>
      <c r="Q1321" t="b">
        <v>0</v>
      </c>
      <c r="R1321" t="s">
        <v>8271</v>
      </c>
    </row>
    <row r="1322" spans="1:18" ht="43.2" x14ac:dyDescent="0.55000000000000004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0" t="str">
        <f t="shared" si="80"/>
        <v>December</v>
      </c>
      <c r="J1322" s="10">
        <f t="shared" si="81"/>
        <v>2016</v>
      </c>
      <c r="K1322" s="9">
        <f t="shared" si="82"/>
        <v>42734.958333333328</v>
      </c>
      <c r="L1322">
        <v>1483138800</v>
      </c>
      <c r="M1322" s="9">
        <f t="shared" si="83"/>
        <v>42705.690347222218</v>
      </c>
      <c r="N1322">
        <v>1480610046</v>
      </c>
      <c r="O1322" t="b">
        <v>0</v>
      </c>
      <c r="P1322">
        <v>3</v>
      </c>
      <c r="Q1322" t="b">
        <v>0</v>
      </c>
      <c r="R1322" t="s">
        <v>8271</v>
      </c>
    </row>
    <row r="1323" spans="1:18" ht="43.2" x14ac:dyDescent="0.55000000000000004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0" t="str">
        <f t="shared" si="80"/>
        <v>November</v>
      </c>
      <c r="J1323" s="10">
        <f t="shared" si="81"/>
        <v>2016</v>
      </c>
      <c r="K1323" s="9">
        <f t="shared" si="82"/>
        <v>42727.74927083333</v>
      </c>
      <c r="L1323">
        <v>1482515937</v>
      </c>
      <c r="M1323" s="9">
        <f t="shared" si="83"/>
        <v>42697.74927083333</v>
      </c>
      <c r="N1323">
        <v>1479923937</v>
      </c>
      <c r="O1323" t="b">
        <v>0</v>
      </c>
      <c r="P1323">
        <v>7</v>
      </c>
      <c r="Q1323" t="b">
        <v>0</v>
      </c>
      <c r="R1323" t="s">
        <v>8271</v>
      </c>
    </row>
    <row r="1324" spans="1:18" ht="43.2" x14ac:dyDescent="0.55000000000000004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0" t="str">
        <f t="shared" si="80"/>
        <v>April</v>
      </c>
      <c r="J1324" s="10">
        <f t="shared" si="81"/>
        <v>2015</v>
      </c>
      <c r="K1324" s="9">
        <f t="shared" si="82"/>
        <v>42145.656539351854</v>
      </c>
      <c r="L1324">
        <v>1432223125</v>
      </c>
      <c r="M1324" s="9">
        <f t="shared" si="83"/>
        <v>42115.656539351854</v>
      </c>
      <c r="N1324">
        <v>1429631125</v>
      </c>
      <c r="O1324" t="b">
        <v>0</v>
      </c>
      <c r="P1324">
        <v>4</v>
      </c>
      <c r="Q1324" t="b">
        <v>0</v>
      </c>
      <c r="R1324" t="s">
        <v>8271</v>
      </c>
    </row>
    <row r="1325" spans="1:18" ht="43.2" x14ac:dyDescent="0.55000000000000004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0" t="str">
        <f t="shared" si="80"/>
        <v>March</v>
      </c>
      <c r="J1325" s="10">
        <f t="shared" si="81"/>
        <v>2016</v>
      </c>
      <c r="K1325" s="9">
        <f t="shared" si="82"/>
        <v>42486.288194444445</v>
      </c>
      <c r="L1325">
        <v>1461653700</v>
      </c>
      <c r="M1325" s="9">
        <f t="shared" si="83"/>
        <v>42451.698449074072</v>
      </c>
      <c r="N1325">
        <v>1458665146</v>
      </c>
      <c r="O1325" t="b">
        <v>0</v>
      </c>
      <c r="P1325">
        <v>44</v>
      </c>
      <c r="Q1325" t="b">
        <v>0</v>
      </c>
      <c r="R1325" t="s">
        <v>8271</v>
      </c>
    </row>
    <row r="1326" spans="1:18" ht="43.2" x14ac:dyDescent="0.55000000000000004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0" t="str">
        <f t="shared" si="80"/>
        <v>September</v>
      </c>
      <c r="J1326" s="10">
        <f t="shared" si="81"/>
        <v>2016</v>
      </c>
      <c r="K1326" s="9">
        <f t="shared" si="82"/>
        <v>42656.633703703701</v>
      </c>
      <c r="L1326">
        <v>1476371552</v>
      </c>
      <c r="M1326" s="9">
        <f t="shared" si="83"/>
        <v>42626.633703703701</v>
      </c>
      <c r="N1326">
        <v>1473779552</v>
      </c>
      <c r="O1326" t="b">
        <v>0</v>
      </c>
      <c r="P1326">
        <v>90</v>
      </c>
      <c r="Q1326" t="b">
        <v>0</v>
      </c>
      <c r="R1326" t="s">
        <v>8271</v>
      </c>
    </row>
    <row r="1327" spans="1:18" ht="43.2" x14ac:dyDescent="0.55000000000000004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0" t="str">
        <f t="shared" si="80"/>
        <v>November</v>
      </c>
      <c r="J1327" s="10">
        <f t="shared" si="81"/>
        <v>2016</v>
      </c>
      <c r="K1327" s="9">
        <f t="shared" si="82"/>
        <v>42734.086053240739</v>
      </c>
      <c r="L1327">
        <v>1483063435</v>
      </c>
      <c r="M1327" s="9">
        <f t="shared" si="83"/>
        <v>42704.086053240739</v>
      </c>
      <c r="N1327">
        <v>1480471435</v>
      </c>
      <c r="O1327" t="b">
        <v>0</v>
      </c>
      <c r="P1327">
        <v>8</v>
      </c>
      <c r="Q1327" t="b">
        <v>0</v>
      </c>
      <c r="R1327" t="s">
        <v>8271</v>
      </c>
    </row>
    <row r="1328" spans="1:18" ht="43.2" x14ac:dyDescent="0.55000000000000004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0" t="str">
        <f t="shared" si="80"/>
        <v>December</v>
      </c>
      <c r="J1328" s="10">
        <f t="shared" si="81"/>
        <v>2014</v>
      </c>
      <c r="K1328" s="9">
        <f t="shared" si="82"/>
        <v>42019.791990740734</v>
      </c>
      <c r="L1328">
        <v>1421348428</v>
      </c>
      <c r="M1328" s="9">
        <f t="shared" si="83"/>
        <v>41974.791990740734</v>
      </c>
      <c r="N1328">
        <v>1417460428</v>
      </c>
      <c r="O1328" t="b">
        <v>0</v>
      </c>
      <c r="P1328">
        <v>11</v>
      </c>
      <c r="Q1328" t="b">
        <v>0</v>
      </c>
      <c r="R1328" t="s">
        <v>8271</v>
      </c>
    </row>
    <row r="1329" spans="1:18" ht="43.2" x14ac:dyDescent="0.55000000000000004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0" t="str">
        <f t="shared" si="80"/>
        <v>April</v>
      </c>
      <c r="J1329" s="10">
        <f t="shared" si="81"/>
        <v>2015</v>
      </c>
      <c r="K1329" s="9">
        <f t="shared" si="82"/>
        <v>42153.678645833337</v>
      </c>
      <c r="L1329">
        <v>1432916235</v>
      </c>
      <c r="M1329" s="9">
        <f t="shared" si="83"/>
        <v>42123.678645833337</v>
      </c>
      <c r="N1329">
        <v>1430324235</v>
      </c>
      <c r="O1329" t="b">
        <v>0</v>
      </c>
      <c r="P1329">
        <v>41</v>
      </c>
      <c r="Q1329" t="b">
        <v>0</v>
      </c>
      <c r="R1329" t="s">
        <v>8271</v>
      </c>
    </row>
    <row r="1330" spans="1:18" ht="43.2" x14ac:dyDescent="0.55000000000000004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0" t="str">
        <f t="shared" si="80"/>
        <v>August</v>
      </c>
      <c r="J1330" s="10">
        <f t="shared" si="81"/>
        <v>2016</v>
      </c>
      <c r="K1330" s="9">
        <f t="shared" si="82"/>
        <v>42657.642754629633</v>
      </c>
      <c r="L1330">
        <v>1476458734</v>
      </c>
      <c r="M1330" s="9">
        <f t="shared" si="83"/>
        <v>42612.642754629633</v>
      </c>
      <c r="N1330">
        <v>1472570734</v>
      </c>
      <c r="O1330" t="b">
        <v>0</v>
      </c>
      <c r="P1330">
        <v>15</v>
      </c>
      <c r="Q1330" t="b">
        <v>0</v>
      </c>
      <c r="R1330" t="s">
        <v>8271</v>
      </c>
    </row>
    <row r="1331" spans="1:18" ht="43.2" x14ac:dyDescent="0.55000000000000004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0" t="str">
        <f t="shared" si="80"/>
        <v>October</v>
      </c>
      <c r="J1331" s="10">
        <f t="shared" si="81"/>
        <v>2014</v>
      </c>
      <c r="K1331" s="9">
        <f t="shared" si="82"/>
        <v>41975.263252314813</v>
      </c>
      <c r="L1331">
        <v>1417501145</v>
      </c>
      <c r="M1331" s="9">
        <f t="shared" si="83"/>
        <v>41935.221585648149</v>
      </c>
      <c r="N1331">
        <v>1414041545</v>
      </c>
      <c r="O1331" t="b">
        <v>0</v>
      </c>
      <c r="P1331">
        <v>9</v>
      </c>
      <c r="Q1331" t="b">
        <v>0</v>
      </c>
      <c r="R1331" t="s">
        <v>8271</v>
      </c>
    </row>
    <row r="1332" spans="1:18" ht="43.2" x14ac:dyDescent="0.55000000000000004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0" t="str">
        <f t="shared" si="80"/>
        <v>June</v>
      </c>
      <c r="J1332" s="10">
        <f t="shared" si="81"/>
        <v>2016</v>
      </c>
      <c r="K1332" s="9">
        <f t="shared" si="82"/>
        <v>42553.166666666672</v>
      </c>
      <c r="L1332">
        <v>1467432000</v>
      </c>
      <c r="M1332" s="9">
        <f t="shared" si="83"/>
        <v>42522.276724537034</v>
      </c>
      <c r="N1332">
        <v>1464763109</v>
      </c>
      <c r="O1332" t="b">
        <v>0</v>
      </c>
      <c r="P1332">
        <v>50</v>
      </c>
      <c r="Q1332" t="b">
        <v>0</v>
      </c>
      <c r="R1332" t="s">
        <v>8271</v>
      </c>
    </row>
    <row r="1333" spans="1:18" ht="43.2" x14ac:dyDescent="0.55000000000000004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0" t="str">
        <f t="shared" si="80"/>
        <v>July</v>
      </c>
      <c r="J1333" s="10">
        <f t="shared" si="81"/>
        <v>2016</v>
      </c>
      <c r="K1333" s="9">
        <f t="shared" si="82"/>
        <v>42599.50409722222</v>
      </c>
      <c r="L1333">
        <v>1471435554</v>
      </c>
      <c r="M1333" s="9">
        <f t="shared" si="83"/>
        <v>42569.50409722222</v>
      </c>
      <c r="N1333">
        <v>1468843554</v>
      </c>
      <c r="O1333" t="b">
        <v>0</v>
      </c>
      <c r="P1333">
        <v>34</v>
      </c>
      <c r="Q1333" t="b">
        <v>0</v>
      </c>
      <c r="R1333" t="s">
        <v>8271</v>
      </c>
    </row>
    <row r="1334" spans="1:18" ht="43.2" x14ac:dyDescent="0.55000000000000004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0" t="str">
        <f t="shared" si="80"/>
        <v>December</v>
      </c>
      <c r="J1334" s="10">
        <f t="shared" si="81"/>
        <v>2016</v>
      </c>
      <c r="K1334" s="9">
        <f t="shared" si="82"/>
        <v>42762.060277777782</v>
      </c>
      <c r="L1334">
        <v>1485480408</v>
      </c>
      <c r="M1334" s="9">
        <f t="shared" si="83"/>
        <v>42732.060277777782</v>
      </c>
      <c r="N1334">
        <v>1482888408</v>
      </c>
      <c r="O1334" t="b">
        <v>0</v>
      </c>
      <c r="P1334">
        <v>0</v>
      </c>
      <c r="Q1334" t="b">
        <v>0</v>
      </c>
      <c r="R1334" t="s">
        <v>8271</v>
      </c>
    </row>
    <row r="1335" spans="1:18" ht="43.2" x14ac:dyDescent="0.55000000000000004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0" t="str">
        <f t="shared" si="80"/>
        <v>June</v>
      </c>
      <c r="J1335" s="10">
        <f t="shared" si="81"/>
        <v>2014</v>
      </c>
      <c r="K1335" s="9">
        <f t="shared" si="82"/>
        <v>41836.106770833336</v>
      </c>
      <c r="L1335">
        <v>1405478025</v>
      </c>
      <c r="M1335" s="9">
        <f t="shared" si="83"/>
        <v>41806.106770833336</v>
      </c>
      <c r="N1335">
        <v>1402886025</v>
      </c>
      <c r="O1335" t="b">
        <v>0</v>
      </c>
      <c r="P1335">
        <v>0</v>
      </c>
      <c r="Q1335" t="b">
        <v>0</v>
      </c>
      <c r="R1335" t="s">
        <v>8271</v>
      </c>
    </row>
    <row r="1336" spans="1:18" ht="43.2" x14ac:dyDescent="0.55000000000000004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0" t="str">
        <f t="shared" si="80"/>
        <v>February</v>
      </c>
      <c r="J1336" s="10">
        <f t="shared" si="81"/>
        <v>2016</v>
      </c>
      <c r="K1336" s="9">
        <f t="shared" si="82"/>
        <v>42440.774155092593</v>
      </c>
      <c r="L1336">
        <v>1457721287</v>
      </c>
      <c r="M1336" s="9">
        <f t="shared" si="83"/>
        <v>42410.774155092593</v>
      </c>
      <c r="N1336">
        <v>1455129287</v>
      </c>
      <c r="O1336" t="b">
        <v>0</v>
      </c>
      <c r="P1336">
        <v>276</v>
      </c>
      <c r="Q1336" t="b">
        <v>0</v>
      </c>
      <c r="R1336" t="s">
        <v>8271</v>
      </c>
    </row>
    <row r="1337" spans="1:18" ht="43.2" x14ac:dyDescent="0.55000000000000004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0" t="str">
        <f t="shared" si="80"/>
        <v>November</v>
      </c>
      <c r="J1337" s="10">
        <f t="shared" si="81"/>
        <v>2015</v>
      </c>
      <c r="K1337" s="9">
        <f t="shared" si="82"/>
        <v>42343.936365740738</v>
      </c>
      <c r="L1337">
        <v>1449354502</v>
      </c>
      <c r="M1337" s="9">
        <f t="shared" si="83"/>
        <v>42313.936365740738</v>
      </c>
      <c r="N1337">
        <v>1446762502</v>
      </c>
      <c r="O1337" t="b">
        <v>0</v>
      </c>
      <c r="P1337">
        <v>16</v>
      </c>
      <c r="Q1337" t="b">
        <v>0</v>
      </c>
      <c r="R1337" t="s">
        <v>8271</v>
      </c>
    </row>
    <row r="1338" spans="1:18" ht="43.2" x14ac:dyDescent="0.55000000000000004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0" t="str">
        <f t="shared" si="80"/>
        <v>November</v>
      </c>
      <c r="J1338" s="10">
        <f t="shared" si="81"/>
        <v>2014</v>
      </c>
      <c r="K1338" s="9">
        <f t="shared" si="82"/>
        <v>41990.863750000004</v>
      </c>
      <c r="L1338">
        <v>1418849028</v>
      </c>
      <c r="M1338" s="9">
        <f t="shared" si="83"/>
        <v>41955.863750000004</v>
      </c>
      <c r="N1338">
        <v>1415825028</v>
      </c>
      <c r="O1338" t="b">
        <v>0</v>
      </c>
      <c r="P1338">
        <v>224</v>
      </c>
      <c r="Q1338" t="b">
        <v>0</v>
      </c>
      <c r="R1338" t="s">
        <v>8271</v>
      </c>
    </row>
    <row r="1339" spans="1:18" ht="43.2" x14ac:dyDescent="0.55000000000000004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0" t="str">
        <f t="shared" si="80"/>
        <v>February</v>
      </c>
      <c r="J1339" s="10">
        <f t="shared" si="81"/>
        <v>2017</v>
      </c>
      <c r="K1339" s="9">
        <f t="shared" si="82"/>
        <v>42797.577303240745</v>
      </c>
      <c r="L1339">
        <v>1488549079</v>
      </c>
      <c r="M1339" s="9">
        <f t="shared" si="83"/>
        <v>42767.577303240745</v>
      </c>
      <c r="N1339">
        <v>1485957079</v>
      </c>
      <c r="O1339" t="b">
        <v>0</v>
      </c>
      <c r="P1339">
        <v>140</v>
      </c>
      <c r="Q1339" t="b">
        <v>0</v>
      </c>
      <c r="R1339" t="s">
        <v>8271</v>
      </c>
    </row>
    <row r="1340" spans="1:18" ht="43.2" x14ac:dyDescent="0.55000000000000004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0" t="str">
        <f t="shared" si="80"/>
        <v>July</v>
      </c>
      <c r="J1340" s="10">
        <f t="shared" si="81"/>
        <v>2015</v>
      </c>
      <c r="K1340" s="9">
        <f t="shared" si="82"/>
        <v>42218.803622685184</v>
      </c>
      <c r="L1340">
        <v>1438543033</v>
      </c>
      <c r="M1340" s="9">
        <f t="shared" si="83"/>
        <v>42188.803622685184</v>
      </c>
      <c r="N1340">
        <v>1435951033</v>
      </c>
      <c r="O1340" t="b">
        <v>0</v>
      </c>
      <c r="P1340">
        <v>15</v>
      </c>
      <c r="Q1340" t="b">
        <v>0</v>
      </c>
      <c r="R1340" t="s">
        <v>8271</v>
      </c>
    </row>
    <row r="1341" spans="1:18" ht="28.8" x14ac:dyDescent="0.55000000000000004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0" t="str">
        <f t="shared" si="80"/>
        <v>October</v>
      </c>
      <c r="J1341" s="10">
        <f t="shared" si="81"/>
        <v>2014</v>
      </c>
      <c r="K1341" s="9">
        <f t="shared" si="82"/>
        <v>41981.688831018517</v>
      </c>
      <c r="L1341">
        <v>1418056315</v>
      </c>
      <c r="M1341" s="9">
        <f t="shared" si="83"/>
        <v>41936.647164351853</v>
      </c>
      <c r="N1341">
        <v>1414164715</v>
      </c>
      <c r="O1341" t="b">
        <v>0</v>
      </c>
      <c r="P1341">
        <v>37</v>
      </c>
      <c r="Q1341" t="b">
        <v>0</v>
      </c>
      <c r="R1341" t="s">
        <v>8271</v>
      </c>
    </row>
    <row r="1342" spans="1:18" ht="43.2" x14ac:dyDescent="0.55000000000000004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0" t="str">
        <f t="shared" si="80"/>
        <v>July</v>
      </c>
      <c r="J1342" s="10">
        <f t="shared" si="81"/>
        <v>2014</v>
      </c>
      <c r="K1342" s="9">
        <f t="shared" si="82"/>
        <v>41866.595520833333</v>
      </c>
      <c r="L1342">
        <v>1408112253</v>
      </c>
      <c r="M1342" s="9">
        <f t="shared" si="83"/>
        <v>41836.595520833333</v>
      </c>
      <c r="N1342">
        <v>1405520253</v>
      </c>
      <c r="O1342" t="b">
        <v>0</v>
      </c>
      <c r="P1342">
        <v>0</v>
      </c>
      <c r="Q1342" t="b">
        <v>0</v>
      </c>
      <c r="R1342" t="s">
        <v>8271</v>
      </c>
    </row>
    <row r="1343" spans="1:18" ht="43.2" x14ac:dyDescent="0.55000000000000004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0" t="str">
        <f t="shared" si="80"/>
        <v>August</v>
      </c>
      <c r="J1343" s="10">
        <f t="shared" si="81"/>
        <v>2016</v>
      </c>
      <c r="K1343" s="9">
        <f t="shared" si="82"/>
        <v>42644.624039351853</v>
      </c>
      <c r="L1343">
        <v>1475333917</v>
      </c>
      <c r="M1343" s="9">
        <f t="shared" si="83"/>
        <v>42612.624039351853</v>
      </c>
      <c r="N1343">
        <v>1472569117</v>
      </c>
      <c r="O1343" t="b">
        <v>0</v>
      </c>
      <c r="P1343">
        <v>46</v>
      </c>
      <c r="Q1343" t="b">
        <v>0</v>
      </c>
      <c r="R1343" t="s">
        <v>8271</v>
      </c>
    </row>
    <row r="1344" spans="1:18" ht="43.2" x14ac:dyDescent="0.55000000000000004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0" t="str">
        <f t="shared" si="80"/>
        <v>June</v>
      </c>
      <c r="J1344" s="10">
        <f t="shared" si="81"/>
        <v>2015</v>
      </c>
      <c r="K1344" s="9">
        <f t="shared" si="82"/>
        <v>42202.816423611104</v>
      </c>
      <c r="L1344">
        <v>1437161739</v>
      </c>
      <c r="M1344" s="9">
        <f t="shared" si="83"/>
        <v>42172.816423611104</v>
      </c>
      <c r="N1344">
        <v>1434569739</v>
      </c>
      <c r="O1344" t="b">
        <v>0</v>
      </c>
      <c r="P1344">
        <v>1</v>
      </c>
      <c r="Q1344" t="b">
        <v>0</v>
      </c>
      <c r="R1344" t="s">
        <v>8271</v>
      </c>
    </row>
    <row r="1345" spans="1:18" ht="43.2" x14ac:dyDescent="0.55000000000000004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0" t="str">
        <f t="shared" si="80"/>
        <v>June</v>
      </c>
      <c r="J1345" s="10">
        <f t="shared" si="81"/>
        <v>2016</v>
      </c>
      <c r="K1345" s="9">
        <f t="shared" si="82"/>
        <v>42601.165972222225</v>
      </c>
      <c r="L1345">
        <v>1471579140</v>
      </c>
      <c r="M1345" s="9">
        <f t="shared" si="83"/>
        <v>42542.526423611111</v>
      </c>
      <c r="N1345">
        <v>1466512683</v>
      </c>
      <c r="O1345" t="b">
        <v>0</v>
      </c>
      <c r="P1345">
        <v>323</v>
      </c>
      <c r="Q1345" t="b">
        <v>0</v>
      </c>
      <c r="R1345" t="s">
        <v>8271</v>
      </c>
    </row>
    <row r="1346" spans="1:18" ht="43.2" x14ac:dyDescent="0.55000000000000004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0" t="str">
        <f t="shared" si="80"/>
        <v>June</v>
      </c>
      <c r="J1346" s="10">
        <f t="shared" si="81"/>
        <v>2016</v>
      </c>
      <c r="K1346" s="9">
        <f t="shared" si="82"/>
        <v>42551.789803240739</v>
      </c>
      <c r="L1346">
        <v>1467313039</v>
      </c>
      <c r="M1346" s="9">
        <f t="shared" si="83"/>
        <v>42522.789803240739</v>
      </c>
      <c r="N1346">
        <v>1464807439</v>
      </c>
      <c r="O1346" t="b">
        <v>0</v>
      </c>
      <c r="P1346">
        <v>139</v>
      </c>
      <c r="Q1346" t="b">
        <v>1</v>
      </c>
      <c r="R1346" t="s">
        <v>8272</v>
      </c>
    </row>
    <row r="1347" spans="1:18" ht="43.2" x14ac:dyDescent="0.55000000000000004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0" t="str">
        <f t="shared" ref="I1347:I1410" si="84">TEXT(M1347, "mmmm")</f>
        <v>June</v>
      </c>
      <c r="J1347" s="10">
        <f t="shared" ref="J1347:J1410" si="85">YEAR(M1347)</f>
        <v>2014</v>
      </c>
      <c r="K1347" s="9">
        <f t="shared" ref="K1347:K1410" si="86">(((L1347/60)/60)/24)+DATE(1970,1,1)</f>
        <v>41834.814340277779</v>
      </c>
      <c r="L1347">
        <v>1405366359</v>
      </c>
      <c r="M1347" s="9">
        <f t="shared" ref="M1347:M1410" si="87">(((N1347/60)/60)/24)+DATE(1970,1,1)</f>
        <v>41799.814340277779</v>
      </c>
      <c r="N1347">
        <v>1402342359</v>
      </c>
      <c r="O1347" t="b">
        <v>0</v>
      </c>
      <c r="P1347">
        <v>7</v>
      </c>
      <c r="Q1347" t="b">
        <v>1</v>
      </c>
      <c r="R1347" t="s">
        <v>8272</v>
      </c>
    </row>
    <row r="1348" spans="1:18" ht="43.2" x14ac:dyDescent="0.55000000000000004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0" t="str">
        <f t="shared" si="84"/>
        <v>May</v>
      </c>
      <c r="J1348" s="10">
        <f t="shared" si="85"/>
        <v>2013</v>
      </c>
      <c r="K1348" s="9">
        <f t="shared" si="86"/>
        <v>41452.075821759259</v>
      </c>
      <c r="L1348">
        <v>1372297751</v>
      </c>
      <c r="M1348" s="9">
        <f t="shared" si="87"/>
        <v>41422.075821759259</v>
      </c>
      <c r="N1348">
        <v>1369705751</v>
      </c>
      <c r="O1348" t="b">
        <v>0</v>
      </c>
      <c r="P1348">
        <v>149</v>
      </c>
      <c r="Q1348" t="b">
        <v>1</v>
      </c>
      <c r="R1348" t="s">
        <v>8272</v>
      </c>
    </row>
    <row r="1349" spans="1:18" ht="43.2" x14ac:dyDescent="0.55000000000000004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0" t="str">
        <f t="shared" si="84"/>
        <v>February</v>
      </c>
      <c r="J1349" s="10">
        <f t="shared" si="85"/>
        <v>2015</v>
      </c>
      <c r="K1349" s="9">
        <f t="shared" si="86"/>
        <v>42070.638020833328</v>
      </c>
      <c r="L1349">
        <v>1425741525</v>
      </c>
      <c r="M1349" s="9">
        <f t="shared" si="87"/>
        <v>42040.638020833328</v>
      </c>
      <c r="N1349">
        <v>1423149525</v>
      </c>
      <c r="O1349" t="b">
        <v>0</v>
      </c>
      <c r="P1349">
        <v>31</v>
      </c>
      <c r="Q1349" t="b">
        <v>1</v>
      </c>
      <c r="R1349" t="s">
        <v>8272</v>
      </c>
    </row>
    <row r="1350" spans="1:18" ht="43.2" x14ac:dyDescent="0.55000000000000004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0" t="str">
        <f t="shared" si="84"/>
        <v>November</v>
      </c>
      <c r="J1350" s="10">
        <f t="shared" si="85"/>
        <v>2014</v>
      </c>
      <c r="K1350" s="9">
        <f t="shared" si="86"/>
        <v>41991.506168981476</v>
      </c>
      <c r="L1350">
        <v>1418904533</v>
      </c>
      <c r="M1350" s="9">
        <f t="shared" si="87"/>
        <v>41963.506168981476</v>
      </c>
      <c r="N1350">
        <v>1416485333</v>
      </c>
      <c r="O1350" t="b">
        <v>0</v>
      </c>
      <c r="P1350">
        <v>26</v>
      </c>
      <c r="Q1350" t="b">
        <v>1</v>
      </c>
      <c r="R1350" t="s">
        <v>8272</v>
      </c>
    </row>
    <row r="1351" spans="1:18" ht="43.2" x14ac:dyDescent="0.55000000000000004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0" t="str">
        <f t="shared" si="84"/>
        <v>November</v>
      </c>
      <c r="J1351" s="10">
        <f t="shared" si="85"/>
        <v>2015</v>
      </c>
      <c r="K1351" s="9">
        <f t="shared" si="86"/>
        <v>42354.290972222225</v>
      </c>
      <c r="L1351">
        <v>1450249140</v>
      </c>
      <c r="M1351" s="9">
        <f t="shared" si="87"/>
        <v>42317.33258101852</v>
      </c>
      <c r="N1351">
        <v>1447055935</v>
      </c>
      <c r="O1351" t="b">
        <v>0</v>
      </c>
      <c r="P1351">
        <v>172</v>
      </c>
      <c r="Q1351" t="b">
        <v>1</v>
      </c>
      <c r="R1351" t="s">
        <v>8272</v>
      </c>
    </row>
    <row r="1352" spans="1:18" ht="43.2" x14ac:dyDescent="0.55000000000000004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0" t="str">
        <f t="shared" si="84"/>
        <v>November</v>
      </c>
      <c r="J1352" s="10">
        <f t="shared" si="85"/>
        <v>2015</v>
      </c>
      <c r="K1352" s="9">
        <f t="shared" si="86"/>
        <v>42364.013124999998</v>
      </c>
      <c r="L1352">
        <v>1451089134</v>
      </c>
      <c r="M1352" s="9">
        <f t="shared" si="87"/>
        <v>42334.013124999998</v>
      </c>
      <c r="N1352">
        <v>1448497134</v>
      </c>
      <c r="O1352" t="b">
        <v>0</v>
      </c>
      <c r="P1352">
        <v>78</v>
      </c>
      <c r="Q1352" t="b">
        <v>1</v>
      </c>
      <c r="R1352" t="s">
        <v>8272</v>
      </c>
    </row>
    <row r="1353" spans="1:18" ht="28.8" x14ac:dyDescent="0.55000000000000004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0" t="str">
        <f t="shared" si="84"/>
        <v>January</v>
      </c>
      <c r="J1353" s="10">
        <f t="shared" si="85"/>
        <v>2016</v>
      </c>
      <c r="K1353" s="9">
        <f t="shared" si="86"/>
        <v>42412.74009259259</v>
      </c>
      <c r="L1353">
        <v>1455299144</v>
      </c>
      <c r="M1353" s="9">
        <f t="shared" si="87"/>
        <v>42382.74009259259</v>
      </c>
      <c r="N1353">
        <v>1452707144</v>
      </c>
      <c r="O1353" t="b">
        <v>0</v>
      </c>
      <c r="P1353">
        <v>120</v>
      </c>
      <c r="Q1353" t="b">
        <v>1</v>
      </c>
      <c r="R1353" t="s">
        <v>8272</v>
      </c>
    </row>
    <row r="1354" spans="1:18" ht="43.2" x14ac:dyDescent="0.55000000000000004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0" t="str">
        <f t="shared" si="84"/>
        <v>July</v>
      </c>
      <c r="J1354" s="10">
        <f t="shared" si="85"/>
        <v>2015</v>
      </c>
      <c r="K1354" s="9">
        <f t="shared" si="86"/>
        <v>42252.165972222225</v>
      </c>
      <c r="L1354">
        <v>1441425540</v>
      </c>
      <c r="M1354" s="9">
        <f t="shared" si="87"/>
        <v>42200.578310185185</v>
      </c>
      <c r="N1354">
        <v>1436968366</v>
      </c>
      <c r="O1354" t="b">
        <v>0</v>
      </c>
      <c r="P1354">
        <v>227</v>
      </c>
      <c r="Q1354" t="b">
        <v>1</v>
      </c>
      <c r="R1354" t="s">
        <v>8272</v>
      </c>
    </row>
    <row r="1355" spans="1:18" ht="28.8" x14ac:dyDescent="0.55000000000000004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0" t="str">
        <f t="shared" si="84"/>
        <v>February</v>
      </c>
      <c r="J1355" s="10">
        <f t="shared" si="85"/>
        <v>2013</v>
      </c>
      <c r="K1355" s="9">
        <f t="shared" si="86"/>
        <v>41344</v>
      </c>
      <c r="L1355">
        <v>1362960000</v>
      </c>
      <c r="M1355" s="9">
        <f t="shared" si="87"/>
        <v>41309.11791666667</v>
      </c>
      <c r="N1355">
        <v>1359946188</v>
      </c>
      <c r="O1355" t="b">
        <v>0</v>
      </c>
      <c r="P1355">
        <v>42</v>
      </c>
      <c r="Q1355" t="b">
        <v>1</v>
      </c>
      <c r="R1355" t="s">
        <v>8272</v>
      </c>
    </row>
    <row r="1356" spans="1:18" ht="43.2" x14ac:dyDescent="0.55000000000000004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0" t="str">
        <f t="shared" si="84"/>
        <v>May</v>
      </c>
      <c r="J1356" s="10">
        <f t="shared" si="85"/>
        <v>2016</v>
      </c>
      <c r="K1356" s="9">
        <f t="shared" si="86"/>
        <v>42532.807627314818</v>
      </c>
      <c r="L1356">
        <v>1465672979</v>
      </c>
      <c r="M1356" s="9">
        <f t="shared" si="87"/>
        <v>42502.807627314818</v>
      </c>
      <c r="N1356">
        <v>1463080979</v>
      </c>
      <c r="O1356" t="b">
        <v>0</v>
      </c>
      <c r="P1356">
        <v>64</v>
      </c>
      <c r="Q1356" t="b">
        <v>1</v>
      </c>
      <c r="R1356" t="s">
        <v>8272</v>
      </c>
    </row>
    <row r="1357" spans="1:18" ht="57.6" x14ac:dyDescent="0.55000000000000004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0" t="str">
        <f t="shared" si="84"/>
        <v>October</v>
      </c>
      <c r="J1357" s="10">
        <f t="shared" si="85"/>
        <v>2012</v>
      </c>
      <c r="K1357" s="9">
        <f t="shared" si="86"/>
        <v>41243.416666666664</v>
      </c>
      <c r="L1357">
        <v>1354269600</v>
      </c>
      <c r="M1357" s="9">
        <f t="shared" si="87"/>
        <v>41213.254687499997</v>
      </c>
      <c r="N1357">
        <v>1351663605</v>
      </c>
      <c r="O1357" t="b">
        <v>0</v>
      </c>
      <c r="P1357">
        <v>121</v>
      </c>
      <c r="Q1357" t="b">
        <v>1</v>
      </c>
      <c r="R1357" t="s">
        <v>8272</v>
      </c>
    </row>
    <row r="1358" spans="1:18" ht="43.2" x14ac:dyDescent="0.55000000000000004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0" t="str">
        <f t="shared" si="84"/>
        <v>June</v>
      </c>
      <c r="J1358" s="10">
        <f t="shared" si="85"/>
        <v>2013</v>
      </c>
      <c r="K1358" s="9">
        <f t="shared" si="86"/>
        <v>41460.038888888892</v>
      </c>
      <c r="L1358">
        <v>1372985760</v>
      </c>
      <c r="M1358" s="9">
        <f t="shared" si="87"/>
        <v>41430.038888888892</v>
      </c>
      <c r="N1358">
        <v>1370393760</v>
      </c>
      <c r="O1358" t="b">
        <v>0</v>
      </c>
      <c r="P1358">
        <v>87</v>
      </c>
      <c r="Q1358" t="b">
        <v>1</v>
      </c>
      <c r="R1358" t="s">
        <v>8272</v>
      </c>
    </row>
    <row r="1359" spans="1:18" ht="43.2" x14ac:dyDescent="0.55000000000000004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0" t="str">
        <f t="shared" si="84"/>
        <v>January</v>
      </c>
      <c r="J1359" s="10">
        <f t="shared" si="85"/>
        <v>2013</v>
      </c>
      <c r="K1359" s="9">
        <f t="shared" si="86"/>
        <v>41334.249305555553</v>
      </c>
      <c r="L1359">
        <v>1362117540</v>
      </c>
      <c r="M1359" s="9">
        <f t="shared" si="87"/>
        <v>41304.962233796294</v>
      </c>
      <c r="N1359">
        <v>1359587137</v>
      </c>
      <c r="O1359" t="b">
        <v>0</v>
      </c>
      <c r="P1359">
        <v>65</v>
      </c>
      <c r="Q1359" t="b">
        <v>1</v>
      </c>
      <c r="R1359" t="s">
        <v>8272</v>
      </c>
    </row>
    <row r="1360" spans="1:18" ht="43.2" x14ac:dyDescent="0.55000000000000004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0" t="str">
        <f t="shared" si="84"/>
        <v>May</v>
      </c>
      <c r="J1360" s="10">
        <f t="shared" si="85"/>
        <v>2011</v>
      </c>
      <c r="K1360" s="9">
        <f t="shared" si="86"/>
        <v>40719.570868055554</v>
      </c>
      <c r="L1360">
        <v>1309009323</v>
      </c>
      <c r="M1360" s="9">
        <f t="shared" si="87"/>
        <v>40689.570868055554</v>
      </c>
      <c r="N1360">
        <v>1306417323</v>
      </c>
      <c r="O1360" t="b">
        <v>0</v>
      </c>
      <c r="P1360">
        <v>49</v>
      </c>
      <c r="Q1360" t="b">
        <v>1</v>
      </c>
      <c r="R1360" t="s">
        <v>8272</v>
      </c>
    </row>
    <row r="1361" spans="1:18" ht="43.2" x14ac:dyDescent="0.55000000000000004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0" t="str">
        <f t="shared" si="84"/>
        <v>May</v>
      </c>
      <c r="J1361" s="10">
        <f t="shared" si="85"/>
        <v>2011</v>
      </c>
      <c r="K1361" s="9">
        <f t="shared" si="86"/>
        <v>40730.814699074072</v>
      </c>
      <c r="L1361">
        <v>1309980790</v>
      </c>
      <c r="M1361" s="9">
        <f t="shared" si="87"/>
        <v>40668.814699074072</v>
      </c>
      <c r="N1361">
        <v>1304623990</v>
      </c>
      <c r="O1361" t="b">
        <v>0</v>
      </c>
      <c r="P1361">
        <v>19</v>
      </c>
      <c r="Q1361" t="b">
        <v>1</v>
      </c>
      <c r="R1361" t="s">
        <v>8272</v>
      </c>
    </row>
    <row r="1362" spans="1:18" ht="28.8" x14ac:dyDescent="0.55000000000000004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0" t="str">
        <f t="shared" si="84"/>
        <v>July</v>
      </c>
      <c r="J1362" s="10">
        <f t="shared" si="85"/>
        <v>2012</v>
      </c>
      <c r="K1362" s="9">
        <f t="shared" si="86"/>
        <v>41123.900694444441</v>
      </c>
      <c r="L1362">
        <v>1343943420</v>
      </c>
      <c r="M1362" s="9">
        <f t="shared" si="87"/>
        <v>41095.900694444441</v>
      </c>
      <c r="N1362">
        <v>1341524220</v>
      </c>
      <c r="O1362" t="b">
        <v>0</v>
      </c>
      <c r="P1362">
        <v>81</v>
      </c>
      <c r="Q1362" t="b">
        <v>1</v>
      </c>
      <c r="R1362" t="s">
        <v>8272</v>
      </c>
    </row>
    <row r="1363" spans="1:18" ht="43.2" x14ac:dyDescent="0.55000000000000004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0" t="str">
        <f t="shared" si="84"/>
        <v>May</v>
      </c>
      <c r="J1363" s="10">
        <f t="shared" si="85"/>
        <v>2014</v>
      </c>
      <c r="K1363" s="9">
        <f t="shared" si="86"/>
        <v>41811.717268518521</v>
      </c>
      <c r="L1363">
        <v>1403370772</v>
      </c>
      <c r="M1363" s="9">
        <f t="shared" si="87"/>
        <v>41781.717268518521</v>
      </c>
      <c r="N1363">
        <v>1400778772</v>
      </c>
      <c r="O1363" t="b">
        <v>0</v>
      </c>
      <c r="P1363">
        <v>264</v>
      </c>
      <c r="Q1363" t="b">
        <v>1</v>
      </c>
      <c r="R1363" t="s">
        <v>8272</v>
      </c>
    </row>
    <row r="1364" spans="1:18" ht="28.8" x14ac:dyDescent="0.55000000000000004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0" t="str">
        <f t="shared" si="84"/>
        <v>July</v>
      </c>
      <c r="J1364" s="10">
        <f t="shared" si="85"/>
        <v>2013</v>
      </c>
      <c r="K1364" s="9">
        <f t="shared" si="86"/>
        <v>41524.934386574074</v>
      </c>
      <c r="L1364">
        <v>1378592731</v>
      </c>
      <c r="M1364" s="9">
        <f t="shared" si="87"/>
        <v>41464.934386574074</v>
      </c>
      <c r="N1364">
        <v>1373408731</v>
      </c>
      <c r="O1364" t="b">
        <v>0</v>
      </c>
      <c r="P1364">
        <v>25</v>
      </c>
      <c r="Q1364" t="b">
        <v>1</v>
      </c>
      <c r="R1364" t="s">
        <v>8272</v>
      </c>
    </row>
    <row r="1365" spans="1:18" ht="43.2" x14ac:dyDescent="0.55000000000000004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0" t="str">
        <f t="shared" si="84"/>
        <v>January</v>
      </c>
      <c r="J1365" s="10">
        <f t="shared" si="85"/>
        <v>2016</v>
      </c>
      <c r="K1365" s="9">
        <f t="shared" si="86"/>
        <v>42415.332638888889</v>
      </c>
      <c r="L1365">
        <v>1455523140</v>
      </c>
      <c r="M1365" s="9">
        <f t="shared" si="87"/>
        <v>42396.8440625</v>
      </c>
      <c r="N1365">
        <v>1453925727</v>
      </c>
      <c r="O1365" t="b">
        <v>0</v>
      </c>
      <c r="P1365">
        <v>5</v>
      </c>
      <c r="Q1365" t="b">
        <v>1</v>
      </c>
      <c r="R1365" t="s">
        <v>8272</v>
      </c>
    </row>
    <row r="1366" spans="1:18" ht="43.2" x14ac:dyDescent="0.55000000000000004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0" t="str">
        <f t="shared" si="84"/>
        <v>November</v>
      </c>
      <c r="J1366" s="10">
        <f t="shared" si="85"/>
        <v>2014</v>
      </c>
      <c r="K1366" s="9">
        <f t="shared" si="86"/>
        <v>42011.6956712963</v>
      </c>
      <c r="L1366">
        <v>1420648906</v>
      </c>
      <c r="M1366" s="9">
        <f t="shared" si="87"/>
        <v>41951.695671296293</v>
      </c>
      <c r="N1366">
        <v>1415464906</v>
      </c>
      <c r="O1366" t="b">
        <v>0</v>
      </c>
      <c r="P1366">
        <v>144</v>
      </c>
      <c r="Q1366" t="b">
        <v>1</v>
      </c>
      <c r="R1366" t="s">
        <v>8274</v>
      </c>
    </row>
    <row r="1367" spans="1:18" ht="43.2" x14ac:dyDescent="0.55000000000000004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0" t="str">
        <f t="shared" si="84"/>
        <v>February</v>
      </c>
      <c r="J1367" s="10">
        <f t="shared" si="85"/>
        <v>2015</v>
      </c>
      <c r="K1367" s="9">
        <f t="shared" si="86"/>
        <v>42079.691574074073</v>
      </c>
      <c r="L1367">
        <v>1426523752</v>
      </c>
      <c r="M1367" s="9">
        <f t="shared" si="87"/>
        <v>42049.733240740738</v>
      </c>
      <c r="N1367">
        <v>1423935352</v>
      </c>
      <c r="O1367" t="b">
        <v>0</v>
      </c>
      <c r="P1367">
        <v>92</v>
      </c>
      <c r="Q1367" t="b">
        <v>1</v>
      </c>
      <c r="R1367" t="s">
        <v>8274</v>
      </c>
    </row>
    <row r="1368" spans="1:18" x14ac:dyDescent="0.55000000000000004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0" t="str">
        <f t="shared" si="84"/>
        <v>October</v>
      </c>
      <c r="J1368" s="10">
        <f t="shared" si="85"/>
        <v>2014</v>
      </c>
      <c r="K1368" s="9">
        <f t="shared" si="86"/>
        <v>41970.037766203706</v>
      </c>
      <c r="L1368">
        <v>1417049663</v>
      </c>
      <c r="M1368" s="9">
        <f t="shared" si="87"/>
        <v>41924.996099537035</v>
      </c>
      <c r="N1368">
        <v>1413158063</v>
      </c>
      <c r="O1368" t="b">
        <v>0</v>
      </c>
      <c r="P1368">
        <v>147</v>
      </c>
      <c r="Q1368" t="b">
        <v>1</v>
      </c>
      <c r="R1368" t="s">
        <v>8274</v>
      </c>
    </row>
    <row r="1369" spans="1:18" ht="43.2" x14ac:dyDescent="0.55000000000000004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0" t="str">
        <f t="shared" si="84"/>
        <v>October</v>
      </c>
      <c r="J1369" s="10">
        <f t="shared" si="85"/>
        <v>2015</v>
      </c>
      <c r="K1369" s="9">
        <f t="shared" si="86"/>
        <v>42322.044560185182</v>
      </c>
      <c r="L1369">
        <v>1447463050</v>
      </c>
      <c r="M1369" s="9">
        <f t="shared" si="87"/>
        <v>42292.002893518518</v>
      </c>
      <c r="N1369">
        <v>1444867450</v>
      </c>
      <c r="O1369" t="b">
        <v>0</v>
      </c>
      <c r="P1369">
        <v>90</v>
      </c>
      <c r="Q1369" t="b">
        <v>1</v>
      </c>
      <c r="R1369" t="s">
        <v>8274</v>
      </c>
    </row>
    <row r="1370" spans="1:18" ht="43.2" x14ac:dyDescent="0.55000000000000004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0" t="str">
        <f t="shared" si="84"/>
        <v>May</v>
      </c>
      <c r="J1370" s="10">
        <f t="shared" si="85"/>
        <v>2015</v>
      </c>
      <c r="K1370" s="9">
        <f t="shared" si="86"/>
        <v>42170.190902777773</v>
      </c>
      <c r="L1370">
        <v>1434342894</v>
      </c>
      <c r="M1370" s="9">
        <f t="shared" si="87"/>
        <v>42146.190902777773</v>
      </c>
      <c r="N1370">
        <v>1432269294</v>
      </c>
      <c r="O1370" t="b">
        <v>0</v>
      </c>
      <c r="P1370">
        <v>87</v>
      </c>
      <c r="Q1370" t="b">
        <v>1</v>
      </c>
      <c r="R1370" t="s">
        <v>8274</v>
      </c>
    </row>
    <row r="1371" spans="1:18" ht="43.2" x14ac:dyDescent="0.55000000000000004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0" t="str">
        <f t="shared" si="84"/>
        <v>March</v>
      </c>
      <c r="J1371" s="10">
        <f t="shared" si="85"/>
        <v>2014</v>
      </c>
      <c r="K1371" s="9">
        <f t="shared" si="86"/>
        <v>41740.594282407408</v>
      </c>
      <c r="L1371">
        <v>1397225746</v>
      </c>
      <c r="M1371" s="9">
        <f t="shared" si="87"/>
        <v>41710.594282407408</v>
      </c>
      <c r="N1371">
        <v>1394633746</v>
      </c>
      <c r="O1371" t="b">
        <v>0</v>
      </c>
      <c r="P1371">
        <v>406</v>
      </c>
      <c r="Q1371" t="b">
        <v>1</v>
      </c>
      <c r="R1371" t="s">
        <v>8274</v>
      </c>
    </row>
    <row r="1372" spans="1:18" ht="28.8" x14ac:dyDescent="0.55000000000000004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0" t="str">
        <f t="shared" si="84"/>
        <v>October</v>
      </c>
      <c r="J1372" s="10">
        <f t="shared" si="85"/>
        <v>2013</v>
      </c>
      <c r="K1372" s="9">
        <f t="shared" si="86"/>
        <v>41563.00335648148</v>
      </c>
      <c r="L1372">
        <v>1381881890</v>
      </c>
      <c r="M1372" s="9">
        <f t="shared" si="87"/>
        <v>41548.00335648148</v>
      </c>
      <c r="N1372">
        <v>1380585890</v>
      </c>
      <c r="O1372" t="b">
        <v>0</v>
      </c>
      <c r="P1372">
        <v>20</v>
      </c>
      <c r="Q1372" t="b">
        <v>1</v>
      </c>
      <c r="R1372" t="s">
        <v>8274</v>
      </c>
    </row>
    <row r="1373" spans="1:18" ht="43.2" x14ac:dyDescent="0.55000000000000004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0" t="str">
        <f t="shared" si="84"/>
        <v>April</v>
      </c>
      <c r="J1373" s="10">
        <f t="shared" si="85"/>
        <v>2015</v>
      </c>
      <c r="K1373" s="9">
        <f t="shared" si="86"/>
        <v>42131.758587962962</v>
      </c>
      <c r="L1373">
        <v>1431022342</v>
      </c>
      <c r="M1373" s="9">
        <f t="shared" si="87"/>
        <v>42101.758587962962</v>
      </c>
      <c r="N1373">
        <v>1428430342</v>
      </c>
      <c r="O1373" t="b">
        <v>0</v>
      </c>
      <c r="P1373">
        <v>70</v>
      </c>
      <c r="Q1373" t="b">
        <v>1</v>
      </c>
      <c r="R1373" t="s">
        <v>8274</v>
      </c>
    </row>
    <row r="1374" spans="1:18" x14ac:dyDescent="0.55000000000000004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0" t="str">
        <f t="shared" si="84"/>
        <v>June</v>
      </c>
      <c r="J1374" s="10">
        <f t="shared" si="85"/>
        <v>2012</v>
      </c>
      <c r="K1374" s="9">
        <f t="shared" si="86"/>
        <v>41102.739953703705</v>
      </c>
      <c r="L1374">
        <v>1342115132</v>
      </c>
      <c r="M1374" s="9">
        <f t="shared" si="87"/>
        <v>41072.739953703705</v>
      </c>
      <c r="N1374">
        <v>1339523132</v>
      </c>
      <c r="O1374" t="b">
        <v>0</v>
      </c>
      <c r="P1374">
        <v>16</v>
      </c>
      <c r="Q1374" t="b">
        <v>1</v>
      </c>
      <c r="R1374" t="s">
        <v>8274</v>
      </c>
    </row>
    <row r="1375" spans="1:18" ht="28.8" x14ac:dyDescent="0.55000000000000004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0" t="str">
        <f t="shared" si="84"/>
        <v>November</v>
      </c>
      <c r="J1375" s="10">
        <f t="shared" si="85"/>
        <v>2016</v>
      </c>
      <c r="K1375" s="9">
        <f t="shared" si="86"/>
        <v>42734.95177083333</v>
      </c>
      <c r="L1375">
        <v>1483138233</v>
      </c>
      <c r="M1375" s="9">
        <f t="shared" si="87"/>
        <v>42704.95177083333</v>
      </c>
      <c r="N1375">
        <v>1480546233</v>
      </c>
      <c r="O1375" t="b">
        <v>0</v>
      </c>
      <c r="P1375">
        <v>52</v>
      </c>
      <c r="Q1375" t="b">
        <v>1</v>
      </c>
      <c r="R1375" t="s">
        <v>8274</v>
      </c>
    </row>
    <row r="1376" spans="1:18" ht="43.2" x14ac:dyDescent="0.55000000000000004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0" t="str">
        <f t="shared" si="84"/>
        <v>February</v>
      </c>
      <c r="J1376" s="10">
        <f t="shared" si="85"/>
        <v>2016</v>
      </c>
      <c r="K1376" s="9">
        <f t="shared" si="86"/>
        <v>42454.12023148148</v>
      </c>
      <c r="L1376">
        <v>1458874388</v>
      </c>
      <c r="M1376" s="9">
        <f t="shared" si="87"/>
        <v>42424.161898148144</v>
      </c>
      <c r="N1376">
        <v>1456285988</v>
      </c>
      <c r="O1376" t="b">
        <v>0</v>
      </c>
      <c r="P1376">
        <v>66</v>
      </c>
      <c r="Q1376" t="b">
        <v>1</v>
      </c>
      <c r="R1376" t="s">
        <v>8274</v>
      </c>
    </row>
    <row r="1377" spans="1:18" ht="43.2" x14ac:dyDescent="0.55000000000000004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0" t="str">
        <f t="shared" si="84"/>
        <v>December</v>
      </c>
      <c r="J1377" s="10">
        <f t="shared" si="85"/>
        <v>2016</v>
      </c>
      <c r="K1377" s="9">
        <f t="shared" si="86"/>
        <v>42750.066192129627</v>
      </c>
      <c r="L1377">
        <v>1484444119</v>
      </c>
      <c r="M1377" s="9">
        <f t="shared" si="87"/>
        <v>42720.066192129627</v>
      </c>
      <c r="N1377">
        <v>1481852119</v>
      </c>
      <c r="O1377" t="b">
        <v>0</v>
      </c>
      <c r="P1377">
        <v>109</v>
      </c>
      <c r="Q1377" t="b">
        <v>1</v>
      </c>
      <c r="R1377" t="s">
        <v>8274</v>
      </c>
    </row>
    <row r="1378" spans="1:18" ht="28.8" x14ac:dyDescent="0.55000000000000004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0" t="str">
        <f t="shared" si="84"/>
        <v>November</v>
      </c>
      <c r="J1378" s="10">
        <f t="shared" si="85"/>
        <v>2016</v>
      </c>
      <c r="K1378" s="9">
        <f t="shared" si="86"/>
        <v>42707.710717592592</v>
      </c>
      <c r="L1378">
        <v>1480784606</v>
      </c>
      <c r="M1378" s="9">
        <f t="shared" si="87"/>
        <v>42677.669050925921</v>
      </c>
      <c r="N1378">
        <v>1478189006</v>
      </c>
      <c r="O1378" t="b">
        <v>0</v>
      </c>
      <c r="P1378">
        <v>168</v>
      </c>
      <c r="Q1378" t="b">
        <v>1</v>
      </c>
      <c r="R1378" t="s">
        <v>8274</v>
      </c>
    </row>
    <row r="1379" spans="1:18" ht="43.2" x14ac:dyDescent="0.55000000000000004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0" t="str">
        <f t="shared" si="84"/>
        <v>January</v>
      </c>
      <c r="J1379" s="10">
        <f t="shared" si="85"/>
        <v>2017</v>
      </c>
      <c r="K1379" s="9">
        <f t="shared" si="86"/>
        <v>42769.174305555556</v>
      </c>
      <c r="L1379">
        <v>1486095060</v>
      </c>
      <c r="M1379" s="9">
        <f t="shared" si="87"/>
        <v>42747.219560185185</v>
      </c>
      <c r="N1379">
        <v>1484198170</v>
      </c>
      <c r="O1379" t="b">
        <v>0</v>
      </c>
      <c r="P1379">
        <v>31</v>
      </c>
      <c r="Q1379" t="b">
        <v>1</v>
      </c>
      <c r="R1379" t="s">
        <v>8274</v>
      </c>
    </row>
    <row r="1380" spans="1:18" x14ac:dyDescent="0.55000000000000004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0" t="str">
        <f t="shared" si="84"/>
        <v>July</v>
      </c>
      <c r="J1380" s="10">
        <f t="shared" si="85"/>
        <v>2016</v>
      </c>
      <c r="K1380" s="9">
        <f t="shared" si="86"/>
        <v>42583.759374999994</v>
      </c>
      <c r="L1380">
        <v>1470075210</v>
      </c>
      <c r="M1380" s="9">
        <f t="shared" si="87"/>
        <v>42568.759374999994</v>
      </c>
      <c r="N1380">
        <v>1468779210</v>
      </c>
      <c r="O1380" t="b">
        <v>0</v>
      </c>
      <c r="P1380">
        <v>133</v>
      </c>
      <c r="Q1380" t="b">
        <v>1</v>
      </c>
      <c r="R1380" t="s">
        <v>8274</v>
      </c>
    </row>
    <row r="1381" spans="1:18" ht="28.8" x14ac:dyDescent="0.55000000000000004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0" t="str">
        <f t="shared" si="84"/>
        <v>May</v>
      </c>
      <c r="J1381" s="10">
        <f t="shared" si="85"/>
        <v>2015</v>
      </c>
      <c r="K1381" s="9">
        <f t="shared" si="86"/>
        <v>42160.491620370376</v>
      </c>
      <c r="L1381">
        <v>1433504876</v>
      </c>
      <c r="M1381" s="9">
        <f t="shared" si="87"/>
        <v>42130.491620370376</v>
      </c>
      <c r="N1381">
        <v>1430912876</v>
      </c>
      <c r="O1381" t="b">
        <v>0</v>
      </c>
      <c r="P1381">
        <v>151</v>
      </c>
      <c r="Q1381" t="b">
        <v>1</v>
      </c>
      <c r="R1381" t="s">
        <v>8274</v>
      </c>
    </row>
    <row r="1382" spans="1:18" ht="28.8" x14ac:dyDescent="0.55000000000000004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0" t="str">
        <f t="shared" si="84"/>
        <v>May</v>
      </c>
      <c r="J1382" s="10">
        <f t="shared" si="85"/>
        <v>2015</v>
      </c>
      <c r="K1382" s="9">
        <f t="shared" si="86"/>
        <v>42164.083333333328</v>
      </c>
      <c r="L1382">
        <v>1433815200</v>
      </c>
      <c r="M1382" s="9">
        <f t="shared" si="87"/>
        <v>42141.762800925921</v>
      </c>
      <c r="N1382">
        <v>1431886706</v>
      </c>
      <c r="O1382" t="b">
        <v>0</v>
      </c>
      <c r="P1382">
        <v>5</v>
      </c>
      <c r="Q1382" t="b">
        <v>1</v>
      </c>
      <c r="R1382" t="s">
        <v>8274</v>
      </c>
    </row>
    <row r="1383" spans="1:18" ht="43.2" x14ac:dyDescent="0.55000000000000004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0" t="str">
        <f t="shared" si="84"/>
        <v>November</v>
      </c>
      <c r="J1383" s="10">
        <f t="shared" si="85"/>
        <v>2016</v>
      </c>
      <c r="K1383" s="9">
        <f t="shared" si="86"/>
        <v>42733.214409722219</v>
      </c>
      <c r="L1383">
        <v>1482988125</v>
      </c>
      <c r="M1383" s="9">
        <f t="shared" si="87"/>
        <v>42703.214409722219</v>
      </c>
      <c r="N1383">
        <v>1480396125</v>
      </c>
      <c r="O1383" t="b">
        <v>0</v>
      </c>
      <c r="P1383">
        <v>73</v>
      </c>
      <c r="Q1383" t="b">
        <v>1</v>
      </c>
      <c r="R1383" t="s">
        <v>8274</v>
      </c>
    </row>
    <row r="1384" spans="1:18" ht="43.2" x14ac:dyDescent="0.55000000000000004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0" t="str">
        <f t="shared" si="84"/>
        <v>April</v>
      </c>
      <c r="J1384" s="10">
        <f t="shared" si="85"/>
        <v>2013</v>
      </c>
      <c r="K1384" s="9">
        <f t="shared" si="86"/>
        <v>41400.800185185188</v>
      </c>
      <c r="L1384">
        <v>1367867536</v>
      </c>
      <c r="M1384" s="9">
        <f t="shared" si="87"/>
        <v>41370.800185185188</v>
      </c>
      <c r="N1384">
        <v>1365275536</v>
      </c>
      <c r="O1384" t="b">
        <v>0</v>
      </c>
      <c r="P1384">
        <v>148</v>
      </c>
      <c r="Q1384" t="b">
        <v>1</v>
      </c>
      <c r="R1384" t="s">
        <v>8274</v>
      </c>
    </row>
    <row r="1385" spans="1:18" ht="43.2" x14ac:dyDescent="0.55000000000000004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0" t="str">
        <f t="shared" si="84"/>
        <v>December</v>
      </c>
      <c r="J1385" s="10">
        <f t="shared" si="85"/>
        <v>2016</v>
      </c>
      <c r="K1385" s="9">
        <f t="shared" si="86"/>
        <v>42727.074976851851</v>
      </c>
      <c r="L1385">
        <v>1482457678</v>
      </c>
      <c r="M1385" s="9">
        <f t="shared" si="87"/>
        <v>42707.074976851851</v>
      </c>
      <c r="N1385">
        <v>1480729678</v>
      </c>
      <c r="O1385" t="b">
        <v>0</v>
      </c>
      <c r="P1385">
        <v>93</v>
      </c>
      <c r="Q1385" t="b">
        <v>1</v>
      </c>
      <c r="R1385" t="s">
        <v>8274</v>
      </c>
    </row>
    <row r="1386" spans="1:18" ht="43.2" x14ac:dyDescent="0.55000000000000004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0" t="str">
        <f t="shared" si="84"/>
        <v>June</v>
      </c>
      <c r="J1386" s="10">
        <f t="shared" si="85"/>
        <v>2015</v>
      </c>
      <c r="K1386" s="9">
        <f t="shared" si="86"/>
        <v>42190.735208333332</v>
      </c>
      <c r="L1386">
        <v>1436117922</v>
      </c>
      <c r="M1386" s="9">
        <f t="shared" si="87"/>
        <v>42160.735208333332</v>
      </c>
      <c r="N1386">
        <v>1433525922</v>
      </c>
      <c r="O1386" t="b">
        <v>0</v>
      </c>
      <c r="P1386">
        <v>63</v>
      </c>
      <c r="Q1386" t="b">
        <v>1</v>
      </c>
      <c r="R1386" t="s">
        <v>8274</v>
      </c>
    </row>
    <row r="1387" spans="1:18" ht="43.2" x14ac:dyDescent="0.55000000000000004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0" t="str">
        <f t="shared" si="84"/>
        <v>March</v>
      </c>
      <c r="J1387" s="10">
        <f t="shared" si="85"/>
        <v>2016</v>
      </c>
      <c r="K1387" s="9">
        <f t="shared" si="86"/>
        <v>42489.507638888885</v>
      </c>
      <c r="L1387">
        <v>1461931860</v>
      </c>
      <c r="M1387" s="9">
        <f t="shared" si="87"/>
        <v>42433.688900462963</v>
      </c>
      <c r="N1387">
        <v>1457109121</v>
      </c>
      <c r="O1387" t="b">
        <v>0</v>
      </c>
      <c r="P1387">
        <v>134</v>
      </c>
      <c r="Q1387" t="b">
        <v>1</v>
      </c>
      <c r="R1387" t="s">
        <v>8274</v>
      </c>
    </row>
    <row r="1388" spans="1:18" ht="28.8" x14ac:dyDescent="0.55000000000000004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0" t="str">
        <f t="shared" si="84"/>
        <v>June</v>
      </c>
      <c r="J1388" s="10">
        <f t="shared" si="85"/>
        <v>2015</v>
      </c>
      <c r="K1388" s="9">
        <f t="shared" si="86"/>
        <v>42214.646863425922</v>
      </c>
      <c r="L1388">
        <v>1438183889</v>
      </c>
      <c r="M1388" s="9">
        <f t="shared" si="87"/>
        <v>42184.646863425922</v>
      </c>
      <c r="N1388">
        <v>1435591889</v>
      </c>
      <c r="O1388" t="b">
        <v>0</v>
      </c>
      <c r="P1388">
        <v>14</v>
      </c>
      <c r="Q1388" t="b">
        <v>1</v>
      </c>
      <c r="R1388" t="s">
        <v>8274</v>
      </c>
    </row>
    <row r="1389" spans="1:18" ht="43.2" x14ac:dyDescent="0.55000000000000004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0" t="str">
        <f t="shared" si="84"/>
        <v>May</v>
      </c>
      <c r="J1389" s="10">
        <f t="shared" si="85"/>
        <v>2015</v>
      </c>
      <c r="K1389" s="9">
        <f t="shared" si="86"/>
        <v>42158.1875</v>
      </c>
      <c r="L1389">
        <v>1433305800</v>
      </c>
      <c r="M1389" s="9">
        <f t="shared" si="87"/>
        <v>42126.92123842593</v>
      </c>
      <c r="N1389">
        <v>1430604395</v>
      </c>
      <c r="O1389" t="b">
        <v>0</v>
      </c>
      <c r="P1389">
        <v>78</v>
      </c>
      <c r="Q1389" t="b">
        <v>1</v>
      </c>
      <c r="R1389" t="s">
        <v>8274</v>
      </c>
    </row>
    <row r="1390" spans="1:18" ht="43.2" x14ac:dyDescent="0.55000000000000004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0" t="str">
        <f t="shared" si="84"/>
        <v>September</v>
      </c>
      <c r="J1390" s="10">
        <f t="shared" si="85"/>
        <v>2016</v>
      </c>
      <c r="K1390" s="9">
        <f t="shared" si="86"/>
        <v>42660.676388888889</v>
      </c>
      <c r="L1390">
        <v>1476720840</v>
      </c>
      <c r="M1390" s="9">
        <f t="shared" si="87"/>
        <v>42634.614780092597</v>
      </c>
      <c r="N1390">
        <v>1474469117</v>
      </c>
      <c r="O1390" t="b">
        <v>0</v>
      </c>
      <c r="P1390">
        <v>112</v>
      </c>
      <c r="Q1390" t="b">
        <v>1</v>
      </c>
      <c r="R1390" t="s">
        <v>8274</v>
      </c>
    </row>
    <row r="1391" spans="1:18" ht="28.8" x14ac:dyDescent="0.55000000000000004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0" t="str">
        <f t="shared" si="84"/>
        <v>July</v>
      </c>
      <c r="J1391" s="10">
        <f t="shared" si="85"/>
        <v>2016</v>
      </c>
      <c r="K1391" s="9">
        <f t="shared" si="86"/>
        <v>42595.480983796297</v>
      </c>
      <c r="L1391">
        <v>1471087957</v>
      </c>
      <c r="M1391" s="9">
        <f t="shared" si="87"/>
        <v>42565.480983796297</v>
      </c>
      <c r="N1391">
        <v>1468495957</v>
      </c>
      <c r="O1391" t="b">
        <v>0</v>
      </c>
      <c r="P1391">
        <v>34</v>
      </c>
      <c r="Q1391" t="b">
        <v>1</v>
      </c>
      <c r="R1391" t="s">
        <v>8274</v>
      </c>
    </row>
    <row r="1392" spans="1:18" ht="43.2" x14ac:dyDescent="0.55000000000000004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0" t="str">
        <f t="shared" si="84"/>
        <v>March</v>
      </c>
      <c r="J1392" s="10">
        <f t="shared" si="85"/>
        <v>2015</v>
      </c>
      <c r="K1392" s="9">
        <f t="shared" si="86"/>
        <v>42121.716666666667</v>
      </c>
      <c r="L1392">
        <v>1430154720</v>
      </c>
      <c r="M1392" s="9">
        <f t="shared" si="87"/>
        <v>42087.803310185183</v>
      </c>
      <c r="N1392">
        <v>1427224606</v>
      </c>
      <c r="O1392" t="b">
        <v>0</v>
      </c>
      <c r="P1392">
        <v>19</v>
      </c>
      <c r="Q1392" t="b">
        <v>1</v>
      </c>
      <c r="R1392" t="s">
        <v>8274</v>
      </c>
    </row>
    <row r="1393" spans="1:18" ht="43.2" x14ac:dyDescent="0.55000000000000004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0" t="str">
        <f t="shared" si="84"/>
        <v>July</v>
      </c>
      <c r="J1393" s="10">
        <f t="shared" si="85"/>
        <v>2015</v>
      </c>
      <c r="K1393" s="9">
        <f t="shared" si="86"/>
        <v>42238.207638888889</v>
      </c>
      <c r="L1393">
        <v>1440219540</v>
      </c>
      <c r="M1393" s="9">
        <f t="shared" si="87"/>
        <v>42193.650671296295</v>
      </c>
      <c r="N1393">
        <v>1436369818</v>
      </c>
      <c r="O1393" t="b">
        <v>0</v>
      </c>
      <c r="P1393">
        <v>13</v>
      </c>
      <c r="Q1393" t="b">
        <v>1</v>
      </c>
      <c r="R1393" t="s">
        <v>8274</v>
      </c>
    </row>
    <row r="1394" spans="1:18" ht="43.2" x14ac:dyDescent="0.55000000000000004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0" t="str">
        <f t="shared" si="84"/>
        <v>February</v>
      </c>
      <c r="J1394" s="10">
        <f t="shared" si="85"/>
        <v>2016</v>
      </c>
      <c r="K1394" s="9">
        <f t="shared" si="86"/>
        <v>42432.154930555553</v>
      </c>
      <c r="L1394">
        <v>1456976586</v>
      </c>
      <c r="M1394" s="9">
        <f t="shared" si="87"/>
        <v>42401.154930555553</v>
      </c>
      <c r="N1394">
        <v>1454298186</v>
      </c>
      <c r="O1394" t="b">
        <v>0</v>
      </c>
      <c r="P1394">
        <v>104</v>
      </c>
      <c r="Q1394" t="b">
        <v>1</v>
      </c>
      <c r="R1394" t="s">
        <v>8274</v>
      </c>
    </row>
    <row r="1395" spans="1:18" x14ac:dyDescent="0.55000000000000004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0" t="str">
        <f t="shared" si="84"/>
        <v>July</v>
      </c>
      <c r="J1395" s="10">
        <f t="shared" si="85"/>
        <v>2016</v>
      </c>
      <c r="K1395" s="9">
        <f t="shared" si="86"/>
        <v>42583.681979166664</v>
      </c>
      <c r="L1395">
        <v>1470068523</v>
      </c>
      <c r="M1395" s="9">
        <f t="shared" si="87"/>
        <v>42553.681979166664</v>
      </c>
      <c r="N1395">
        <v>1467476523</v>
      </c>
      <c r="O1395" t="b">
        <v>0</v>
      </c>
      <c r="P1395">
        <v>52</v>
      </c>
      <c r="Q1395" t="b">
        <v>1</v>
      </c>
      <c r="R1395" t="s">
        <v>8274</v>
      </c>
    </row>
    <row r="1396" spans="1:18" ht="43.2" x14ac:dyDescent="0.55000000000000004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0" t="str">
        <f t="shared" si="84"/>
        <v>January</v>
      </c>
      <c r="J1396" s="10">
        <f t="shared" si="85"/>
        <v>2017</v>
      </c>
      <c r="K1396" s="9">
        <f t="shared" si="86"/>
        <v>42795.125</v>
      </c>
      <c r="L1396">
        <v>1488337200</v>
      </c>
      <c r="M1396" s="9">
        <f t="shared" si="87"/>
        <v>42752.144976851851</v>
      </c>
      <c r="N1396">
        <v>1484623726</v>
      </c>
      <c r="O1396" t="b">
        <v>0</v>
      </c>
      <c r="P1396">
        <v>17</v>
      </c>
      <c r="Q1396" t="b">
        <v>1</v>
      </c>
      <c r="R1396" t="s">
        <v>8274</v>
      </c>
    </row>
    <row r="1397" spans="1:18" x14ac:dyDescent="0.55000000000000004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0" t="str">
        <f t="shared" si="84"/>
        <v>December</v>
      </c>
      <c r="J1397" s="10">
        <f t="shared" si="85"/>
        <v>2016</v>
      </c>
      <c r="K1397" s="9">
        <f t="shared" si="86"/>
        <v>42749.90834490741</v>
      </c>
      <c r="L1397">
        <v>1484430481</v>
      </c>
      <c r="M1397" s="9">
        <f t="shared" si="87"/>
        <v>42719.90834490741</v>
      </c>
      <c r="N1397">
        <v>1481838481</v>
      </c>
      <c r="O1397" t="b">
        <v>0</v>
      </c>
      <c r="P1397">
        <v>82</v>
      </c>
      <c r="Q1397" t="b">
        <v>1</v>
      </c>
      <c r="R1397" t="s">
        <v>8274</v>
      </c>
    </row>
    <row r="1398" spans="1:18" ht="43.2" x14ac:dyDescent="0.55000000000000004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0" t="str">
        <f t="shared" si="84"/>
        <v>January</v>
      </c>
      <c r="J1398" s="10">
        <f t="shared" si="85"/>
        <v>2015</v>
      </c>
      <c r="K1398" s="9">
        <f t="shared" si="86"/>
        <v>42048.99863425926</v>
      </c>
      <c r="L1398">
        <v>1423871882</v>
      </c>
      <c r="M1398" s="9">
        <f t="shared" si="87"/>
        <v>42018.99863425926</v>
      </c>
      <c r="N1398">
        <v>1421279882</v>
      </c>
      <c r="O1398" t="b">
        <v>0</v>
      </c>
      <c r="P1398">
        <v>73</v>
      </c>
      <c r="Q1398" t="b">
        <v>1</v>
      </c>
      <c r="R1398" t="s">
        <v>8274</v>
      </c>
    </row>
    <row r="1399" spans="1:18" ht="43.2" x14ac:dyDescent="0.55000000000000004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0" t="str">
        <f t="shared" si="84"/>
        <v>September</v>
      </c>
      <c r="J1399" s="10">
        <f t="shared" si="85"/>
        <v>2016</v>
      </c>
      <c r="K1399" s="9">
        <f t="shared" si="86"/>
        <v>42670.888194444444</v>
      </c>
      <c r="L1399">
        <v>1477603140</v>
      </c>
      <c r="M1399" s="9">
        <f t="shared" si="87"/>
        <v>42640.917939814812</v>
      </c>
      <c r="N1399">
        <v>1475013710</v>
      </c>
      <c r="O1399" t="b">
        <v>0</v>
      </c>
      <c r="P1399">
        <v>158</v>
      </c>
      <c r="Q1399" t="b">
        <v>1</v>
      </c>
      <c r="R1399" t="s">
        <v>8274</v>
      </c>
    </row>
    <row r="1400" spans="1:18" ht="43.2" x14ac:dyDescent="0.55000000000000004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0" t="str">
        <f t="shared" si="84"/>
        <v>June</v>
      </c>
      <c r="J1400" s="10">
        <f t="shared" si="85"/>
        <v>2016</v>
      </c>
      <c r="K1400" s="9">
        <f t="shared" si="86"/>
        <v>42556.874236111107</v>
      </c>
      <c r="L1400">
        <v>1467752334</v>
      </c>
      <c r="M1400" s="9">
        <f t="shared" si="87"/>
        <v>42526.874236111107</v>
      </c>
      <c r="N1400">
        <v>1465160334</v>
      </c>
      <c r="O1400" t="b">
        <v>0</v>
      </c>
      <c r="P1400">
        <v>65</v>
      </c>
      <c r="Q1400" t="b">
        <v>1</v>
      </c>
      <c r="R1400" t="s">
        <v>8274</v>
      </c>
    </row>
    <row r="1401" spans="1:18" ht="43.2" x14ac:dyDescent="0.55000000000000004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0" t="str">
        <f t="shared" si="84"/>
        <v>September</v>
      </c>
      <c r="J1401" s="10">
        <f t="shared" si="85"/>
        <v>2014</v>
      </c>
      <c r="K1401" s="9">
        <f t="shared" si="86"/>
        <v>41919.004317129627</v>
      </c>
      <c r="L1401">
        <v>1412640373</v>
      </c>
      <c r="M1401" s="9">
        <f t="shared" si="87"/>
        <v>41889.004317129627</v>
      </c>
      <c r="N1401">
        <v>1410048373</v>
      </c>
      <c r="O1401" t="b">
        <v>0</v>
      </c>
      <c r="P1401">
        <v>184</v>
      </c>
      <c r="Q1401" t="b">
        <v>1</v>
      </c>
      <c r="R1401" t="s">
        <v>8274</v>
      </c>
    </row>
    <row r="1402" spans="1:18" ht="43.2" x14ac:dyDescent="0.55000000000000004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0" t="str">
        <f t="shared" si="84"/>
        <v>May</v>
      </c>
      <c r="J1402" s="10">
        <f t="shared" si="85"/>
        <v>2016</v>
      </c>
      <c r="K1402" s="9">
        <f t="shared" si="86"/>
        <v>42533.229166666672</v>
      </c>
      <c r="L1402">
        <v>1465709400</v>
      </c>
      <c r="M1402" s="9">
        <f t="shared" si="87"/>
        <v>42498.341122685189</v>
      </c>
      <c r="N1402">
        <v>1462695073</v>
      </c>
      <c r="O1402" t="b">
        <v>0</v>
      </c>
      <c r="P1402">
        <v>34</v>
      </c>
      <c r="Q1402" t="b">
        <v>1</v>
      </c>
      <c r="R1402" t="s">
        <v>8274</v>
      </c>
    </row>
    <row r="1403" spans="1:18" ht="43.2" x14ac:dyDescent="0.55000000000000004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0" t="str">
        <f t="shared" si="84"/>
        <v>May</v>
      </c>
      <c r="J1403" s="10">
        <f t="shared" si="85"/>
        <v>2013</v>
      </c>
      <c r="K1403" s="9">
        <f t="shared" si="86"/>
        <v>41420.99622685185</v>
      </c>
      <c r="L1403">
        <v>1369612474</v>
      </c>
      <c r="M1403" s="9">
        <f t="shared" si="87"/>
        <v>41399.99622685185</v>
      </c>
      <c r="N1403">
        <v>1367798074</v>
      </c>
      <c r="O1403" t="b">
        <v>0</v>
      </c>
      <c r="P1403">
        <v>240</v>
      </c>
      <c r="Q1403" t="b">
        <v>1</v>
      </c>
      <c r="R1403" t="s">
        <v>8274</v>
      </c>
    </row>
    <row r="1404" spans="1:18" ht="43.2" x14ac:dyDescent="0.55000000000000004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0" t="str">
        <f t="shared" si="84"/>
        <v>March</v>
      </c>
      <c r="J1404" s="10">
        <f t="shared" si="85"/>
        <v>2015</v>
      </c>
      <c r="K1404" s="9">
        <f t="shared" si="86"/>
        <v>42125.011701388896</v>
      </c>
      <c r="L1404">
        <v>1430439411</v>
      </c>
      <c r="M1404" s="9">
        <f t="shared" si="87"/>
        <v>42065.053368055553</v>
      </c>
      <c r="N1404">
        <v>1425259011</v>
      </c>
      <c r="O1404" t="b">
        <v>0</v>
      </c>
      <c r="P1404">
        <v>113</v>
      </c>
      <c r="Q1404" t="b">
        <v>1</v>
      </c>
      <c r="R1404" t="s">
        <v>8274</v>
      </c>
    </row>
    <row r="1405" spans="1:18" ht="43.2" x14ac:dyDescent="0.55000000000000004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0" t="str">
        <f t="shared" si="84"/>
        <v>June</v>
      </c>
      <c r="J1405" s="10">
        <f t="shared" si="85"/>
        <v>2013</v>
      </c>
      <c r="K1405" s="9">
        <f t="shared" si="86"/>
        <v>41481.062905092593</v>
      </c>
      <c r="L1405">
        <v>1374802235</v>
      </c>
      <c r="M1405" s="9">
        <f t="shared" si="87"/>
        <v>41451.062905092593</v>
      </c>
      <c r="N1405">
        <v>1372210235</v>
      </c>
      <c r="O1405" t="b">
        <v>0</v>
      </c>
      <c r="P1405">
        <v>66</v>
      </c>
      <c r="Q1405" t="b">
        <v>1</v>
      </c>
      <c r="R1405" t="s">
        <v>8274</v>
      </c>
    </row>
    <row r="1406" spans="1:18" ht="43.2" x14ac:dyDescent="0.55000000000000004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0" t="str">
        <f t="shared" si="84"/>
        <v>January</v>
      </c>
      <c r="J1406" s="10">
        <f t="shared" si="85"/>
        <v>2015</v>
      </c>
      <c r="K1406" s="9">
        <f t="shared" si="86"/>
        <v>42057.510243055556</v>
      </c>
      <c r="L1406">
        <v>1424607285</v>
      </c>
      <c r="M1406" s="9">
        <f t="shared" si="87"/>
        <v>42032.510243055556</v>
      </c>
      <c r="N1406">
        <v>1422447285</v>
      </c>
      <c r="O1406" t="b">
        <v>1</v>
      </c>
      <c r="P1406">
        <v>5</v>
      </c>
      <c r="Q1406" t="b">
        <v>0</v>
      </c>
      <c r="R1406" t="s">
        <v>8285</v>
      </c>
    </row>
    <row r="1407" spans="1:18" ht="28.8" x14ac:dyDescent="0.55000000000000004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0" t="str">
        <f t="shared" si="84"/>
        <v>October</v>
      </c>
      <c r="J1407" s="10">
        <f t="shared" si="85"/>
        <v>2014</v>
      </c>
      <c r="K1407" s="9">
        <f t="shared" si="86"/>
        <v>41971.722233796296</v>
      </c>
      <c r="L1407">
        <v>1417195201</v>
      </c>
      <c r="M1407" s="9">
        <f t="shared" si="87"/>
        <v>41941.680567129632</v>
      </c>
      <c r="N1407">
        <v>1414599601</v>
      </c>
      <c r="O1407" t="b">
        <v>1</v>
      </c>
      <c r="P1407">
        <v>17</v>
      </c>
      <c r="Q1407" t="b">
        <v>0</v>
      </c>
      <c r="R1407" t="s">
        <v>8285</v>
      </c>
    </row>
    <row r="1408" spans="1:18" x14ac:dyDescent="0.55000000000000004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0" t="str">
        <f t="shared" si="84"/>
        <v>October</v>
      </c>
      <c r="J1408" s="10">
        <f t="shared" si="85"/>
        <v>2015</v>
      </c>
      <c r="K1408" s="9">
        <f t="shared" si="86"/>
        <v>42350.416666666672</v>
      </c>
      <c r="L1408">
        <v>1449914400</v>
      </c>
      <c r="M1408" s="9">
        <f t="shared" si="87"/>
        <v>42297.432951388888</v>
      </c>
      <c r="N1408">
        <v>1445336607</v>
      </c>
      <c r="O1408" t="b">
        <v>0</v>
      </c>
      <c r="P1408">
        <v>3</v>
      </c>
      <c r="Q1408" t="b">
        <v>0</v>
      </c>
      <c r="R1408" t="s">
        <v>8285</v>
      </c>
    </row>
    <row r="1409" spans="1:18" ht="43.2" x14ac:dyDescent="0.55000000000000004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0" t="str">
        <f t="shared" si="84"/>
        <v>July</v>
      </c>
      <c r="J1409" s="10">
        <f t="shared" si="85"/>
        <v>2014</v>
      </c>
      <c r="K1409" s="9">
        <f t="shared" si="86"/>
        <v>41863.536782407406</v>
      </c>
      <c r="L1409">
        <v>1407847978</v>
      </c>
      <c r="M1409" s="9">
        <f t="shared" si="87"/>
        <v>41838.536782407406</v>
      </c>
      <c r="N1409">
        <v>1405687978</v>
      </c>
      <c r="O1409" t="b">
        <v>0</v>
      </c>
      <c r="P1409">
        <v>2</v>
      </c>
      <c r="Q1409" t="b">
        <v>0</v>
      </c>
      <c r="R1409" t="s">
        <v>8285</v>
      </c>
    </row>
    <row r="1410" spans="1:18" ht="43.2" x14ac:dyDescent="0.55000000000000004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0" t="str">
        <f t="shared" si="84"/>
        <v>October</v>
      </c>
      <c r="J1410" s="10">
        <f t="shared" si="85"/>
        <v>2015</v>
      </c>
      <c r="K1410" s="9">
        <f t="shared" si="86"/>
        <v>42321.913842592592</v>
      </c>
      <c r="L1410">
        <v>1447451756</v>
      </c>
      <c r="M1410" s="9">
        <f t="shared" si="87"/>
        <v>42291.872175925921</v>
      </c>
      <c r="N1410">
        <v>1444856156</v>
      </c>
      <c r="O1410" t="b">
        <v>0</v>
      </c>
      <c r="P1410">
        <v>6</v>
      </c>
      <c r="Q1410" t="b">
        <v>0</v>
      </c>
      <c r="R1410" t="s">
        <v>8285</v>
      </c>
    </row>
    <row r="1411" spans="1:18" ht="43.2" x14ac:dyDescent="0.55000000000000004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0" t="str">
        <f t="shared" ref="I1411:I1474" si="88">TEXT(M1411, "mmmm")</f>
        <v>November</v>
      </c>
      <c r="J1411" s="10">
        <f t="shared" ref="J1411:J1474" si="89">YEAR(M1411)</f>
        <v>2014</v>
      </c>
      <c r="K1411" s="9">
        <f t="shared" ref="K1411:K1474" si="90">(((L1411/60)/60)/24)+DATE(1970,1,1)</f>
        <v>42005.175173611111</v>
      </c>
      <c r="L1411">
        <v>1420085535</v>
      </c>
      <c r="M1411" s="9">
        <f t="shared" ref="M1411:M1474" si="91">(((N1411/60)/60)/24)+DATE(1970,1,1)</f>
        <v>41945.133506944447</v>
      </c>
      <c r="N1411">
        <v>1414897935</v>
      </c>
      <c r="O1411" t="b">
        <v>0</v>
      </c>
      <c r="P1411">
        <v>0</v>
      </c>
      <c r="Q1411" t="b">
        <v>0</v>
      </c>
      <c r="R1411" t="s">
        <v>8285</v>
      </c>
    </row>
    <row r="1412" spans="1:18" ht="43.2" x14ac:dyDescent="0.55000000000000004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0" t="str">
        <f t="shared" si="88"/>
        <v>April</v>
      </c>
      <c r="J1412" s="10">
        <f t="shared" si="89"/>
        <v>2016</v>
      </c>
      <c r="K1412" s="9">
        <f t="shared" si="90"/>
        <v>42524.318518518514</v>
      </c>
      <c r="L1412">
        <v>1464939520</v>
      </c>
      <c r="M1412" s="9">
        <f t="shared" si="91"/>
        <v>42479.318518518514</v>
      </c>
      <c r="N1412">
        <v>1461051520</v>
      </c>
      <c r="O1412" t="b">
        <v>0</v>
      </c>
      <c r="P1412">
        <v>1</v>
      </c>
      <c r="Q1412" t="b">
        <v>0</v>
      </c>
      <c r="R1412" t="s">
        <v>8285</v>
      </c>
    </row>
    <row r="1413" spans="1:18" ht="43.2" x14ac:dyDescent="0.55000000000000004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0" t="str">
        <f t="shared" si="88"/>
        <v>January</v>
      </c>
      <c r="J1413" s="10">
        <f t="shared" si="89"/>
        <v>2015</v>
      </c>
      <c r="K1413" s="9">
        <f t="shared" si="90"/>
        <v>42041.059027777781</v>
      </c>
      <c r="L1413">
        <v>1423185900</v>
      </c>
      <c r="M1413" s="9">
        <f t="shared" si="91"/>
        <v>42013.059027777781</v>
      </c>
      <c r="N1413">
        <v>1420766700</v>
      </c>
      <c r="O1413" t="b">
        <v>0</v>
      </c>
      <c r="P1413">
        <v>3</v>
      </c>
      <c r="Q1413" t="b">
        <v>0</v>
      </c>
      <c r="R1413" t="s">
        <v>8285</v>
      </c>
    </row>
    <row r="1414" spans="1:18" ht="28.8" x14ac:dyDescent="0.55000000000000004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0" t="str">
        <f t="shared" si="88"/>
        <v>November</v>
      </c>
      <c r="J1414" s="10">
        <f t="shared" si="89"/>
        <v>2014</v>
      </c>
      <c r="K1414" s="9">
        <f t="shared" si="90"/>
        <v>41977.063645833332</v>
      </c>
      <c r="L1414">
        <v>1417656699</v>
      </c>
      <c r="M1414" s="9">
        <f t="shared" si="91"/>
        <v>41947.063645833332</v>
      </c>
      <c r="N1414">
        <v>1415064699</v>
      </c>
      <c r="O1414" t="b">
        <v>0</v>
      </c>
      <c r="P1414">
        <v>13</v>
      </c>
      <c r="Q1414" t="b">
        <v>0</v>
      </c>
      <c r="R1414" t="s">
        <v>8285</v>
      </c>
    </row>
    <row r="1415" spans="1:18" ht="57.6" x14ac:dyDescent="0.55000000000000004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0" t="str">
        <f t="shared" si="88"/>
        <v>December</v>
      </c>
      <c r="J1415" s="10">
        <f t="shared" si="89"/>
        <v>2015</v>
      </c>
      <c r="K1415" s="9">
        <f t="shared" si="90"/>
        <v>42420.437152777777</v>
      </c>
      <c r="L1415">
        <v>1455964170</v>
      </c>
      <c r="M1415" s="9">
        <f t="shared" si="91"/>
        <v>42360.437152777777</v>
      </c>
      <c r="N1415">
        <v>1450780170</v>
      </c>
      <c r="O1415" t="b">
        <v>0</v>
      </c>
      <c r="P1415">
        <v>1</v>
      </c>
      <c r="Q1415" t="b">
        <v>0</v>
      </c>
      <c r="R1415" t="s">
        <v>8285</v>
      </c>
    </row>
    <row r="1416" spans="1:18" ht="43.2" x14ac:dyDescent="0.55000000000000004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0" t="str">
        <f t="shared" si="88"/>
        <v>December</v>
      </c>
      <c r="J1416" s="10">
        <f t="shared" si="89"/>
        <v>2016</v>
      </c>
      <c r="K1416" s="9">
        <f t="shared" si="90"/>
        <v>42738.25309027778</v>
      </c>
      <c r="L1416">
        <v>1483423467</v>
      </c>
      <c r="M1416" s="9">
        <f t="shared" si="91"/>
        <v>42708.25309027778</v>
      </c>
      <c r="N1416">
        <v>1480831467</v>
      </c>
      <c r="O1416" t="b">
        <v>0</v>
      </c>
      <c r="P1416">
        <v>1</v>
      </c>
      <c r="Q1416" t="b">
        <v>0</v>
      </c>
      <c r="R1416" t="s">
        <v>8285</v>
      </c>
    </row>
    <row r="1417" spans="1:18" ht="43.2" x14ac:dyDescent="0.55000000000000004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0" t="str">
        <f t="shared" si="88"/>
        <v>July</v>
      </c>
      <c r="J1417" s="10">
        <f t="shared" si="89"/>
        <v>2015</v>
      </c>
      <c r="K1417" s="9">
        <f t="shared" si="90"/>
        <v>42232.675821759258</v>
      </c>
      <c r="L1417">
        <v>1439741591</v>
      </c>
      <c r="M1417" s="9">
        <f t="shared" si="91"/>
        <v>42192.675821759258</v>
      </c>
      <c r="N1417">
        <v>1436285591</v>
      </c>
      <c r="O1417" t="b">
        <v>0</v>
      </c>
      <c r="P1417">
        <v>9</v>
      </c>
      <c r="Q1417" t="b">
        <v>0</v>
      </c>
      <c r="R1417" t="s">
        <v>8285</v>
      </c>
    </row>
    <row r="1418" spans="1:18" ht="43.2" x14ac:dyDescent="0.55000000000000004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0" t="str">
        <f t="shared" si="88"/>
        <v>October</v>
      </c>
      <c r="J1418" s="10">
        <f t="shared" si="89"/>
        <v>2015</v>
      </c>
      <c r="K1418" s="9">
        <f t="shared" si="90"/>
        <v>42329.967812499999</v>
      </c>
      <c r="L1418">
        <v>1448147619</v>
      </c>
      <c r="M1418" s="9">
        <f t="shared" si="91"/>
        <v>42299.926145833335</v>
      </c>
      <c r="N1418">
        <v>1445552019</v>
      </c>
      <c r="O1418" t="b">
        <v>0</v>
      </c>
      <c r="P1418">
        <v>0</v>
      </c>
      <c r="Q1418" t="b">
        <v>0</v>
      </c>
      <c r="R1418" t="s">
        <v>8285</v>
      </c>
    </row>
    <row r="1419" spans="1:18" ht="43.2" x14ac:dyDescent="0.55000000000000004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0" t="str">
        <f t="shared" si="88"/>
        <v>August</v>
      </c>
      <c r="J1419" s="10">
        <f t="shared" si="89"/>
        <v>2015</v>
      </c>
      <c r="K1419" s="9">
        <f t="shared" si="90"/>
        <v>42262.465972222228</v>
      </c>
      <c r="L1419">
        <v>1442315460</v>
      </c>
      <c r="M1419" s="9">
        <f t="shared" si="91"/>
        <v>42232.15016203704</v>
      </c>
      <c r="N1419">
        <v>1439696174</v>
      </c>
      <c r="O1419" t="b">
        <v>0</v>
      </c>
      <c r="P1419">
        <v>2</v>
      </c>
      <c r="Q1419" t="b">
        <v>0</v>
      </c>
      <c r="R1419" t="s">
        <v>8285</v>
      </c>
    </row>
    <row r="1420" spans="1:18" ht="57.6" x14ac:dyDescent="0.55000000000000004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0" t="str">
        <f t="shared" si="88"/>
        <v>January</v>
      </c>
      <c r="J1420" s="10">
        <f t="shared" si="89"/>
        <v>2016</v>
      </c>
      <c r="K1420" s="9">
        <f t="shared" si="90"/>
        <v>42425.456412037034</v>
      </c>
      <c r="L1420">
        <v>1456397834</v>
      </c>
      <c r="M1420" s="9">
        <f t="shared" si="91"/>
        <v>42395.456412037034</v>
      </c>
      <c r="N1420">
        <v>1453805834</v>
      </c>
      <c r="O1420" t="b">
        <v>0</v>
      </c>
      <c r="P1420">
        <v>1</v>
      </c>
      <c r="Q1420" t="b">
        <v>0</v>
      </c>
      <c r="R1420" t="s">
        <v>8285</v>
      </c>
    </row>
    <row r="1421" spans="1:18" ht="43.2" x14ac:dyDescent="0.55000000000000004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0" t="str">
        <f t="shared" si="88"/>
        <v>September</v>
      </c>
      <c r="J1421" s="10">
        <f t="shared" si="89"/>
        <v>2016</v>
      </c>
      <c r="K1421" s="9">
        <f t="shared" si="90"/>
        <v>42652.456238425926</v>
      </c>
      <c r="L1421">
        <v>1476010619</v>
      </c>
      <c r="M1421" s="9">
        <f t="shared" si="91"/>
        <v>42622.456238425926</v>
      </c>
      <c r="N1421">
        <v>1473418619</v>
      </c>
      <c r="O1421" t="b">
        <v>0</v>
      </c>
      <c r="P1421">
        <v>10</v>
      </c>
      <c r="Q1421" t="b">
        <v>0</v>
      </c>
      <c r="R1421" t="s">
        <v>8285</v>
      </c>
    </row>
    <row r="1422" spans="1:18" ht="28.8" x14ac:dyDescent="0.55000000000000004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0" t="str">
        <f t="shared" si="88"/>
        <v>June</v>
      </c>
      <c r="J1422" s="10">
        <f t="shared" si="89"/>
        <v>2016</v>
      </c>
      <c r="K1422" s="9">
        <f t="shared" si="90"/>
        <v>42549.667662037042</v>
      </c>
      <c r="L1422">
        <v>1467129686</v>
      </c>
      <c r="M1422" s="9">
        <f t="shared" si="91"/>
        <v>42524.667662037042</v>
      </c>
      <c r="N1422">
        <v>1464969686</v>
      </c>
      <c r="O1422" t="b">
        <v>0</v>
      </c>
      <c r="P1422">
        <v>3</v>
      </c>
      <c r="Q1422" t="b">
        <v>0</v>
      </c>
      <c r="R1422" t="s">
        <v>8285</v>
      </c>
    </row>
    <row r="1423" spans="1:18" ht="43.2" x14ac:dyDescent="0.55000000000000004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0" t="str">
        <f t="shared" si="88"/>
        <v>January</v>
      </c>
      <c r="J1423" s="10">
        <f t="shared" si="89"/>
        <v>2015</v>
      </c>
      <c r="K1423" s="9">
        <f t="shared" si="90"/>
        <v>42043.915613425925</v>
      </c>
      <c r="L1423">
        <v>1423432709</v>
      </c>
      <c r="M1423" s="9">
        <f t="shared" si="91"/>
        <v>42013.915613425925</v>
      </c>
      <c r="N1423">
        <v>1420840709</v>
      </c>
      <c r="O1423" t="b">
        <v>0</v>
      </c>
      <c r="P1423">
        <v>2</v>
      </c>
      <c r="Q1423" t="b">
        <v>0</v>
      </c>
      <c r="R1423" t="s">
        <v>8285</v>
      </c>
    </row>
    <row r="1424" spans="1:18" ht="43.2" x14ac:dyDescent="0.55000000000000004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0" t="str">
        <f t="shared" si="88"/>
        <v>August</v>
      </c>
      <c r="J1424" s="10">
        <f t="shared" si="89"/>
        <v>2016</v>
      </c>
      <c r="K1424" s="9">
        <f t="shared" si="90"/>
        <v>42634.239629629628</v>
      </c>
      <c r="L1424">
        <v>1474436704</v>
      </c>
      <c r="M1424" s="9">
        <f t="shared" si="91"/>
        <v>42604.239629629628</v>
      </c>
      <c r="N1424">
        <v>1471844704</v>
      </c>
      <c r="O1424" t="b">
        <v>0</v>
      </c>
      <c r="P1424">
        <v>2</v>
      </c>
      <c r="Q1424" t="b">
        <v>0</v>
      </c>
      <c r="R1424" t="s">
        <v>8285</v>
      </c>
    </row>
    <row r="1425" spans="1:18" ht="43.2" x14ac:dyDescent="0.55000000000000004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0" t="str">
        <f t="shared" si="88"/>
        <v>December</v>
      </c>
      <c r="J1425" s="10">
        <f t="shared" si="89"/>
        <v>2015</v>
      </c>
      <c r="K1425" s="9">
        <f t="shared" si="90"/>
        <v>42370.360312500001</v>
      </c>
      <c r="L1425">
        <v>1451637531</v>
      </c>
      <c r="M1425" s="9">
        <f t="shared" si="91"/>
        <v>42340.360312500001</v>
      </c>
      <c r="N1425">
        <v>1449045531</v>
      </c>
      <c r="O1425" t="b">
        <v>0</v>
      </c>
      <c r="P1425">
        <v>1</v>
      </c>
      <c r="Q1425" t="b">
        <v>0</v>
      </c>
      <c r="R1425" t="s">
        <v>8285</v>
      </c>
    </row>
    <row r="1426" spans="1:18" ht="43.2" x14ac:dyDescent="0.55000000000000004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0" t="str">
        <f t="shared" si="88"/>
        <v>November</v>
      </c>
      <c r="J1426" s="10">
        <f t="shared" si="89"/>
        <v>2016</v>
      </c>
      <c r="K1426" s="9">
        <f t="shared" si="90"/>
        <v>42689.759282407409</v>
      </c>
      <c r="L1426">
        <v>1479233602</v>
      </c>
      <c r="M1426" s="9">
        <f t="shared" si="91"/>
        <v>42676.717615740738</v>
      </c>
      <c r="N1426">
        <v>1478106802</v>
      </c>
      <c r="O1426" t="b">
        <v>0</v>
      </c>
      <c r="P1426">
        <v>14</v>
      </c>
      <c r="Q1426" t="b">
        <v>0</v>
      </c>
      <c r="R1426" t="s">
        <v>8285</v>
      </c>
    </row>
    <row r="1427" spans="1:18" ht="43.2" x14ac:dyDescent="0.55000000000000004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0" t="str">
        <f t="shared" si="88"/>
        <v>March</v>
      </c>
      <c r="J1427" s="10">
        <f t="shared" si="89"/>
        <v>2015</v>
      </c>
      <c r="K1427" s="9">
        <f t="shared" si="90"/>
        <v>42123.131469907406</v>
      </c>
      <c r="L1427">
        <v>1430276959</v>
      </c>
      <c r="M1427" s="9">
        <f t="shared" si="91"/>
        <v>42093.131469907406</v>
      </c>
      <c r="N1427">
        <v>1427684959</v>
      </c>
      <c r="O1427" t="b">
        <v>0</v>
      </c>
      <c r="P1427">
        <v>0</v>
      </c>
      <c r="Q1427" t="b">
        <v>0</v>
      </c>
      <c r="R1427" t="s">
        <v>8285</v>
      </c>
    </row>
    <row r="1428" spans="1:18" ht="43.2" x14ac:dyDescent="0.55000000000000004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0" t="str">
        <f t="shared" si="88"/>
        <v>June</v>
      </c>
      <c r="J1428" s="10">
        <f t="shared" si="89"/>
        <v>2015</v>
      </c>
      <c r="K1428" s="9">
        <f t="shared" si="90"/>
        <v>42240.390277777777</v>
      </c>
      <c r="L1428">
        <v>1440408120</v>
      </c>
      <c r="M1428" s="9">
        <f t="shared" si="91"/>
        <v>42180.390277777777</v>
      </c>
      <c r="N1428">
        <v>1435224120</v>
      </c>
      <c r="O1428" t="b">
        <v>0</v>
      </c>
      <c r="P1428">
        <v>0</v>
      </c>
      <c r="Q1428" t="b">
        <v>0</v>
      </c>
      <c r="R1428" t="s">
        <v>8285</v>
      </c>
    </row>
    <row r="1429" spans="1:18" ht="43.2" x14ac:dyDescent="0.55000000000000004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0" t="str">
        <f t="shared" si="88"/>
        <v>August</v>
      </c>
      <c r="J1429" s="10">
        <f t="shared" si="89"/>
        <v>2016</v>
      </c>
      <c r="K1429" s="9">
        <f t="shared" si="90"/>
        <v>42631.851678240739</v>
      </c>
      <c r="L1429">
        <v>1474230385</v>
      </c>
      <c r="M1429" s="9">
        <f t="shared" si="91"/>
        <v>42601.851678240739</v>
      </c>
      <c r="N1429">
        <v>1471638385</v>
      </c>
      <c r="O1429" t="b">
        <v>0</v>
      </c>
      <c r="P1429">
        <v>4</v>
      </c>
      <c r="Q1429" t="b">
        <v>0</v>
      </c>
      <c r="R1429" t="s">
        <v>8285</v>
      </c>
    </row>
    <row r="1430" spans="1:18" ht="43.2" x14ac:dyDescent="0.55000000000000004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0" t="str">
        <f t="shared" si="88"/>
        <v>March</v>
      </c>
      <c r="J1430" s="10">
        <f t="shared" si="89"/>
        <v>2016</v>
      </c>
      <c r="K1430" s="9">
        <f t="shared" si="90"/>
        <v>42462.338159722218</v>
      </c>
      <c r="L1430">
        <v>1459584417</v>
      </c>
      <c r="M1430" s="9">
        <f t="shared" si="91"/>
        <v>42432.379826388889</v>
      </c>
      <c r="N1430">
        <v>1456996017</v>
      </c>
      <c r="O1430" t="b">
        <v>0</v>
      </c>
      <c r="P1430">
        <v>3</v>
      </c>
      <c r="Q1430" t="b">
        <v>0</v>
      </c>
      <c r="R1430" t="s">
        <v>8285</v>
      </c>
    </row>
    <row r="1431" spans="1:18" ht="43.2" x14ac:dyDescent="0.55000000000000004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0" t="str">
        <f t="shared" si="88"/>
        <v>March</v>
      </c>
      <c r="J1431" s="10">
        <f t="shared" si="89"/>
        <v>2015</v>
      </c>
      <c r="K1431" s="9">
        <f t="shared" si="90"/>
        <v>42104.060671296291</v>
      </c>
      <c r="L1431">
        <v>1428629242</v>
      </c>
      <c r="M1431" s="9">
        <f t="shared" si="91"/>
        <v>42074.060671296291</v>
      </c>
      <c r="N1431">
        <v>1426037242</v>
      </c>
      <c r="O1431" t="b">
        <v>0</v>
      </c>
      <c r="P1431">
        <v>0</v>
      </c>
      <c r="Q1431" t="b">
        <v>0</v>
      </c>
      <c r="R1431" t="s">
        <v>8285</v>
      </c>
    </row>
    <row r="1432" spans="1:18" ht="43.2" x14ac:dyDescent="0.55000000000000004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0" t="str">
        <f t="shared" si="88"/>
        <v>November</v>
      </c>
      <c r="J1432" s="10">
        <f t="shared" si="89"/>
        <v>2014</v>
      </c>
      <c r="K1432" s="9">
        <f t="shared" si="90"/>
        <v>41992.813518518517</v>
      </c>
      <c r="L1432">
        <v>1419017488</v>
      </c>
      <c r="M1432" s="9">
        <f t="shared" si="91"/>
        <v>41961.813518518517</v>
      </c>
      <c r="N1432">
        <v>1416339088</v>
      </c>
      <c r="O1432" t="b">
        <v>0</v>
      </c>
      <c r="P1432">
        <v>5</v>
      </c>
      <c r="Q1432" t="b">
        <v>0</v>
      </c>
      <c r="R1432" t="s">
        <v>8285</v>
      </c>
    </row>
    <row r="1433" spans="1:18" ht="43.2" x14ac:dyDescent="0.55000000000000004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0" t="str">
        <f t="shared" si="88"/>
        <v>October</v>
      </c>
      <c r="J1433" s="10">
        <f t="shared" si="89"/>
        <v>2015</v>
      </c>
      <c r="K1433" s="9">
        <f t="shared" si="90"/>
        <v>42334.252500000002</v>
      </c>
      <c r="L1433">
        <v>1448517816</v>
      </c>
      <c r="M1433" s="9">
        <f t="shared" si="91"/>
        <v>42304.210833333331</v>
      </c>
      <c r="N1433">
        <v>1445922216</v>
      </c>
      <c r="O1433" t="b">
        <v>0</v>
      </c>
      <c r="P1433">
        <v>47</v>
      </c>
      <c r="Q1433" t="b">
        <v>0</v>
      </c>
      <c r="R1433" t="s">
        <v>8285</v>
      </c>
    </row>
    <row r="1434" spans="1:18" ht="43.2" x14ac:dyDescent="0.55000000000000004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0" t="str">
        <f t="shared" si="88"/>
        <v>June</v>
      </c>
      <c r="J1434" s="10">
        <f t="shared" si="89"/>
        <v>2015</v>
      </c>
      <c r="K1434" s="9">
        <f t="shared" si="90"/>
        <v>42205.780416666668</v>
      </c>
      <c r="L1434">
        <v>1437417828</v>
      </c>
      <c r="M1434" s="9">
        <f t="shared" si="91"/>
        <v>42175.780416666668</v>
      </c>
      <c r="N1434">
        <v>1434825828</v>
      </c>
      <c r="O1434" t="b">
        <v>0</v>
      </c>
      <c r="P1434">
        <v>0</v>
      </c>
      <c r="Q1434" t="b">
        <v>0</v>
      </c>
      <c r="R1434" t="s">
        <v>8285</v>
      </c>
    </row>
    <row r="1435" spans="1:18" ht="43.2" x14ac:dyDescent="0.55000000000000004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0" t="str">
        <f t="shared" si="88"/>
        <v>October</v>
      </c>
      <c r="J1435" s="10">
        <f t="shared" si="89"/>
        <v>2016</v>
      </c>
      <c r="K1435" s="9">
        <f t="shared" si="90"/>
        <v>42714.458333333328</v>
      </c>
      <c r="L1435">
        <v>1481367600</v>
      </c>
      <c r="M1435" s="9">
        <f t="shared" si="91"/>
        <v>42673.625868055555</v>
      </c>
      <c r="N1435">
        <v>1477839675</v>
      </c>
      <c r="O1435" t="b">
        <v>0</v>
      </c>
      <c r="P1435">
        <v>10</v>
      </c>
      <c r="Q1435" t="b">
        <v>0</v>
      </c>
      <c r="R1435" t="s">
        <v>8285</v>
      </c>
    </row>
    <row r="1436" spans="1:18" ht="43.2" x14ac:dyDescent="0.55000000000000004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0" t="str">
        <f t="shared" si="88"/>
        <v>May</v>
      </c>
      <c r="J1436" s="10">
        <f t="shared" si="89"/>
        <v>2015</v>
      </c>
      <c r="K1436" s="9">
        <f t="shared" si="90"/>
        <v>42163.625</v>
      </c>
      <c r="L1436">
        <v>1433775600</v>
      </c>
      <c r="M1436" s="9">
        <f t="shared" si="91"/>
        <v>42142.767106481479</v>
      </c>
      <c r="N1436">
        <v>1431973478</v>
      </c>
      <c r="O1436" t="b">
        <v>0</v>
      </c>
      <c r="P1436">
        <v>11</v>
      </c>
      <c r="Q1436" t="b">
        <v>0</v>
      </c>
      <c r="R1436" t="s">
        <v>8285</v>
      </c>
    </row>
    <row r="1437" spans="1:18" ht="28.8" x14ac:dyDescent="0.55000000000000004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0" t="str">
        <f t="shared" si="88"/>
        <v>September</v>
      </c>
      <c r="J1437" s="10">
        <f t="shared" si="89"/>
        <v>2015</v>
      </c>
      <c r="K1437" s="9">
        <f t="shared" si="90"/>
        <v>42288.780324074076</v>
      </c>
      <c r="L1437">
        <v>1444589020</v>
      </c>
      <c r="M1437" s="9">
        <f t="shared" si="91"/>
        <v>42258.780324074076</v>
      </c>
      <c r="N1437">
        <v>1441997020</v>
      </c>
      <c r="O1437" t="b">
        <v>0</v>
      </c>
      <c r="P1437">
        <v>2</v>
      </c>
      <c r="Q1437" t="b">
        <v>0</v>
      </c>
      <c r="R1437" t="s">
        <v>8285</v>
      </c>
    </row>
    <row r="1438" spans="1:18" ht="43.2" x14ac:dyDescent="0.55000000000000004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0" t="str">
        <f t="shared" si="88"/>
        <v>January</v>
      </c>
      <c r="J1438" s="10">
        <f t="shared" si="89"/>
        <v>2016</v>
      </c>
      <c r="K1438" s="9">
        <f t="shared" si="90"/>
        <v>42421.35019675926</v>
      </c>
      <c r="L1438">
        <v>1456043057</v>
      </c>
      <c r="M1438" s="9">
        <f t="shared" si="91"/>
        <v>42391.35019675926</v>
      </c>
      <c r="N1438">
        <v>1453451057</v>
      </c>
      <c r="O1438" t="b">
        <v>0</v>
      </c>
      <c r="P1438">
        <v>2</v>
      </c>
      <c r="Q1438" t="b">
        <v>0</v>
      </c>
      <c r="R1438" t="s">
        <v>8285</v>
      </c>
    </row>
    <row r="1439" spans="1:18" ht="57.6" x14ac:dyDescent="0.55000000000000004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0" t="str">
        <f t="shared" si="88"/>
        <v>June</v>
      </c>
      <c r="J1439" s="10">
        <f t="shared" si="89"/>
        <v>2014</v>
      </c>
      <c r="K1439" s="9">
        <f t="shared" si="90"/>
        <v>41833.207638888889</v>
      </c>
      <c r="L1439">
        <v>1405227540</v>
      </c>
      <c r="M1439" s="9">
        <f t="shared" si="91"/>
        <v>41796.531701388885</v>
      </c>
      <c r="N1439">
        <v>1402058739</v>
      </c>
      <c r="O1439" t="b">
        <v>0</v>
      </c>
      <c r="P1439">
        <v>22</v>
      </c>
      <c r="Q1439" t="b">
        <v>0</v>
      </c>
      <c r="R1439" t="s">
        <v>8285</v>
      </c>
    </row>
    <row r="1440" spans="1:18" ht="43.2" x14ac:dyDescent="0.55000000000000004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0" t="str">
        <f t="shared" si="88"/>
        <v>March</v>
      </c>
      <c r="J1440" s="10">
        <f t="shared" si="89"/>
        <v>2016</v>
      </c>
      <c r="K1440" s="9">
        <f t="shared" si="90"/>
        <v>42487.579861111109</v>
      </c>
      <c r="L1440">
        <v>1461765300</v>
      </c>
      <c r="M1440" s="9">
        <f t="shared" si="91"/>
        <v>42457.871516203704</v>
      </c>
      <c r="N1440">
        <v>1459198499</v>
      </c>
      <c r="O1440" t="b">
        <v>0</v>
      </c>
      <c r="P1440">
        <v>8</v>
      </c>
      <c r="Q1440" t="b">
        <v>0</v>
      </c>
      <c r="R1440" t="s">
        <v>8285</v>
      </c>
    </row>
    <row r="1441" spans="1:18" ht="43.2" x14ac:dyDescent="0.55000000000000004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0" t="str">
        <f t="shared" si="88"/>
        <v>February</v>
      </c>
      <c r="J1441" s="10">
        <f t="shared" si="89"/>
        <v>2015</v>
      </c>
      <c r="K1441" s="9">
        <f t="shared" si="90"/>
        <v>42070.829872685179</v>
      </c>
      <c r="L1441">
        <v>1425758101</v>
      </c>
      <c r="M1441" s="9">
        <f t="shared" si="91"/>
        <v>42040.829872685179</v>
      </c>
      <c r="N1441">
        <v>1423166101</v>
      </c>
      <c r="O1441" t="b">
        <v>0</v>
      </c>
      <c r="P1441">
        <v>6</v>
      </c>
      <c r="Q1441" t="b">
        <v>0</v>
      </c>
      <c r="R1441" t="s">
        <v>8285</v>
      </c>
    </row>
    <row r="1442" spans="1:18" ht="43.2" x14ac:dyDescent="0.55000000000000004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0" t="str">
        <f t="shared" si="88"/>
        <v>April</v>
      </c>
      <c r="J1442" s="10">
        <f t="shared" si="89"/>
        <v>2016</v>
      </c>
      <c r="K1442" s="9">
        <f t="shared" si="90"/>
        <v>42516.748414351852</v>
      </c>
      <c r="L1442">
        <v>1464285463</v>
      </c>
      <c r="M1442" s="9">
        <f t="shared" si="91"/>
        <v>42486.748414351852</v>
      </c>
      <c r="N1442">
        <v>1461693463</v>
      </c>
      <c r="O1442" t="b">
        <v>0</v>
      </c>
      <c r="P1442">
        <v>1</v>
      </c>
      <c r="Q1442" t="b">
        <v>0</v>
      </c>
      <c r="R1442" t="s">
        <v>8285</v>
      </c>
    </row>
    <row r="1443" spans="1:18" ht="43.2" x14ac:dyDescent="0.55000000000000004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0" t="str">
        <f t="shared" si="88"/>
        <v>July</v>
      </c>
      <c r="J1443" s="10">
        <f t="shared" si="89"/>
        <v>2015</v>
      </c>
      <c r="K1443" s="9">
        <f t="shared" si="90"/>
        <v>42258.765844907408</v>
      </c>
      <c r="L1443">
        <v>1441995769</v>
      </c>
      <c r="M1443" s="9">
        <f t="shared" si="91"/>
        <v>42198.765844907408</v>
      </c>
      <c r="N1443">
        <v>1436811769</v>
      </c>
      <c r="O1443" t="b">
        <v>0</v>
      </c>
      <c r="P1443">
        <v>3</v>
      </c>
      <c r="Q1443" t="b">
        <v>0</v>
      </c>
      <c r="R1443" t="s">
        <v>8285</v>
      </c>
    </row>
    <row r="1444" spans="1:18" ht="43.2" x14ac:dyDescent="0.55000000000000004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0" t="str">
        <f t="shared" si="88"/>
        <v>April</v>
      </c>
      <c r="J1444" s="10">
        <f t="shared" si="89"/>
        <v>2016</v>
      </c>
      <c r="K1444" s="9">
        <f t="shared" si="90"/>
        <v>42515.64534722222</v>
      </c>
      <c r="L1444">
        <v>1464190158</v>
      </c>
      <c r="M1444" s="9">
        <f t="shared" si="91"/>
        <v>42485.64534722222</v>
      </c>
      <c r="N1444">
        <v>1461598158</v>
      </c>
      <c r="O1444" t="b">
        <v>0</v>
      </c>
      <c r="P1444">
        <v>0</v>
      </c>
      <c r="Q1444" t="b">
        <v>0</v>
      </c>
      <c r="R1444" t="s">
        <v>8285</v>
      </c>
    </row>
    <row r="1445" spans="1:18" ht="43.2" x14ac:dyDescent="0.55000000000000004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0" t="str">
        <f t="shared" si="88"/>
        <v>December</v>
      </c>
      <c r="J1445" s="10">
        <f t="shared" si="89"/>
        <v>2016</v>
      </c>
      <c r="K1445" s="9">
        <f t="shared" si="90"/>
        <v>42737.926030092596</v>
      </c>
      <c r="L1445">
        <v>1483395209</v>
      </c>
      <c r="M1445" s="9">
        <f t="shared" si="91"/>
        <v>42707.926030092596</v>
      </c>
      <c r="N1445">
        <v>1480803209</v>
      </c>
      <c r="O1445" t="b">
        <v>0</v>
      </c>
      <c r="P1445">
        <v>0</v>
      </c>
      <c r="Q1445" t="b">
        <v>0</v>
      </c>
      <c r="R1445" t="s">
        <v>8285</v>
      </c>
    </row>
    <row r="1446" spans="1:18" ht="43.2" x14ac:dyDescent="0.55000000000000004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0" t="str">
        <f t="shared" si="88"/>
        <v>July</v>
      </c>
      <c r="J1446" s="10">
        <f t="shared" si="89"/>
        <v>2015</v>
      </c>
      <c r="K1446" s="9">
        <f t="shared" si="90"/>
        <v>42259.873402777783</v>
      </c>
      <c r="L1446">
        <v>1442091462</v>
      </c>
      <c r="M1446" s="9">
        <f t="shared" si="91"/>
        <v>42199.873402777783</v>
      </c>
      <c r="N1446">
        <v>1436907462</v>
      </c>
      <c r="O1446" t="b">
        <v>0</v>
      </c>
      <c r="P1446">
        <v>0</v>
      </c>
      <c r="Q1446" t="b">
        <v>0</v>
      </c>
      <c r="R1446" t="s">
        <v>8285</v>
      </c>
    </row>
    <row r="1447" spans="1:18" ht="43.2" x14ac:dyDescent="0.55000000000000004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0" t="str">
        <f t="shared" si="88"/>
        <v>May</v>
      </c>
      <c r="J1447" s="10">
        <f t="shared" si="89"/>
        <v>2015</v>
      </c>
      <c r="K1447" s="9">
        <f t="shared" si="90"/>
        <v>42169.542303240742</v>
      </c>
      <c r="L1447">
        <v>1434286855</v>
      </c>
      <c r="M1447" s="9">
        <f t="shared" si="91"/>
        <v>42139.542303240742</v>
      </c>
      <c r="N1447">
        <v>1431694855</v>
      </c>
      <c r="O1447" t="b">
        <v>0</v>
      </c>
      <c r="P1447">
        <v>0</v>
      </c>
      <c r="Q1447" t="b">
        <v>0</v>
      </c>
      <c r="R1447" t="s">
        <v>8285</v>
      </c>
    </row>
    <row r="1448" spans="1:18" ht="43.2" x14ac:dyDescent="0.55000000000000004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0" t="str">
        <f t="shared" si="88"/>
        <v>April</v>
      </c>
      <c r="J1448" s="10">
        <f t="shared" si="89"/>
        <v>2016</v>
      </c>
      <c r="K1448" s="9">
        <f t="shared" si="90"/>
        <v>42481.447662037041</v>
      </c>
      <c r="L1448">
        <v>1461235478</v>
      </c>
      <c r="M1448" s="9">
        <f t="shared" si="91"/>
        <v>42461.447662037041</v>
      </c>
      <c r="N1448">
        <v>1459507478</v>
      </c>
      <c r="O1448" t="b">
        <v>0</v>
      </c>
      <c r="P1448">
        <v>0</v>
      </c>
      <c r="Q1448" t="b">
        <v>0</v>
      </c>
      <c r="R1448" t="s">
        <v>8285</v>
      </c>
    </row>
    <row r="1449" spans="1:18" ht="28.8" x14ac:dyDescent="0.55000000000000004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0" t="str">
        <f t="shared" si="88"/>
        <v>June</v>
      </c>
      <c r="J1449" s="10">
        <f t="shared" si="89"/>
        <v>2016</v>
      </c>
      <c r="K1449" s="9">
        <f t="shared" si="90"/>
        <v>42559.730717592596</v>
      </c>
      <c r="L1449">
        <v>1467999134</v>
      </c>
      <c r="M1449" s="9">
        <f t="shared" si="91"/>
        <v>42529.730717592596</v>
      </c>
      <c r="N1449">
        <v>1465407134</v>
      </c>
      <c r="O1449" t="b">
        <v>0</v>
      </c>
      <c r="P1449">
        <v>3</v>
      </c>
      <c r="Q1449" t="b">
        <v>0</v>
      </c>
      <c r="R1449" t="s">
        <v>8285</v>
      </c>
    </row>
    <row r="1450" spans="1:18" ht="43.2" x14ac:dyDescent="0.55000000000000004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0" t="str">
        <f t="shared" si="88"/>
        <v>April</v>
      </c>
      <c r="J1450" s="10">
        <f t="shared" si="89"/>
        <v>2015</v>
      </c>
      <c r="K1450" s="9">
        <f t="shared" si="90"/>
        <v>42146.225694444445</v>
      </c>
      <c r="L1450">
        <v>1432272300</v>
      </c>
      <c r="M1450" s="9">
        <f t="shared" si="91"/>
        <v>42115.936550925922</v>
      </c>
      <c r="N1450">
        <v>1429655318</v>
      </c>
      <c r="O1450" t="b">
        <v>0</v>
      </c>
      <c r="P1450">
        <v>0</v>
      </c>
      <c r="Q1450" t="b">
        <v>0</v>
      </c>
      <c r="R1450" t="s">
        <v>8285</v>
      </c>
    </row>
    <row r="1451" spans="1:18" ht="43.2" x14ac:dyDescent="0.55000000000000004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0" t="str">
        <f t="shared" si="88"/>
        <v>March</v>
      </c>
      <c r="J1451" s="10">
        <f t="shared" si="89"/>
        <v>2015</v>
      </c>
      <c r="K1451" s="9">
        <f t="shared" si="90"/>
        <v>42134.811400462961</v>
      </c>
      <c r="L1451">
        <v>1431286105</v>
      </c>
      <c r="M1451" s="9">
        <f t="shared" si="91"/>
        <v>42086.811400462961</v>
      </c>
      <c r="N1451">
        <v>1427138905</v>
      </c>
      <c r="O1451" t="b">
        <v>0</v>
      </c>
      <c r="P1451">
        <v>0</v>
      </c>
      <c r="Q1451" t="b">
        <v>0</v>
      </c>
      <c r="R1451" t="s">
        <v>8285</v>
      </c>
    </row>
    <row r="1452" spans="1:18" ht="43.2" x14ac:dyDescent="0.55000000000000004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0" t="str">
        <f t="shared" si="88"/>
        <v>January</v>
      </c>
      <c r="J1452" s="10">
        <f t="shared" si="89"/>
        <v>2016</v>
      </c>
      <c r="K1452" s="9">
        <f t="shared" si="90"/>
        <v>42420.171261574069</v>
      </c>
      <c r="L1452">
        <v>1455941197</v>
      </c>
      <c r="M1452" s="9">
        <f t="shared" si="91"/>
        <v>42390.171261574069</v>
      </c>
      <c r="N1452">
        <v>1453349197</v>
      </c>
      <c r="O1452" t="b">
        <v>0</v>
      </c>
      <c r="P1452">
        <v>1</v>
      </c>
      <c r="Q1452" t="b">
        <v>0</v>
      </c>
      <c r="R1452" t="s">
        <v>8285</v>
      </c>
    </row>
    <row r="1453" spans="1:18" ht="28.8" x14ac:dyDescent="0.55000000000000004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0" t="str">
        <f t="shared" si="88"/>
        <v>October</v>
      </c>
      <c r="J1453" s="10">
        <f t="shared" si="89"/>
        <v>2014</v>
      </c>
      <c r="K1453" s="9">
        <f t="shared" si="90"/>
        <v>41962.00068287037</v>
      </c>
      <c r="L1453">
        <v>1416355259</v>
      </c>
      <c r="M1453" s="9">
        <f t="shared" si="91"/>
        <v>41931.959016203706</v>
      </c>
      <c r="N1453">
        <v>1413759659</v>
      </c>
      <c r="O1453" t="b">
        <v>0</v>
      </c>
      <c r="P1453">
        <v>2</v>
      </c>
      <c r="Q1453" t="b">
        <v>0</v>
      </c>
      <c r="R1453" t="s">
        <v>8285</v>
      </c>
    </row>
    <row r="1454" spans="1:18" ht="28.8" x14ac:dyDescent="0.55000000000000004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0" t="str">
        <f t="shared" si="88"/>
        <v>June</v>
      </c>
      <c r="J1454" s="10">
        <f t="shared" si="89"/>
        <v>2014</v>
      </c>
      <c r="K1454" s="9">
        <f t="shared" si="90"/>
        <v>41848.703275462962</v>
      </c>
      <c r="L1454">
        <v>1406566363</v>
      </c>
      <c r="M1454" s="9">
        <f t="shared" si="91"/>
        <v>41818.703275462962</v>
      </c>
      <c r="N1454">
        <v>1403974363</v>
      </c>
      <c r="O1454" t="b">
        <v>0</v>
      </c>
      <c r="P1454">
        <v>0</v>
      </c>
      <c r="Q1454" t="b">
        <v>0</v>
      </c>
      <c r="R1454" t="s">
        <v>8285</v>
      </c>
    </row>
    <row r="1455" spans="1:18" ht="43.2" x14ac:dyDescent="0.55000000000000004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0" t="str">
        <f t="shared" si="88"/>
        <v>March</v>
      </c>
      <c r="J1455" s="10">
        <f t="shared" si="89"/>
        <v>2017</v>
      </c>
      <c r="K1455" s="9">
        <f t="shared" si="90"/>
        <v>42840.654479166667</v>
      </c>
      <c r="L1455">
        <v>1492270947</v>
      </c>
      <c r="M1455" s="9">
        <f t="shared" si="91"/>
        <v>42795.696145833332</v>
      </c>
      <c r="N1455">
        <v>1488386547</v>
      </c>
      <c r="O1455" t="b">
        <v>0</v>
      </c>
      <c r="P1455">
        <v>0</v>
      </c>
      <c r="Q1455" t="b">
        <v>0</v>
      </c>
      <c r="R1455" t="s">
        <v>8285</v>
      </c>
    </row>
    <row r="1456" spans="1:18" ht="43.2" x14ac:dyDescent="0.55000000000000004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0" t="str">
        <f t="shared" si="88"/>
        <v>April</v>
      </c>
      <c r="J1456" s="10">
        <f t="shared" si="89"/>
        <v>2016</v>
      </c>
      <c r="K1456" s="9">
        <f t="shared" si="90"/>
        <v>42484.915972222225</v>
      </c>
      <c r="L1456">
        <v>1461535140</v>
      </c>
      <c r="M1456" s="9">
        <f t="shared" si="91"/>
        <v>42463.866666666669</v>
      </c>
      <c r="N1456">
        <v>1459716480</v>
      </c>
      <c r="O1456" t="b">
        <v>0</v>
      </c>
      <c r="P1456">
        <v>1</v>
      </c>
      <c r="Q1456" t="b">
        <v>0</v>
      </c>
      <c r="R1456" t="s">
        <v>8285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0" t="str">
        <f t="shared" si="88"/>
        <v>July</v>
      </c>
      <c r="J1457" s="10">
        <f t="shared" si="89"/>
        <v>2014</v>
      </c>
      <c r="K1457" s="9">
        <f t="shared" si="90"/>
        <v>41887.568749999999</v>
      </c>
      <c r="L1457">
        <v>1409924340</v>
      </c>
      <c r="M1457" s="9">
        <f t="shared" si="91"/>
        <v>41832.672685185185</v>
      </c>
      <c r="N1457">
        <v>1405181320</v>
      </c>
      <c r="O1457" t="b">
        <v>0</v>
      </c>
      <c r="P1457">
        <v>7</v>
      </c>
      <c r="Q1457" t="b">
        <v>0</v>
      </c>
      <c r="R1457" t="s">
        <v>8285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0" t="str">
        <f t="shared" si="88"/>
        <v>December</v>
      </c>
      <c r="J1458" s="10">
        <f t="shared" si="89"/>
        <v>2016</v>
      </c>
      <c r="K1458" s="9">
        <f t="shared" si="90"/>
        <v>42738.668576388889</v>
      </c>
      <c r="L1458">
        <v>1483459365</v>
      </c>
      <c r="M1458" s="9">
        <f t="shared" si="91"/>
        <v>42708.668576388889</v>
      </c>
      <c r="N1458">
        <v>1480867365</v>
      </c>
      <c r="O1458" t="b">
        <v>0</v>
      </c>
      <c r="P1458">
        <v>3</v>
      </c>
      <c r="Q1458" t="b">
        <v>0</v>
      </c>
      <c r="R1458" t="s">
        <v>8285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0" t="str">
        <f t="shared" si="88"/>
        <v>October</v>
      </c>
      <c r="J1459" s="10">
        <f t="shared" si="89"/>
        <v>2015</v>
      </c>
      <c r="K1459" s="9">
        <f t="shared" si="90"/>
        <v>42319.938009259262</v>
      </c>
      <c r="L1459">
        <v>1447281044</v>
      </c>
      <c r="M1459" s="9">
        <f t="shared" si="91"/>
        <v>42289.89634259259</v>
      </c>
      <c r="N1459">
        <v>1444685444</v>
      </c>
      <c r="O1459" t="b">
        <v>0</v>
      </c>
      <c r="P1459">
        <v>0</v>
      </c>
      <c r="Q1459" t="b">
        <v>0</v>
      </c>
      <c r="R1459" t="s">
        <v>8285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0" t="str">
        <f t="shared" si="88"/>
        <v>July</v>
      </c>
      <c r="J1460" s="10">
        <f t="shared" si="89"/>
        <v>2014</v>
      </c>
      <c r="K1460" s="9">
        <f t="shared" si="90"/>
        <v>41862.166666666664</v>
      </c>
      <c r="L1460">
        <v>1407729600</v>
      </c>
      <c r="M1460" s="9">
        <f t="shared" si="91"/>
        <v>41831.705555555556</v>
      </c>
      <c r="N1460">
        <v>1405097760</v>
      </c>
      <c r="O1460" t="b">
        <v>0</v>
      </c>
      <c r="P1460">
        <v>0</v>
      </c>
      <c r="Q1460" t="b">
        <v>0</v>
      </c>
      <c r="R1460" t="s">
        <v>8285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0" t="str">
        <f t="shared" si="88"/>
        <v>November</v>
      </c>
      <c r="J1461" s="10">
        <f t="shared" si="89"/>
        <v>2015</v>
      </c>
      <c r="K1461" s="9">
        <f t="shared" si="90"/>
        <v>42340.725694444445</v>
      </c>
      <c r="L1461">
        <v>1449077100</v>
      </c>
      <c r="M1461" s="9">
        <f t="shared" si="91"/>
        <v>42312.204814814817</v>
      </c>
      <c r="N1461">
        <v>1446612896</v>
      </c>
      <c r="O1461" t="b">
        <v>0</v>
      </c>
      <c r="P1461">
        <v>0</v>
      </c>
      <c r="Q1461" t="b">
        <v>0</v>
      </c>
      <c r="R1461" t="s">
        <v>8285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0" t="str">
        <f t="shared" si="88"/>
        <v>October</v>
      </c>
      <c r="J1462" s="10">
        <f t="shared" si="89"/>
        <v>2014</v>
      </c>
      <c r="K1462" s="9">
        <f t="shared" si="90"/>
        <v>41973.989583333328</v>
      </c>
      <c r="L1462">
        <v>1417391100</v>
      </c>
      <c r="M1462" s="9">
        <f t="shared" si="91"/>
        <v>41915.896967592591</v>
      </c>
      <c r="N1462">
        <v>1412371898</v>
      </c>
      <c r="O1462" t="b">
        <v>0</v>
      </c>
      <c r="P1462">
        <v>0</v>
      </c>
      <c r="Q1462" t="b">
        <v>0</v>
      </c>
      <c r="R1462" t="s">
        <v>8285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0" t="str">
        <f t="shared" si="88"/>
        <v>September</v>
      </c>
      <c r="J1463" s="10">
        <f t="shared" si="89"/>
        <v>2014</v>
      </c>
      <c r="K1463" s="9">
        <f t="shared" si="90"/>
        <v>41933</v>
      </c>
      <c r="L1463">
        <v>1413849600</v>
      </c>
      <c r="M1463" s="9">
        <f t="shared" si="91"/>
        <v>41899.645300925928</v>
      </c>
      <c r="N1463">
        <v>1410967754</v>
      </c>
      <c r="O1463" t="b">
        <v>1</v>
      </c>
      <c r="P1463">
        <v>340</v>
      </c>
      <c r="Q1463" t="b">
        <v>1</v>
      </c>
      <c r="R1463" t="s">
        <v>8286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0" t="str">
        <f t="shared" si="88"/>
        <v>March</v>
      </c>
      <c r="J1464" s="10">
        <f t="shared" si="89"/>
        <v>2013</v>
      </c>
      <c r="K1464" s="9">
        <f t="shared" si="90"/>
        <v>41374.662858796299</v>
      </c>
      <c r="L1464">
        <v>1365609271</v>
      </c>
      <c r="M1464" s="9">
        <f t="shared" si="91"/>
        <v>41344.662858796299</v>
      </c>
      <c r="N1464">
        <v>1363017271</v>
      </c>
      <c r="O1464" t="b">
        <v>1</v>
      </c>
      <c r="P1464">
        <v>150</v>
      </c>
      <c r="Q1464" t="b">
        <v>1</v>
      </c>
      <c r="R1464" t="s">
        <v>8286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0" t="str">
        <f t="shared" si="88"/>
        <v>February</v>
      </c>
      <c r="J1465" s="10">
        <f t="shared" si="89"/>
        <v>2013</v>
      </c>
      <c r="K1465" s="9">
        <f t="shared" si="90"/>
        <v>41371.869652777779</v>
      </c>
      <c r="L1465">
        <v>1365367938</v>
      </c>
      <c r="M1465" s="9">
        <f t="shared" si="91"/>
        <v>41326.911319444444</v>
      </c>
      <c r="N1465">
        <v>1361483538</v>
      </c>
      <c r="O1465" t="b">
        <v>1</v>
      </c>
      <c r="P1465">
        <v>25</v>
      </c>
      <c r="Q1465" t="b">
        <v>1</v>
      </c>
      <c r="R1465" t="s">
        <v>8286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0" t="str">
        <f t="shared" si="88"/>
        <v>January</v>
      </c>
      <c r="J1466" s="10">
        <f t="shared" si="89"/>
        <v>2013</v>
      </c>
      <c r="K1466" s="9">
        <f t="shared" si="90"/>
        <v>41321.661550925928</v>
      </c>
      <c r="L1466">
        <v>1361029958</v>
      </c>
      <c r="M1466" s="9">
        <f t="shared" si="91"/>
        <v>41291.661550925928</v>
      </c>
      <c r="N1466">
        <v>1358437958</v>
      </c>
      <c r="O1466" t="b">
        <v>1</v>
      </c>
      <c r="P1466">
        <v>234</v>
      </c>
      <c r="Q1466" t="b">
        <v>1</v>
      </c>
      <c r="R1466" t="s">
        <v>8286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0" t="str">
        <f t="shared" si="88"/>
        <v>February</v>
      </c>
      <c r="J1467" s="10">
        <f t="shared" si="89"/>
        <v>2012</v>
      </c>
      <c r="K1467" s="9">
        <f t="shared" si="90"/>
        <v>40990.125</v>
      </c>
      <c r="L1467">
        <v>1332385200</v>
      </c>
      <c r="M1467" s="9">
        <f t="shared" si="91"/>
        <v>40959.734398148146</v>
      </c>
      <c r="N1467">
        <v>1329759452</v>
      </c>
      <c r="O1467" t="b">
        <v>1</v>
      </c>
      <c r="P1467">
        <v>2602</v>
      </c>
      <c r="Q1467" t="b">
        <v>1</v>
      </c>
      <c r="R1467" t="s">
        <v>8286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0" t="str">
        <f t="shared" si="88"/>
        <v>December</v>
      </c>
      <c r="J1468" s="10">
        <f t="shared" si="89"/>
        <v>2015</v>
      </c>
      <c r="K1468" s="9">
        <f t="shared" si="90"/>
        <v>42381.208333333328</v>
      </c>
      <c r="L1468">
        <v>1452574800</v>
      </c>
      <c r="M1468" s="9">
        <f t="shared" si="91"/>
        <v>42340.172060185185</v>
      </c>
      <c r="N1468">
        <v>1449029266</v>
      </c>
      <c r="O1468" t="b">
        <v>1</v>
      </c>
      <c r="P1468">
        <v>248</v>
      </c>
      <c r="Q1468" t="b">
        <v>1</v>
      </c>
      <c r="R1468" t="s">
        <v>8286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0" t="str">
        <f t="shared" si="88"/>
        <v>January</v>
      </c>
      <c r="J1469" s="10">
        <f t="shared" si="89"/>
        <v>2012</v>
      </c>
      <c r="K1469" s="9">
        <f t="shared" si="90"/>
        <v>40993.760243055556</v>
      </c>
      <c r="L1469">
        <v>1332699285</v>
      </c>
      <c r="M1469" s="9">
        <f t="shared" si="91"/>
        <v>40933.80190972222</v>
      </c>
      <c r="N1469">
        <v>1327518885</v>
      </c>
      <c r="O1469" t="b">
        <v>1</v>
      </c>
      <c r="P1469">
        <v>600</v>
      </c>
      <c r="Q1469" t="b">
        <v>1</v>
      </c>
      <c r="R1469" t="s">
        <v>8286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0" t="str">
        <f t="shared" si="88"/>
        <v>April</v>
      </c>
      <c r="J1470" s="10">
        <f t="shared" si="89"/>
        <v>2011</v>
      </c>
      <c r="K1470" s="9">
        <f t="shared" si="90"/>
        <v>40706.014456018522</v>
      </c>
      <c r="L1470">
        <v>1307838049</v>
      </c>
      <c r="M1470" s="9">
        <f t="shared" si="91"/>
        <v>40646.014456018522</v>
      </c>
      <c r="N1470">
        <v>1302654049</v>
      </c>
      <c r="O1470" t="b">
        <v>1</v>
      </c>
      <c r="P1470">
        <v>293</v>
      </c>
      <c r="Q1470" t="b">
        <v>1</v>
      </c>
      <c r="R1470" t="s">
        <v>8286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0" t="str">
        <f t="shared" si="88"/>
        <v>January</v>
      </c>
      <c r="J1471" s="10">
        <f t="shared" si="89"/>
        <v>2013</v>
      </c>
      <c r="K1471" s="9">
        <f t="shared" si="90"/>
        <v>41320.598483796297</v>
      </c>
      <c r="L1471">
        <v>1360938109</v>
      </c>
      <c r="M1471" s="9">
        <f t="shared" si="91"/>
        <v>41290.598483796297</v>
      </c>
      <c r="N1471">
        <v>1358346109</v>
      </c>
      <c r="O1471" t="b">
        <v>1</v>
      </c>
      <c r="P1471">
        <v>321</v>
      </c>
      <c r="Q1471" t="b">
        <v>1</v>
      </c>
      <c r="R1471" t="s">
        <v>8286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0" t="str">
        <f t="shared" si="88"/>
        <v>December</v>
      </c>
      <c r="J1472" s="10">
        <f t="shared" si="89"/>
        <v>2012</v>
      </c>
      <c r="K1472" s="9">
        <f t="shared" si="90"/>
        <v>41271.827118055553</v>
      </c>
      <c r="L1472">
        <v>1356724263</v>
      </c>
      <c r="M1472" s="9">
        <f t="shared" si="91"/>
        <v>41250.827118055553</v>
      </c>
      <c r="N1472">
        <v>1354909863</v>
      </c>
      <c r="O1472" t="b">
        <v>1</v>
      </c>
      <c r="P1472">
        <v>81</v>
      </c>
      <c r="Q1472" t="b">
        <v>1</v>
      </c>
      <c r="R1472" t="s">
        <v>8286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0" t="str">
        <f t="shared" si="88"/>
        <v>March</v>
      </c>
      <c r="J1473" s="10">
        <f t="shared" si="89"/>
        <v>2015</v>
      </c>
      <c r="K1473" s="9">
        <f t="shared" si="90"/>
        <v>42103.957569444443</v>
      </c>
      <c r="L1473">
        <v>1428620334</v>
      </c>
      <c r="M1473" s="9">
        <f t="shared" si="91"/>
        <v>42073.957569444443</v>
      </c>
      <c r="N1473">
        <v>1426028334</v>
      </c>
      <c r="O1473" t="b">
        <v>1</v>
      </c>
      <c r="P1473">
        <v>343</v>
      </c>
      <c r="Q1473" t="b">
        <v>1</v>
      </c>
      <c r="R1473" t="s">
        <v>8286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0" t="str">
        <f t="shared" si="88"/>
        <v>September</v>
      </c>
      <c r="J1474" s="10">
        <f t="shared" si="89"/>
        <v>2013</v>
      </c>
      <c r="K1474" s="9">
        <f t="shared" si="90"/>
        <v>41563.542858796296</v>
      </c>
      <c r="L1474">
        <v>1381928503</v>
      </c>
      <c r="M1474" s="9">
        <f t="shared" si="91"/>
        <v>41533.542858796296</v>
      </c>
      <c r="N1474">
        <v>1379336503</v>
      </c>
      <c r="O1474" t="b">
        <v>1</v>
      </c>
      <c r="P1474">
        <v>336</v>
      </c>
      <c r="Q1474" t="b">
        <v>1</v>
      </c>
      <c r="R1474" t="s">
        <v>8286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0" t="str">
        <f t="shared" ref="I1475:I1538" si="92">TEXT(M1475, "mmmm")</f>
        <v>January</v>
      </c>
      <c r="J1475" s="10">
        <f t="shared" ref="J1475:J1538" si="93">YEAR(M1475)</f>
        <v>2012</v>
      </c>
      <c r="K1475" s="9">
        <f t="shared" ref="K1475:K1538" si="94">(((L1475/60)/60)/24)+DATE(1970,1,1)</f>
        <v>40969.979618055557</v>
      </c>
      <c r="L1475">
        <v>1330644639</v>
      </c>
      <c r="M1475" s="9">
        <f t="shared" ref="M1475:M1538" si="95">(((N1475/60)/60)/24)+DATE(1970,1,1)</f>
        <v>40939.979618055557</v>
      </c>
      <c r="N1475">
        <v>1328052639</v>
      </c>
      <c r="O1475" t="b">
        <v>1</v>
      </c>
      <c r="P1475">
        <v>47</v>
      </c>
      <c r="Q1475" t="b">
        <v>1</v>
      </c>
      <c r="R1475" t="s">
        <v>8286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0" t="str">
        <f t="shared" si="92"/>
        <v>August</v>
      </c>
      <c r="J1476" s="10">
        <f t="shared" si="93"/>
        <v>2013</v>
      </c>
      <c r="K1476" s="9">
        <f t="shared" si="94"/>
        <v>41530.727916666663</v>
      </c>
      <c r="L1476">
        <v>1379093292</v>
      </c>
      <c r="M1476" s="9">
        <f t="shared" si="95"/>
        <v>41500.727916666663</v>
      </c>
      <c r="N1476">
        <v>1376501292</v>
      </c>
      <c r="O1476" t="b">
        <v>1</v>
      </c>
      <c r="P1476">
        <v>76</v>
      </c>
      <c r="Q1476" t="b">
        <v>1</v>
      </c>
      <c r="R1476" t="s">
        <v>8286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0" t="str">
        <f t="shared" si="92"/>
        <v>November</v>
      </c>
      <c r="J1477" s="10">
        <f t="shared" si="93"/>
        <v>2014</v>
      </c>
      <c r="K1477" s="9">
        <f t="shared" si="94"/>
        <v>41993.207638888889</v>
      </c>
      <c r="L1477">
        <v>1419051540</v>
      </c>
      <c r="M1477" s="9">
        <f t="shared" si="95"/>
        <v>41960.722951388889</v>
      </c>
      <c r="N1477">
        <v>1416244863</v>
      </c>
      <c r="O1477" t="b">
        <v>1</v>
      </c>
      <c r="P1477">
        <v>441</v>
      </c>
      <c r="Q1477" t="b">
        <v>1</v>
      </c>
      <c r="R1477" t="s">
        <v>8286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0" t="str">
        <f t="shared" si="92"/>
        <v>August</v>
      </c>
      <c r="J1478" s="10">
        <f t="shared" si="93"/>
        <v>2011</v>
      </c>
      <c r="K1478" s="9">
        <f t="shared" si="94"/>
        <v>40796.041921296295</v>
      </c>
      <c r="L1478">
        <v>1315616422</v>
      </c>
      <c r="M1478" s="9">
        <f t="shared" si="95"/>
        <v>40766.041921296295</v>
      </c>
      <c r="N1478">
        <v>1313024422</v>
      </c>
      <c r="O1478" t="b">
        <v>1</v>
      </c>
      <c r="P1478">
        <v>916</v>
      </c>
      <c r="Q1478" t="b">
        <v>1</v>
      </c>
      <c r="R1478" t="s">
        <v>8286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0" t="str">
        <f t="shared" si="92"/>
        <v>October</v>
      </c>
      <c r="J1479" s="10">
        <f t="shared" si="93"/>
        <v>2011</v>
      </c>
      <c r="K1479" s="9">
        <f t="shared" si="94"/>
        <v>40900.125</v>
      </c>
      <c r="L1479">
        <v>1324609200</v>
      </c>
      <c r="M1479" s="9">
        <f t="shared" si="95"/>
        <v>40840.615787037037</v>
      </c>
      <c r="N1479">
        <v>1319467604</v>
      </c>
      <c r="O1479" t="b">
        <v>1</v>
      </c>
      <c r="P1479">
        <v>369</v>
      </c>
      <c r="Q1479" t="b">
        <v>1</v>
      </c>
      <c r="R1479" t="s">
        <v>8286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0" t="str">
        <f t="shared" si="92"/>
        <v>April</v>
      </c>
      <c r="J1480" s="10">
        <f t="shared" si="93"/>
        <v>2013</v>
      </c>
      <c r="K1480" s="9">
        <f t="shared" si="94"/>
        <v>41408.871678240743</v>
      </c>
      <c r="L1480">
        <v>1368564913</v>
      </c>
      <c r="M1480" s="9">
        <f t="shared" si="95"/>
        <v>41394.871678240743</v>
      </c>
      <c r="N1480">
        <v>1367355313</v>
      </c>
      <c r="O1480" t="b">
        <v>1</v>
      </c>
      <c r="P1480">
        <v>20242</v>
      </c>
      <c r="Q1480" t="b">
        <v>1</v>
      </c>
      <c r="R1480" t="s">
        <v>8286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0" t="str">
        <f t="shared" si="92"/>
        <v>April</v>
      </c>
      <c r="J1481" s="10">
        <f t="shared" si="93"/>
        <v>2014</v>
      </c>
      <c r="K1481" s="9">
        <f t="shared" si="94"/>
        <v>41769.165972222225</v>
      </c>
      <c r="L1481">
        <v>1399694340</v>
      </c>
      <c r="M1481" s="9">
        <f t="shared" si="95"/>
        <v>41754.745243055557</v>
      </c>
      <c r="N1481">
        <v>1398448389</v>
      </c>
      <c r="O1481" t="b">
        <v>1</v>
      </c>
      <c r="P1481">
        <v>71</v>
      </c>
      <c r="Q1481" t="b">
        <v>1</v>
      </c>
      <c r="R1481" t="s">
        <v>8286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0" t="str">
        <f t="shared" si="92"/>
        <v>July</v>
      </c>
      <c r="J1482" s="10">
        <f t="shared" si="93"/>
        <v>2013</v>
      </c>
      <c r="K1482" s="9">
        <f t="shared" si="94"/>
        <v>41481.708333333336</v>
      </c>
      <c r="L1482">
        <v>1374858000</v>
      </c>
      <c r="M1482" s="9">
        <f t="shared" si="95"/>
        <v>41464.934016203704</v>
      </c>
      <c r="N1482">
        <v>1373408699</v>
      </c>
      <c r="O1482" t="b">
        <v>1</v>
      </c>
      <c r="P1482">
        <v>635</v>
      </c>
      <c r="Q1482" t="b">
        <v>1</v>
      </c>
      <c r="R1482" t="s">
        <v>8286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0" t="str">
        <f t="shared" si="92"/>
        <v>October</v>
      </c>
      <c r="J1483" s="10">
        <f t="shared" si="93"/>
        <v>2013</v>
      </c>
      <c r="K1483" s="9">
        <f t="shared" si="94"/>
        <v>41580.922974537039</v>
      </c>
      <c r="L1483">
        <v>1383430145</v>
      </c>
      <c r="M1483" s="9">
        <f t="shared" si="95"/>
        <v>41550.922974537039</v>
      </c>
      <c r="N1483">
        <v>1380838145</v>
      </c>
      <c r="O1483" t="b">
        <v>0</v>
      </c>
      <c r="P1483">
        <v>6</v>
      </c>
      <c r="Q1483" t="b">
        <v>0</v>
      </c>
      <c r="R1483" t="s">
        <v>8273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0" t="str">
        <f t="shared" si="92"/>
        <v>August</v>
      </c>
      <c r="J1484" s="10">
        <f t="shared" si="93"/>
        <v>2012</v>
      </c>
      <c r="K1484" s="9">
        <f t="shared" si="94"/>
        <v>41159.32708333333</v>
      </c>
      <c r="L1484">
        <v>1347004260</v>
      </c>
      <c r="M1484" s="9">
        <f t="shared" si="95"/>
        <v>41136.85805555556</v>
      </c>
      <c r="N1484">
        <v>1345062936</v>
      </c>
      <c r="O1484" t="b">
        <v>0</v>
      </c>
      <c r="P1484">
        <v>1</v>
      </c>
      <c r="Q1484" t="b">
        <v>0</v>
      </c>
      <c r="R1484" t="s">
        <v>8273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0" t="str">
        <f t="shared" si="92"/>
        <v>June</v>
      </c>
      <c r="J1485" s="10">
        <f t="shared" si="93"/>
        <v>2016</v>
      </c>
      <c r="K1485" s="9">
        <f t="shared" si="94"/>
        <v>42573.192997685182</v>
      </c>
      <c r="L1485">
        <v>1469162275</v>
      </c>
      <c r="M1485" s="9">
        <f t="shared" si="95"/>
        <v>42548.192997685182</v>
      </c>
      <c r="N1485">
        <v>1467002275</v>
      </c>
      <c r="O1485" t="b">
        <v>0</v>
      </c>
      <c r="P1485">
        <v>2</v>
      </c>
      <c r="Q1485" t="b">
        <v>0</v>
      </c>
      <c r="R1485" t="s">
        <v>8273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0" t="str">
        <f t="shared" si="92"/>
        <v>May</v>
      </c>
      <c r="J1486" s="10">
        <f t="shared" si="93"/>
        <v>2012</v>
      </c>
      <c r="K1486" s="9">
        <f t="shared" si="94"/>
        <v>41111.618750000001</v>
      </c>
      <c r="L1486">
        <v>1342882260</v>
      </c>
      <c r="M1486" s="9">
        <f t="shared" si="95"/>
        <v>41053.200960648144</v>
      </c>
      <c r="N1486">
        <v>1337834963</v>
      </c>
      <c r="O1486" t="b">
        <v>0</v>
      </c>
      <c r="P1486">
        <v>0</v>
      </c>
      <c r="Q1486" t="b">
        <v>0</v>
      </c>
      <c r="R1486" t="s">
        <v>8273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0" t="str">
        <f t="shared" si="92"/>
        <v>May</v>
      </c>
      <c r="J1487" s="10">
        <f t="shared" si="93"/>
        <v>2015</v>
      </c>
      <c r="K1487" s="9">
        <f t="shared" si="94"/>
        <v>42175.795983796299</v>
      </c>
      <c r="L1487">
        <v>1434827173</v>
      </c>
      <c r="M1487" s="9">
        <f t="shared" si="95"/>
        <v>42130.795983796299</v>
      </c>
      <c r="N1487">
        <v>1430939173</v>
      </c>
      <c r="O1487" t="b">
        <v>0</v>
      </c>
      <c r="P1487">
        <v>3</v>
      </c>
      <c r="Q1487" t="b">
        <v>0</v>
      </c>
      <c r="R1487" t="s">
        <v>8273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0" t="str">
        <f t="shared" si="92"/>
        <v>January</v>
      </c>
      <c r="J1488" s="10">
        <f t="shared" si="93"/>
        <v>2015</v>
      </c>
      <c r="K1488" s="9">
        <f t="shared" si="94"/>
        <v>42062.168530092589</v>
      </c>
      <c r="L1488">
        <v>1425009761</v>
      </c>
      <c r="M1488" s="9">
        <f t="shared" si="95"/>
        <v>42032.168530092589</v>
      </c>
      <c r="N1488">
        <v>1422417761</v>
      </c>
      <c r="O1488" t="b">
        <v>0</v>
      </c>
      <c r="P1488">
        <v>3</v>
      </c>
      <c r="Q1488" t="b">
        <v>0</v>
      </c>
      <c r="R1488" t="s">
        <v>8273</v>
      </c>
    </row>
    <row r="1489" spans="1:18" ht="43.2" x14ac:dyDescent="0.55000000000000004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0" t="str">
        <f t="shared" si="92"/>
        <v>July</v>
      </c>
      <c r="J1489" s="10">
        <f t="shared" si="93"/>
        <v>2016</v>
      </c>
      <c r="K1489" s="9">
        <f t="shared" si="94"/>
        <v>42584.917488425926</v>
      </c>
      <c r="L1489">
        <v>1470175271</v>
      </c>
      <c r="M1489" s="9">
        <f t="shared" si="95"/>
        <v>42554.917488425926</v>
      </c>
      <c r="N1489">
        <v>1467583271</v>
      </c>
      <c r="O1489" t="b">
        <v>0</v>
      </c>
      <c r="P1489">
        <v>0</v>
      </c>
      <c r="Q1489" t="b">
        <v>0</v>
      </c>
      <c r="R1489" t="s">
        <v>8273</v>
      </c>
    </row>
    <row r="1490" spans="1:18" ht="43.2" x14ac:dyDescent="0.55000000000000004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0" t="str">
        <f t="shared" si="92"/>
        <v>December</v>
      </c>
      <c r="J1490" s="10">
        <f t="shared" si="93"/>
        <v>2013</v>
      </c>
      <c r="K1490" s="9">
        <f t="shared" si="94"/>
        <v>41644.563194444447</v>
      </c>
      <c r="L1490">
        <v>1388928660</v>
      </c>
      <c r="M1490" s="9">
        <f t="shared" si="95"/>
        <v>41614.563194444447</v>
      </c>
      <c r="N1490">
        <v>1386336660</v>
      </c>
      <c r="O1490" t="b">
        <v>0</v>
      </c>
      <c r="P1490">
        <v>6</v>
      </c>
      <c r="Q1490" t="b">
        <v>0</v>
      </c>
      <c r="R1490" t="s">
        <v>8273</v>
      </c>
    </row>
    <row r="1491" spans="1:18" ht="43.2" x14ac:dyDescent="0.55000000000000004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0" t="str">
        <f t="shared" si="92"/>
        <v>October</v>
      </c>
      <c r="J1491" s="10">
        <f t="shared" si="93"/>
        <v>2012</v>
      </c>
      <c r="K1491" s="9">
        <f t="shared" si="94"/>
        <v>41228.653379629628</v>
      </c>
      <c r="L1491">
        <v>1352994052</v>
      </c>
      <c r="M1491" s="9">
        <f t="shared" si="95"/>
        <v>41198.611712962964</v>
      </c>
      <c r="N1491">
        <v>1350398452</v>
      </c>
      <c r="O1491" t="b">
        <v>0</v>
      </c>
      <c r="P1491">
        <v>0</v>
      </c>
      <c r="Q1491" t="b">
        <v>0</v>
      </c>
      <c r="R1491" t="s">
        <v>8273</v>
      </c>
    </row>
    <row r="1492" spans="1:18" ht="43.2" x14ac:dyDescent="0.55000000000000004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0" t="str">
        <f t="shared" si="92"/>
        <v>September</v>
      </c>
      <c r="J1492" s="10">
        <f t="shared" si="93"/>
        <v>2013</v>
      </c>
      <c r="K1492" s="9">
        <f t="shared" si="94"/>
        <v>41549.561041666668</v>
      </c>
      <c r="L1492">
        <v>1380720474</v>
      </c>
      <c r="M1492" s="9">
        <f t="shared" si="95"/>
        <v>41520.561041666668</v>
      </c>
      <c r="N1492">
        <v>1378214874</v>
      </c>
      <c r="O1492" t="b">
        <v>0</v>
      </c>
      <c r="P1492">
        <v>19</v>
      </c>
      <c r="Q1492" t="b">
        <v>0</v>
      </c>
      <c r="R1492" t="s">
        <v>8273</v>
      </c>
    </row>
    <row r="1493" spans="1:18" ht="43.2" x14ac:dyDescent="0.55000000000000004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0" t="str">
        <f t="shared" si="92"/>
        <v>December</v>
      </c>
      <c r="J1493" s="10">
        <f t="shared" si="93"/>
        <v>2014</v>
      </c>
      <c r="K1493" s="9">
        <f t="shared" si="94"/>
        <v>42050.651388888888</v>
      </c>
      <c r="L1493">
        <v>1424014680</v>
      </c>
      <c r="M1493" s="9">
        <f t="shared" si="95"/>
        <v>41991.713460648149</v>
      </c>
      <c r="N1493">
        <v>1418922443</v>
      </c>
      <c r="O1493" t="b">
        <v>0</v>
      </c>
      <c r="P1493">
        <v>1</v>
      </c>
      <c r="Q1493" t="b">
        <v>0</v>
      </c>
      <c r="R1493" t="s">
        <v>8273</v>
      </c>
    </row>
    <row r="1494" spans="1:18" ht="43.2" x14ac:dyDescent="0.55000000000000004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0" t="str">
        <f t="shared" si="92"/>
        <v>May</v>
      </c>
      <c r="J1494" s="10">
        <f t="shared" si="93"/>
        <v>2011</v>
      </c>
      <c r="K1494" s="9">
        <f t="shared" si="94"/>
        <v>40712.884791666671</v>
      </c>
      <c r="L1494">
        <v>1308431646</v>
      </c>
      <c r="M1494" s="9">
        <f t="shared" si="95"/>
        <v>40682.884791666671</v>
      </c>
      <c r="N1494">
        <v>1305839646</v>
      </c>
      <c r="O1494" t="b">
        <v>0</v>
      </c>
      <c r="P1494">
        <v>2</v>
      </c>
      <c r="Q1494" t="b">
        <v>0</v>
      </c>
      <c r="R1494" t="s">
        <v>8273</v>
      </c>
    </row>
    <row r="1495" spans="1:18" ht="28.8" x14ac:dyDescent="0.55000000000000004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0" t="str">
        <f t="shared" si="92"/>
        <v>May</v>
      </c>
      <c r="J1495" s="10">
        <f t="shared" si="93"/>
        <v>2013</v>
      </c>
      <c r="K1495" s="9">
        <f t="shared" si="94"/>
        <v>41441.866608796299</v>
      </c>
      <c r="L1495">
        <v>1371415675</v>
      </c>
      <c r="M1495" s="9">
        <f t="shared" si="95"/>
        <v>41411.866608796299</v>
      </c>
      <c r="N1495">
        <v>1368823675</v>
      </c>
      <c r="O1495" t="b">
        <v>0</v>
      </c>
      <c r="P1495">
        <v>0</v>
      </c>
      <c r="Q1495" t="b">
        <v>0</v>
      </c>
      <c r="R1495" t="s">
        <v>8273</v>
      </c>
    </row>
    <row r="1496" spans="1:18" ht="43.2" x14ac:dyDescent="0.55000000000000004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0" t="str">
        <f t="shared" si="92"/>
        <v>March</v>
      </c>
      <c r="J1496" s="10">
        <f t="shared" si="93"/>
        <v>2015</v>
      </c>
      <c r="K1496" s="9">
        <f t="shared" si="94"/>
        <v>42097.651388888888</v>
      </c>
      <c r="L1496">
        <v>1428075480</v>
      </c>
      <c r="M1496" s="9">
        <f t="shared" si="95"/>
        <v>42067.722372685181</v>
      </c>
      <c r="N1496">
        <v>1425489613</v>
      </c>
      <c r="O1496" t="b">
        <v>0</v>
      </c>
      <c r="P1496">
        <v>11</v>
      </c>
      <c r="Q1496" t="b">
        <v>0</v>
      </c>
      <c r="R1496" t="s">
        <v>8273</v>
      </c>
    </row>
    <row r="1497" spans="1:18" ht="28.8" x14ac:dyDescent="0.55000000000000004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0" t="str">
        <f t="shared" si="92"/>
        <v>July</v>
      </c>
      <c r="J1497" s="10">
        <f t="shared" si="93"/>
        <v>2011</v>
      </c>
      <c r="K1497" s="9">
        <f t="shared" si="94"/>
        <v>40782.789710648147</v>
      </c>
      <c r="L1497">
        <v>1314471431</v>
      </c>
      <c r="M1497" s="9">
        <f t="shared" si="95"/>
        <v>40752.789710648147</v>
      </c>
      <c r="N1497">
        <v>1311879431</v>
      </c>
      <c r="O1497" t="b">
        <v>0</v>
      </c>
      <c r="P1497">
        <v>0</v>
      </c>
      <c r="Q1497" t="b">
        <v>0</v>
      </c>
      <c r="R1497" t="s">
        <v>8273</v>
      </c>
    </row>
    <row r="1498" spans="1:18" ht="43.2" x14ac:dyDescent="0.55000000000000004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0" t="str">
        <f t="shared" si="92"/>
        <v>July</v>
      </c>
      <c r="J1498" s="10">
        <f t="shared" si="93"/>
        <v>2014</v>
      </c>
      <c r="K1498" s="9">
        <f t="shared" si="94"/>
        <v>41898.475219907406</v>
      </c>
      <c r="L1498">
        <v>1410866659</v>
      </c>
      <c r="M1498" s="9">
        <f t="shared" si="95"/>
        <v>41838.475219907406</v>
      </c>
      <c r="N1498">
        <v>1405682659</v>
      </c>
      <c r="O1498" t="b">
        <v>0</v>
      </c>
      <c r="P1498">
        <v>0</v>
      </c>
      <c r="Q1498" t="b">
        <v>0</v>
      </c>
      <c r="R1498" t="s">
        <v>8273</v>
      </c>
    </row>
    <row r="1499" spans="1:18" ht="43.2" x14ac:dyDescent="0.55000000000000004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0" t="str">
        <f t="shared" si="92"/>
        <v>June</v>
      </c>
      <c r="J1499" s="10">
        <f t="shared" si="93"/>
        <v>2013</v>
      </c>
      <c r="K1499" s="9">
        <f t="shared" si="94"/>
        <v>41486.821527777778</v>
      </c>
      <c r="L1499">
        <v>1375299780</v>
      </c>
      <c r="M1499" s="9">
        <f t="shared" si="95"/>
        <v>41444.64261574074</v>
      </c>
      <c r="N1499">
        <v>1371655522</v>
      </c>
      <c r="O1499" t="b">
        <v>0</v>
      </c>
      <c r="P1499">
        <v>1</v>
      </c>
      <c r="Q1499" t="b">
        <v>0</v>
      </c>
      <c r="R1499" t="s">
        <v>8273</v>
      </c>
    </row>
    <row r="1500" spans="1:18" ht="43.2" x14ac:dyDescent="0.55000000000000004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0" t="str">
        <f t="shared" si="92"/>
        <v>July</v>
      </c>
      <c r="J1500" s="10">
        <f t="shared" si="93"/>
        <v>2014</v>
      </c>
      <c r="K1500" s="9">
        <f t="shared" si="94"/>
        <v>41885.983541666668</v>
      </c>
      <c r="L1500">
        <v>1409787378</v>
      </c>
      <c r="M1500" s="9">
        <f t="shared" si="95"/>
        <v>41840.983541666668</v>
      </c>
      <c r="N1500">
        <v>1405899378</v>
      </c>
      <c r="O1500" t="b">
        <v>0</v>
      </c>
      <c r="P1500">
        <v>3</v>
      </c>
      <c r="Q1500" t="b">
        <v>0</v>
      </c>
      <c r="R1500" t="s">
        <v>8273</v>
      </c>
    </row>
    <row r="1501" spans="1:18" ht="43.2" x14ac:dyDescent="0.55000000000000004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0" t="str">
        <f t="shared" si="92"/>
        <v>June</v>
      </c>
      <c r="J1501" s="10">
        <f t="shared" si="93"/>
        <v>2016</v>
      </c>
      <c r="K1501" s="9">
        <f t="shared" si="94"/>
        <v>42587.007326388892</v>
      </c>
      <c r="L1501">
        <v>1470355833</v>
      </c>
      <c r="M1501" s="9">
        <f t="shared" si="95"/>
        <v>42527.007326388892</v>
      </c>
      <c r="N1501">
        <v>1465171833</v>
      </c>
      <c r="O1501" t="b">
        <v>0</v>
      </c>
      <c r="P1501">
        <v>1</v>
      </c>
      <c r="Q1501" t="b">
        <v>0</v>
      </c>
      <c r="R1501" t="s">
        <v>8273</v>
      </c>
    </row>
    <row r="1502" spans="1:18" ht="43.2" x14ac:dyDescent="0.55000000000000004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0" t="str">
        <f t="shared" si="92"/>
        <v>April</v>
      </c>
      <c r="J1502" s="10">
        <f t="shared" si="93"/>
        <v>2013</v>
      </c>
      <c r="K1502" s="9">
        <f t="shared" si="94"/>
        <v>41395.904594907406</v>
      </c>
      <c r="L1502">
        <v>1367444557</v>
      </c>
      <c r="M1502" s="9">
        <f t="shared" si="95"/>
        <v>41365.904594907406</v>
      </c>
      <c r="N1502">
        <v>1364852557</v>
      </c>
      <c r="O1502" t="b">
        <v>0</v>
      </c>
      <c r="P1502">
        <v>15</v>
      </c>
      <c r="Q1502" t="b">
        <v>0</v>
      </c>
      <c r="R1502" t="s">
        <v>8273</v>
      </c>
    </row>
    <row r="1503" spans="1:18" ht="28.8" x14ac:dyDescent="0.55000000000000004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0" t="str">
        <f t="shared" si="92"/>
        <v>June</v>
      </c>
      <c r="J1503" s="10">
        <f t="shared" si="93"/>
        <v>2015</v>
      </c>
      <c r="K1503" s="9">
        <f t="shared" si="94"/>
        <v>42193.583599537036</v>
      </c>
      <c r="L1503">
        <v>1436364023</v>
      </c>
      <c r="M1503" s="9">
        <f t="shared" si="95"/>
        <v>42163.583599537036</v>
      </c>
      <c r="N1503">
        <v>1433772023</v>
      </c>
      <c r="O1503" t="b">
        <v>1</v>
      </c>
      <c r="P1503">
        <v>885</v>
      </c>
      <c r="Q1503" t="b">
        <v>1</v>
      </c>
      <c r="R1503" t="s">
        <v>8283</v>
      </c>
    </row>
    <row r="1504" spans="1:18" ht="43.2" x14ac:dyDescent="0.55000000000000004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0" t="str">
        <f t="shared" si="92"/>
        <v>February</v>
      </c>
      <c r="J1504" s="10">
        <f t="shared" si="93"/>
        <v>2016</v>
      </c>
      <c r="K1504" s="9">
        <f t="shared" si="94"/>
        <v>42454.916666666672</v>
      </c>
      <c r="L1504">
        <v>1458943200</v>
      </c>
      <c r="M1504" s="9">
        <f t="shared" si="95"/>
        <v>42426.542592592596</v>
      </c>
      <c r="N1504">
        <v>1456491680</v>
      </c>
      <c r="O1504" t="b">
        <v>1</v>
      </c>
      <c r="P1504">
        <v>329</v>
      </c>
      <c r="Q1504" t="b">
        <v>1</v>
      </c>
      <c r="R1504" t="s">
        <v>8283</v>
      </c>
    </row>
    <row r="1505" spans="1:18" ht="43.2" x14ac:dyDescent="0.55000000000000004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0" t="str">
        <f t="shared" si="92"/>
        <v>August</v>
      </c>
      <c r="J1505" s="10">
        <f t="shared" si="93"/>
        <v>2016</v>
      </c>
      <c r="K1505" s="9">
        <f t="shared" si="94"/>
        <v>42666.347233796296</v>
      </c>
      <c r="L1505">
        <v>1477210801</v>
      </c>
      <c r="M1505" s="9">
        <f t="shared" si="95"/>
        <v>42606.347233796296</v>
      </c>
      <c r="N1505">
        <v>1472026801</v>
      </c>
      <c r="O1505" t="b">
        <v>1</v>
      </c>
      <c r="P1505">
        <v>71</v>
      </c>
      <c r="Q1505" t="b">
        <v>1</v>
      </c>
      <c r="R1505" t="s">
        <v>8283</v>
      </c>
    </row>
    <row r="1506" spans="1:18" ht="28.8" x14ac:dyDescent="0.55000000000000004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0" t="str">
        <f t="shared" si="92"/>
        <v>May</v>
      </c>
      <c r="J1506" s="10">
        <f t="shared" si="93"/>
        <v>2014</v>
      </c>
      <c r="K1506" s="9">
        <f t="shared" si="94"/>
        <v>41800.356249999997</v>
      </c>
      <c r="L1506">
        <v>1402389180</v>
      </c>
      <c r="M1506" s="9">
        <f t="shared" si="95"/>
        <v>41772.657685185186</v>
      </c>
      <c r="N1506">
        <v>1399996024</v>
      </c>
      <c r="O1506" t="b">
        <v>1</v>
      </c>
      <c r="P1506">
        <v>269</v>
      </c>
      <c r="Q1506" t="b">
        <v>1</v>
      </c>
      <c r="R1506" t="s">
        <v>8283</v>
      </c>
    </row>
    <row r="1507" spans="1:18" ht="57.6" x14ac:dyDescent="0.55000000000000004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0" t="str">
        <f t="shared" si="92"/>
        <v>February</v>
      </c>
      <c r="J1507" s="10">
        <f t="shared" si="93"/>
        <v>2016</v>
      </c>
      <c r="K1507" s="9">
        <f t="shared" si="94"/>
        <v>42451.834027777775</v>
      </c>
      <c r="L1507">
        <v>1458676860</v>
      </c>
      <c r="M1507" s="9">
        <f t="shared" si="95"/>
        <v>42414.44332175926</v>
      </c>
      <c r="N1507">
        <v>1455446303</v>
      </c>
      <c r="O1507" t="b">
        <v>1</v>
      </c>
      <c r="P1507">
        <v>345</v>
      </c>
      <c r="Q1507" t="b">
        <v>1</v>
      </c>
      <c r="R1507" t="s">
        <v>8283</v>
      </c>
    </row>
    <row r="1508" spans="1:18" ht="43.2" x14ac:dyDescent="0.55000000000000004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0" t="str">
        <f t="shared" si="92"/>
        <v>June</v>
      </c>
      <c r="J1508" s="10">
        <f t="shared" si="93"/>
        <v>2014</v>
      </c>
      <c r="K1508" s="9">
        <f t="shared" si="94"/>
        <v>41844.785925925928</v>
      </c>
      <c r="L1508">
        <v>1406227904</v>
      </c>
      <c r="M1508" s="9">
        <f t="shared" si="95"/>
        <v>41814.785925925928</v>
      </c>
      <c r="N1508">
        <v>1403635904</v>
      </c>
      <c r="O1508" t="b">
        <v>1</v>
      </c>
      <c r="P1508">
        <v>43</v>
      </c>
      <c r="Q1508" t="b">
        <v>1</v>
      </c>
      <c r="R1508" t="s">
        <v>8283</v>
      </c>
    </row>
    <row r="1509" spans="1:18" ht="43.2" x14ac:dyDescent="0.55000000000000004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0" t="str">
        <f t="shared" si="92"/>
        <v>March</v>
      </c>
      <c r="J1509" s="10">
        <f t="shared" si="93"/>
        <v>2010</v>
      </c>
      <c r="K1509" s="9">
        <f t="shared" si="94"/>
        <v>40313.340277777781</v>
      </c>
      <c r="L1509">
        <v>1273911000</v>
      </c>
      <c r="M1509" s="9">
        <f t="shared" si="95"/>
        <v>40254.450335648151</v>
      </c>
      <c r="N1509">
        <v>1268822909</v>
      </c>
      <c r="O1509" t="b">
        <v>1</v>
      </c>
      <c r="P1509">
        <v>33</v>
      </c>
      <c r="Q1509" t="b">
        <v>1</v>
      </c>
      <c r="R1509" t="s">
        <v>8283</v>
      </c>
    </row>
    <row r="1510" spans="1:18" ht="43.2" x14ac:dyDescent="0.55000000000000004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0" t="str">
        <f t="shared" si="92"/>
        <v>May</v>
      </c>
      <c r="J1510" s="10">
        <f t="shared" si="93"/>
        <v>2014</v>
      </c>
      <c r="K1510" s="9">
        <f t="shared" si="94"/>
        <v>41817.614363425928</v>
      </c>
      <c r="L1510">
        <v>1403880281</v>
      </c>
      <c r="M1510" s="9">
        <f t="shared" si="95"/>
        <v>41786.614363425928</v>
      </c>
      <c r="N1510">
        <v>1401201881</v>
      </c>
      <c r="O1510" t="b">
        <v>1</v>
      </c>
      <c r="P1510">
        <v>211</v>
      </c>
      <c r="Q1510" t="b">
        <v>1</v>
      </c>
      <c r="R1510" t="s">
        <v>8283</v>
      </c>
    </row>
    <row r="1511" spans="1:18" ht="43.2" x14ac:dyDescent="0.55000000000000004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0" t="str">
        <f t="shared" si="92"/>
        <v>January</v>
      </c>
      <c r="J1511" s="10">
        <f t="shared" si="93"/>
        <v>2017</v>
      </c>
      <c r="K1511" s="9">
        <f t="shared" si="94"/>
        <v>42780.957638888889</v>
      </c>
      <c r="L1511">
        <v>1487113140</v>
      </c>
      <c r="M1511" s="9">
        <f t="shared" si="95"/>
        <v>42751.533391203702</v>
      </c>
      <c r="N1511">
        <v>1484570885</v>
      </c>
      <c r="O1511" t="b">
        <v>1</v>
      </c>
      <c r="P1511">
        <v>196</v>
      </c>
      <c r="Q1511" t="b">
        <v>1</v>
      </c>
      <c r="R1511" t="s">
        <v>8283</v>
      </c>
    </row>
    <row r="1512" spans="1:18" ht="43.2" x14ac:dyDescent="0.55000000000000004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0" t="str">
        <f t="shared" si="92"/>
        <v>June</v>
      </c>
      <c r="J1512" s="10">
        <f t="shared" si="93"/>
        <v>2014</v>
      </c>
      <c r="K1512" s="9">
        <f t="shared" si="94"/>
        <v>41839.385162037033</v>
      </c>
      <c r="L1512">
        <v>1405761278</v>
      </c>
      <c r="M1512" s="9">
        <f t="shared" si="95"/>
        <v>41809.385162037033</v>
      </c>
      <c r="N1512">
        <v>1403169278</v>
      </c>
      <c r="O1512" t="b">
        <v>1</v>
      </c>
      <c r="P1512">
        <v>405</v>
      </c>
      <c r="Q1512" t="b">
        <v>1</v>
      </c>
      <c r="R1512" t="s">
        <v>8283</v>
      </c>
    </row>
    <row r="1513" spans="1:18" ht="43.2" x14ac:dyDescent="0.55000000000000004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0" t="str">
        <f t="shared" si="92"/>
        <v>October</v>
      </c>
      <c r="J1513" s="10">
        <f t="shared" si="93"/>
        <v>2015</v>
      </c>
      <c r="K1513" s="9">
        <f t="shared" si="94"/>
        <v>42326.625046296293</v>
      </c>
      <c r="L1513">
        <v>1447858804</v>
      </c>
      <c r="M1513" s="9">
        <f t="shared" si="95"/>
        <v>42296.583379629628</v>
      </c>
      <c r="N1513">
        <v>1445263204</v>
      </c>
      <c r="O1513" t="b">
        <v>1</v>
      </c>
      <c r="P1513">
        <v>206</v>
      </c>
      <c r="Q1513" t="b">
        <v>1</v>
      </c>
      <c r="R1513" t="s">
        <v>8283</v>
      </c>
    </row>
    <row r="1514" spans="1:18" ht="43.2" x14ac:dyDescent="0.55000000000000004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0" t="str">
        <f t="shared" si="92"/>
        <v>January</v>
      </c>
      <c r="J1514" s="10">
        <f t="shared" si="93"/>
        <v>2017</v>
      </c>
      <c r="K1514" s="9">
        <f t="shared" si="94"/>
        <v>42771.684479166666</v>
      </c>
      <c r="L1514">
        <v>1486311939</v>
      </c>
      <c r="M1514" s="9">
        <f t="shared" si="95"/>
        <v>42741.684479166666</v>
      </c>
      <c r="N1514">
        <v>1483719939</v>
      </c>
      <c r="O1514" t="b">
        <v>1</v>
      </c>
      <c r="P1514">
        <v>335</v>
      </c>
      <c r="Q1514" t="b">
        <v>1</v>
      </c>
      <c r="R1514" t="s">
        <v>8283</v>
      </c>
    </row>
    <row r="1515" spans="1:18" ht="43.2" x14ac:dyDescent="0.55000000000000004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0" t="str">
        <f t="shared" si="92"/>
        <v>June</v>
      </c>
      <c r="J1515" s="10">
        <f t="shared" si="93"/>
        <v>2014</v>
      </c>
      <c r="K1515" s="9">
        <f t="shared" si="94"/>
        <v>41836.637337962966</v>
      </c>
      <c r="L1515">
        <v>1405523866</v>
      </c>
      <c r="M1515" s="9">
        <f t="shared" si="95"/>
        <v>41806.637337962966</v>
      </c>
      <c r="N1515">
        <v>1402931866</v>
      </c>
      <c r="O1515" t="b">
        <v>1</v>
      </c>
      <c r="P1515">
        <v>215</v>
      </c>
      <c r="Q1515" t="b">
        <v>1</v>
      </c>
      <c r="R1515" t="s">
        <v>8283</v>
      </c>
    </row>
    <row r="1516" spans="1:18" ht="43.2" x14ac:dyDescent="0.55000000000000004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0" t="str">
        <f t="shared" si="92"/>
        <v>August</v>
      </c>
      <c r="J1516" s="10">
        <f t="shared" si="93"/>
        <v>2015</v>
      </c>
      <c r="K1516" s="9">
        <f t="shared" si="94"/>
        <v>42274.597685185188</v>
      </c>
      <c r="L1516">
        <v>1443363640</v>
      </c>
      <c r="M1516" s="9">
        <f t="shared" si="95"/>
        <v>42234.597685185188</v>
      </c>
      <c r="N1516">
        <v>1439907640</v>
      </c>
      <c r="O1516" t="b">
        <v>1</v>
      </c>
      <c r="P1516">
        <v>176</v>
      </c>
      <c r="Q1516" t="b">
        <v>1</v>
      </c>
      <c r="R1516" t="s">
        <v>8283</v>
      </c>
    </row>
    <row r="1517" spans="1:18" ht="43.2" x14ac:dyDescent="0.55000000000000004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0" t="str">
        <f t="shared" si="92"/>
        <v>February</v>
      </c>
      <c r="J1517" s="10">
        <f t="shared" si="93"/>
        <v>2016</v>
      </c>
      <c r="K1517" s="9">
        <f t="shared" si="94"/>
        <v>42445.211770833332</v>
      </c>
      <c r="L1517">
        <v>1458104697</v>
      </c>
      <c r="M1517" s="9">
        <f t="shared" si="95"/>
        <v>42415.253437499996</v>
      </c>
      <c r="N1517">
        <v>1455516297</v>
      </c>
      <c r="O1517" t="b">
        <v>1</v>
      </c>
      <c r="P1517">
        <v>555</v>
      </c>
      <c r="Q1517" t="b">
        <v>1</v>
      </c>
      <c r="R1517" t="s">
        <v>8283</v>
      </c>
    </row>
    <row r="1518" spans="1:18" ht="43.2" x14ac:dyDescent="0.55000000000000004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0" t="str">
        <f t="shared" si="92"/>
        <v>September</v>
      </c>
      <c r="J1518" s="10">
        <f t="shared" si="93"/>
        <v>2016</v>
      </c>
      <c r="K1518" s="9">
        <f t="shared" si="94"/>
        <v>42649.583333333328</v>
      </c>
      <c r="L1518">
        <v>1475762400</v>
      </c>
      <c r="M1518" s="9">
        <f t="shared" si="95"/>
        <v>42619.466342592597</v>
      </c>
      <c r="N1518">
        <v>1473160292</v>
      </c>
      <c r="O1518" t="b">
        <v>1</v>
      </c>
      <c r="P1518">
        <v>116</v>
      </c>
      <c r="Q1518" t="b">
        <v>1</v>
      </c>
      <c r="R1518" t="s">
        <v>8283</v>
      </c>
    </row>
    <row r="1519" spans="1:18" ht="43.2" x14ac:dyDescent="0.55000000000000004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0" t="str">
        <f t="shared" si="92"/>
        <v>November</v>
      </c>
      <c r="J1519" s="10">
        <f t="shared" si="93"/>
        <v>2014</v>
      </c>
      <c r="K1519" s="9">
        <f t="shared" si="94"/>
        <v>41979.25</v>
      </c>
      <c r="L1519">
        <v>1417845600</v>
      </c>
      <c r="M1519" s="9">
        <f t="shared" si="95"/>
        <v>41948.56658564815</v>
      </c>
      <c r="N1519">
        <v>1415194553</v>
      </c>
      <c r="O1519" t="b">
        <v>1</v>
      </c>
      <c r="P1519">
        <v>615</v>
      </c>
      <c r="Q1519" t="b">
        <v>1</v>
      </c>
      <c r="R1519" t="s">
        <v>8283</v>
      </c>
    </row>
    <row r="1520" spans="1:18" ht="28.8" x14ac:dyDescent="0.55000000000000004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0" t="str">
        <f t="shared" si="92"/>
        <v>May</v>
      </c>
      <c r="J1520" s="10">
        <f t="shared" si="93"/>
        <v>2014</v>
      </c>
      <c r="K1520" s="9">
        <f t="shared" si="94"/>
        <v>41790.8200462963</v>
      </c>
      <c r="L1520">
        <v>1401565252</v>
      </c>
      <c r="M1520" s="9">
        <f t="shared" si="95"/>
        <v>41760.8200462963</v>
      </c>
      <c r="N1520">
        <v>1398973252</v>
      </c>
      <c r="O1520" t="b">
        <v>1</v>
      </c>
      <c r="P1520">
        <v>236</v>
      </c>
      <c r="Q1520" t="b">
        <v>1</v>
      </c>
      <c r="R1520" t="s">
        <v>8283</v>
      </c>
    </row>
    <row r="1521" spans="1:18" ht="43.2" x14ac:dyDescent="0.55000000000000004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0" t="str">
        <f t="shared" si="92"/>
        <v>May</v>
      </c>
      <c r="J1521" s="10">
        <f t="shared" si="93"/>
        <v>2014</v>
      </c>
      <c r="K1521" s="9">
        <f t="shared" si="94"/>
        <v>41810.915972222225</v>
      </c>
      <c r="L1521">
        <v>1403301540</v>
      </c>
      <c r="M1521" s="9">
        <f t="shared" si="95"/>
        <v>41782.741701388892</v>
      </c>
      <c r="N1521">
        <v>1400867283</v>
      </c>
      <c r="O1521" t="b">
        <v>1</v>
      </c>
      <c r="P1521">
        <v>145</v>
      </c>
      <c r="Q1521" t="b">
        <v>1</v>
      </c>
      <c r="R1521" t="s">
        <v>8283</v>
      </c>
    </row>
    <row r="1522" spans="1:18" ht="28.8" x14ac:dyDescent="0.55000000000000004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0" t="str">
        <f t="shared" si="92"/>
        <v>November</v>
      </c>
      <c r="J1522" s="10">
        <f t="shared" si="93"/>
        <v>2014</v>
      </c>
      <c r="K1522" s="9">
        <f t="shared" si="94"/>
        <v>41992.166666666672</v>
      </c>
      <c r="L1522">
        <v>1418961600</v>
      </c>
      <c r="M1522" s="9">
        <f t="shared" si="95"/>
        <v>41955.857789351852</v>
      </c>
      <c r="N1522">
        <v>1415824513</v>
      </c>
      <c r="O1522" t="b">
        <v>1</v>
      </c>
      <c r="P1522">
        <v>167</v>
      </c>
      <c r="Q1522" t="b">
        <v>1</v>
      </c>
      <c r="R1522" t="s">
        <v>8283</v>
      </c>
    </row>
    <row r="1523" spans="1:18" ht="43.2" x14ac:dyDescent="0.55000000000000004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0" t="str">
        <f t="shared" si="92"/>
        <v>May</v>
      </c>
      <c r="J1523" s="10">
        <f t="shared" si="93"/>
        <v>2016</v>
      </c>
      <c r="K1523" s="9">
        <f t="shared" si="94"/>
        <v>42528.167719907404</v>
      </c>
      <c r="L1523">
        <v>1465272091</v>
      </c>
      <c r="M1523" s="9">
        <f t="shared" si="95"/>
        <v>42493.167719907404</v>
      </c>
      <c r="N1523">
        <v>1462248091</v>
      </c>
      <c r="O1523" t="b">
        <v>1</v>
      </c>
      <c r="P1523">
        <v>235</v>
      </c>
      <c r="Q1523" t="b">
        <v>1</v>
      </c>
      <c r="R1523" t="s">
        <v>8283</v>
      </c>
    </row>
    <row r="1524" spans="1:18" ht="43.2" x14ac:dyDescent="0.55000000000000004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0" t="str">
        <f t="shared" si="92"/>
        <v>September</v>
      </c>
      <c r="J1524" s="10">
        <f t="shared" si="93"/>
        <v>2014</v>
      </c>
      <c r="K1524" s="9">
        <f t="shared" si="94"/>
        <v>41929.830312500002</v>
      </c>
      <c r="L1524">
        <v>1413575739</v>
      </c>
      <c r="M1524" s="9">
        <f t="shared" si="95"/>
        <v>41899.830312500002</v>
      </c>
      <c r="N1524">
        <v>1410983739</v>
      </c>
      <c r="O1524" t="b">
        <v>1</v>
      </c>
      <c r="P1524">
        <v>452</v>
      </c>
      <c r="Q1524" t="b">
        <v>1</v>
      </c>
      <c r="R1524" t="s">
        <v>8283</v>
      </c>
    </row>
    <row r="1525" spans="1:18" ht="43.2" x14ac:dyDescent="0.55000000000000004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0" t="str">
        <f t="shared" si="92"/>
        <v>November</v>
      </c>
      <c r="J1525" s="10">
        <f t="shared" si="93"/>
        <v>2014</v>
      </c>
      <c r="K1525" s="9">
        <f t="shared" si="94"/>
        <v>41996</v>
      </c>
      <c r="L1525">
        <v>1419292800</v>
      </c>
      <c r="M1525" s="9">
        <f t="shared" si="95"/>
        <v>41964.751342592594</v>
      </c>
      <c r="N1525">
        <v>1416592916</v>
      </c>
      <c r="O1525" t="b">
        <v>1</v>
      </c>
      <c r="P1525">
        <v>241</v>
      </c>
      <c r="Q1525" t="b">
        <v>1</v>
      </c>
      <c r="R1525" t="s">
        <v>8283</v>
      </c>
    </row>
    <row r="1526" spans="1:18" ht="43.2" x14ac:dyDescent="0.55000000000000004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0" t="str">
        <f t="shared" si="92"/>
        <v>January</v>
      </c>
      <c r="J1526" s="10">
        <f t="shared" si="93"/>
        <v>2017</v>
      </c>
      <c r="K1526" s="9">
        <f t="shared" si="94"/>
        <v>42786.501041666663</v>
      </c>
      <c r="L1526">
        <v>1487592090</v>
      </c>
      <c r="M1526" s="9">
        <f t="shared" si="95"/>
        <v>42756.501041666663</v>
      </c>
      <c r="N1526">
        <v>1485000090</v>
      </c>
      <c r="O1526" t="b">
        <v>1</v>
      </c>
      <c r="P1526">
        <v>28</v>
      </c>
      <c r="Q1526" t="b">
        <v>1</v>
      </c>
      <c r="R1526" t="s">
        <v>8283</v>
      </c>
    </row>
    <row r="1527" spans="1:18" ht="43.2" x14ac:dyDescent="0.55000000000000004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0" t="str">
        <f t="shared" si="92"/>
        <v>July</v>
      </c>
      <c r="J1527" s="10">
        <f t="shared" si="93"/>
        <v>2016</v>
      </c>
      <c r="K1527" s="9">
        <f t="shared" si="94"/>
        <v>42600.702986111108</v>
      </c>
      <c r="L1527">
        <v>1471539138</v>
      </c>
      <c r="M1527" s="9">
        <f t="shared" si="95"/>
        <v>42570.702986111108</v>
      </c>
      <c r="N1527">
        <v>1468947138</v>
      </c>
      <c r="O1527" t="b">
        <v>1</v>
      </c>
      <c r="P1527">
        <v>140</v>
      </c>
      <c r="Q1527" t="b">
        <v>1</v>
      </c>
      <c r="R1527" t="s">
        <v>8283</v>
      </c>
    </row>
    <row r="1528" spans="1:18" ht="43.2" x14ac:dyDescent="0.55000000000000004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0" t="str">
        <f t="shared" si="92"/>
        <v>December</v>
      </c>
      <c r="J1528" s="10">
        <f t="shared" si="93"/>
        <v>2015</v>
      </c>
      <c r="K1528" s="9">
        <f t="shared" si="94"/>
        <v>42388.276006944448</v>
      </c>
      <c r="L1528">
        <v>1453185447</v>
      </c>
      <c r="M1528" s="9">
        <f t="shared" si="95"/>
        <v>42339.276006944448</v>
      </c>
      <c r="N1528">
        <v>1448951847</v>
      </c>
      <c r="O1528" t="b">
        <v>1</v>
      </c>
      <c r="P1528">
        <v>280</v>
      </c>
      <c r="Q1528" t="b">
        <v>1</v>
      </c>
      <c r="R1528" t="s">
        <v>8283</v>
      </c>
    </row>
    <row r="1529" spans="1:18" ht="43.2" x14ac:dyDescent="0.55000000000000004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0" t="str">
        <f t="shared" si="92"/>
        <v>February</v>
      </c>
      <c r="J1529" s="10">
        <f t="shared" si="93"/>
        <v>2017</v>
      </c>
      <c r="K1529" s="9">
        <f t="shared" si="94"/>
        <v>42808.558865740735</v>
      </c>
      <c r="L1529">
        <v>1489497886</v>
      </c>
      <c r="M1529" s="9">
        <f t="shared" si="95"/>
        <v>42780.600532407407</v>
      </c>
      <c r="N1529">
        <v>1487082286</v>
      </c>
      <c r="O1529" t="b">
        <v>1</v>
      </c>
      <c r="P1529">
        <v>70</v>
      </c>
      <c r="Q1529" t="b">
        <v>1</v>
      </c>
      <c r="R1529" t="s">
        <v>8283</v>
      </c>
    </row>
    <row r="1530" spans="1:18" ht="28.8" x14ac:dyDescent="0.55000000000000004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0" t="str">
        <f t="shared" si="92"/>
        <v>January</v>
      </c>
      <c r="J1530" s="10">
        <f t="shared" si="93"/>
        <v>2017</v>
      </c>
      <c r="K1530" s="9">
        <f t="shared" si="94"/>
        <v>42767</v>
      </c>
      <c r="L1530">
        <v>1485907200</v>
      </c>
      <c r="M1530" s="9">
        <f t="shared" si="95"/>
        <v>42736.732893518521</v>
      </c>
      <c r="N1530">
        <v>1483292122</v>
      </c>
      <c r="O1530" t="b">
        <v>1</v>
      </c>
      <c r="P1530">
        <v>160</v>
      </c>
      <c r="Q1530" t="b">
        <v>1</v>
      </c>
      <c r="R1530" t="s">
        <v>8283</v>
      </c>
    </row>
    <row r="1531" spans="1:18" ht="28.8" x14ac:dyDescent="0.55000000000000004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0" t="str">
        <f t="shared" si="92"/>
        <v>February</v>
      </c>
      <c r="J1531" s="10">
        <f t="shared" si="93"/>
        <v>2015</v>
      </c>
      <c r="K1531" s="9">
        <f t="shared" si="94"/>
        <v>42082.587037037039</v>
      </c>
      <c r="L1531">
        <v>1426773920</v>
      </c>
      <c r="M1531" s="9">
        <f t="shared" si="95"/>
        <v>42052.628703703704</v>
      </c>
      <c r="N1531">
        <v>1424185520</v>
      </c>
      <c r="O1531" t="b">
        <v>1</v>
      </c>
      <c r="P1531">
        <v>141</v>
      </c>
      <c r="Q1531" t="b">
        <v>1</v>
      </c>
      <c r="R1531" t="s">
        <v>8283</v>
      </c>
    </row>
    <row r="1532" spans="1:18" ht="43.2" x14ac:dyDescent="0.55000000000000004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0" t="str">
        <f t="shared" si="92"/>
        <v>September</v>
      </c>
      <c r="J1532" s="10">
        <f t="shared" si="93"/>
        <v>2015</v>
      </c>
      <c r="K1532" s="9">
        <f t="shared" si="94"/>
        <v>42300.767303240747</v>
      </c>
      <c r="L1532">
        <v>1445624695</v>
      </c>
      <c r="M1532" s="9">
        <f t="shared" si="95"/>
        <v>42275.767303240747</v>
      </c>
      <c r="N1532">
        <v>1443464695</v>
      </c>
      <c r="O1532" t="b">
        <v>1</v>
      </c>
      <c r="P1532">
        <v>874</v>
      </c>
      <c r="Q1532" t="b">
        <v>1</v>
      </c>
      <c r="R1532" t="s">
        <v>8283</v>
      </c>
    </row>
    <row r="1533" spans="1:18" ht="43.2" x14ac:dyDescent="0.55000000000000004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0" t="str">
        <f t="shared" si="92"/>
        <v>October</v>
      </c>
      <c r="J1533" s="10">
        <f t="shared" si="93"/>
        <v>2014</v>
      </c>
      <c r="K1533" s="9">
        <f t="shared" si="94"/>
        <v>41974.125</v>
      </c>
      <c r="L1533">
        <v>1417402800</v>
      </c>
      <c r="M1533" s="9">
        <f t="shared" si="95"/>
        <v>41941.802384259259</v>
      </c>
      <c r="N1533">
        <v>1414610126</v>
      </c>
      <c r="O1533" t="b">
        <v>1</v>
      </c>
      <c r="P1533">
        <v>73</v>
      </c>
      <c r="Q1533" t="b">
        <v>1</v>
      </c>
      <c r="R1533" t="s">
        <v>8283</v>
      </c>
    </row>
    <row r="1534" spans="1:18" ht="43.2" x14ac:dyDescent="0.55000000000000004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0" t="str">
        <f t="shared" si="92"/>
        <v>January</v>
      </c>
      <c r="J1534" s="10">
        <f t="shared" si="93"/>
        <v>2016</v>
      </c>
      <c r="K1534" s="9">
        <f t="shared" si="94"/>
        <v>42415.625</v>
      </c>
      <c r="L1534">
        <v>1455548400</v>
      </c>
      <c r="M1534" s="9">
        <f t="shared" si="95"/>
        <v>42391.475289351853</v>
      </c>
      <c r="N1534">
        <v>1453461865</v>
      </c>
      <c r="O1534" t="b">
        <v>1</v>
      </c>
      <c r="P1534">
        <v>294</v>
      </c>
      <c r="Q1534" t="b">
        <v>1</v>
      </c>
      <c r="R1534" t="s">
        <v>8283</v>
      </c>
    </row>
    <row r="1535" spans="1:18" ht="28.8" x14ac:dyDescent="0.55000000000000004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0" t="str">
        <f t="shared" si="92"/>
        <v>March</v>
      </c>
      <c r="J1535" s="10">
        <f t="shared" si="93"/>
        <v>2016</v>
      </c>
      <c r="K1535" s="9">
        <f t="shared" si="94"/>
        <v>42492.165972222225</v>
      </c>
      <c r="L1535">
        <v>1462161540</v>
      </c>
      <c r="M1535" s="9">
        <f t="shared" si="95"/>
        <v>42443.00204861111</v>
      </c>
      <c r="N1535">
        <v>1457913777</v>
      </c>
      <c r="O1535" t="b">
        <v>1</v>
      </c>
      <c r="P1535">
        <v>740</v>
      </c>
      <c r="Q1535" t="b">
        <v>1</v>
      </c>
      <c r="R1535" t="s">
        <v>8283</v>
      </c>
    </row>
    <row r="1536" spans="1:18" ht="43.2" x14ac:dyDescent="0.55000000000000004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0" t="str">
        <f t="shared" si="92"/>
        <v>August</v>
      </c>
      <c r="J1536" s="10">
        <f t="shared" si="93"/>
        <v>2015</v>
      </c>
      <c r="K1536" s="9">
        <f t="shared" si="94"/>
        <v>42251.67432870371</v>
      </c>
      <c r="L1536">
        <v>1441383062</v>
      </c>
      <c r="M1536" s="9">
        <f t="shared" si="95"/>
        <v>42221.67432870371</v>
      </c>
      <c r="N1536">
        <v>1438791062</v>
      </c>
      <c r="O1536" t="b">
        <v>1</v>
      </c>
      <c r="P1536">
        <v>369</v>
      </c>
      <c r="Q1536" t="b">
        <v>1</v>
      </c>
      <c r="R1536" t="s">
        <v>8283</v>
      </c>
    </row>
    <row r="1537" spans="1:18" ht="43.2" x14ac:dyDescent="0.55000000000000004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0" t="str">
        <f t="shared" si="92"/>
        <v>April</v>
      </c>
      <c r="J1537" s="10">
        <f t="shared" si="93"/>
        <v>2016</v>
      </c>
      <c r="K1537" s="9">
        <f t="shared" si="94"/>
        <v>42513.916666666672</v>
      </c>
      <c r="L1537">
        <v>1464040800</v>
      </c>
      <c r="M1537" s="9">
        <f t="shared" si="95"/>
        <v>42484.829062500001</v>
      </c>
      <c r="N1537">
        <v>1461527631</v>
      </c>
      <c r="O1537" t="b">
        <v>1</v>
      </c>
      <c r="P1537">
        <v>110</v>
      </c>
      <c r="Q1537" t="b">
        <v>1</v>
      </c>
      <c r="R1537" t="s">
        <v>8283</v>
      </c>
    </row>
    <row r="1538" spans="1:18" ht="43.2" x14ac:dyDescent="0.55000000000000004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0" t="str">
        <f t="shared" si="92"/>
        <v>July</v>
      </c>
      <c r="J1538" s="10">
        <f t="shared" si="93"/>
        <v>2015</v>
      </c>
      <c r="K1538" s="9">
        <f t="shared" si="94"/>
        <v>42243.802199074074</v>
      </c>
      <c r="L1538">
        <v>1440702910</v>
      </c>
      <c r="M1538" s="9">
        <f t="shared" si="95"/>
        <v>42213.802199074074</v>
      </c>
      <c r="N1538">
        <v>1438110910</v>
      </c>
      <c r="O1538" t="b">
        <v>1</v>
      </c>
      <c r="P1538">
        <v>455</v>
      </c>
      <c r="Q1538" t="b">
        <v>1</v>
      </c>
      <c r="R1538" t="s">
        <v>8283</v>
      </c>
    </row>
    <row r="1539" spans="1:18" ht="43.2" x14ac:dyDescent="0.55000000000000004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0" t="str">
        <f t="shared" ref="I1539:I1602" si="96">TEXT(M1539, "mmmm")</f>
        <v>July</v>
      </c>
      <c r="J1539" s="10">
        <f t="shared" ref="J1539:J1602" si="97">YEAR(M1539)</f>
        <v>2016</v>
      </c>
      <c r="K1539" s="9">
        <f t="shared" ref="K1539:K1602" si="98">(((L1539/60)/60)/24)+DATE(1970,1,1)</f>
        <v>42588.75</v>
      </c>
      <c r="L1539">
        <v>1470506400</v>
      </c>
      <c r="M1539" s="9">
        <f t="shared" ref="M1539:M1602" si="99">(((N1539/60)/60)/24)+DATE(1970,1,1)</f>
        <v>42552.315127314811</v>
      </c>
      <c r="N1539">
        <v>1467358427</v>
      </c>
      <c r="O1539" t="b">
        <v>1</v>
      </c>
      <c r="P1539">
        <v>224</v>
      </c>
      <c r="Q1539" t="b">
        <v>1</v>
      </c>
      <c r="R1539" t="s">
        <v>8283</v>
      </c>
    </row>
    <row r="1540" spans="1:18" ht="43.2" x14ac:dyDescent="0.55000000000000004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0" t="str">
        <f t="shared" si="96"/>
        <v>December</v>
      </c>
      <c r="J1540" s="10">
        <f t="shared" si="97"/>
        <v>2014</v>
      </c>
      <c r="K1540" s="9">
        <f t="shared" si="98"/>
        <v>42026.782060185185</v>
      </c>
      <c r="L1540">
        <v>1421952370</v>
      </c>
      <c r="M1540" s="9">
        <f t="shared" si="99"/>
        <v>41981.782060185185</v>
      </c>
      <c r="N1540">
        <v>1418064370</v>
      </c>
      <c r="O1540" t="b">
        <v>1</v>
      </c>
      <c r="P1540">
        <v>46</v>
      </c>
      <c r="Q1540" t="b">
        <v>1</v>
      </c>
      <c r="R1540" t="s">
        <v>8283</v>
      </c>
    </row>
    <row r="1541" spans="1:18" ht="43.2" x14ac:dyDescent="0.55000000000000004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0" t="str">
        <f t="shared" si="96"/>
        <v>December</v>
      </c>
      <c r="J1541" s="10">
        <f t="shared" si="97"/>
        <v>2016</v>
      </c>
      <c r="K1541" s="9">
        <f t="shared" si="98"/>
        <v>42738.919201388882</v>
      </c>
      <c r="L1541">
        <v>1483481019</v>
      </c>
      <c r="M1541" s="9">
        <f t="shared" si="99"/>
        <v>42705.919201388882</v>
      </c>
      <c r="N1541">
        <v>1480629819</v>
      </c>
      <c r="O1541" t="b">
        <v>0</v>
      </c>
      <c r="P1541">
        <v>284</v>
      </c>
      <c r="Q1541" t="b">
        <v>1</v>
      </c>
      <c r="R1541" t="s">
        <v>8283</v>
      </c>
    </row>
    <row r="1542" spans="1:18" ht="43.2" x14ac:dyDescent="0.55000000000000004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0" t="str">
        <f t="shared" si="96"/>
        <v>October</v>
      </c>
      <c r="J1542" s="10">
        <f t="shared" si="97"/>
        <v>2014</v>
      </c>
      <c r="K1542" s="9">
        <f t="shared" si="98"/>
        <v>41969.052083333328</v>
      </c>
      <c r="L1542">
        <v>1416964500</v>
      </c>
      <c r="M1542" s="9">
        <f t="shared" si="99"/>
        <v>41939.00712962963</v>
      </c>
      <c r="N1542">
        <v>1414368616</v>
      </c>
      <c r="O1542" t="b">
        <v>1</v>
      </c>
      <c r="P1542">
        <v>98</v>
      </c>
      <c r="Q1542" t="b">
        <v>1</v>
      </c>
      <c r="R1542" t="s">
        <v>8283</v>
      </c>
    </row>
    <row r="1543" spans="1:18" ht="43.2" x14ac:dyDescent="0.55000000000000004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0" t="str">
        <f t="shared" si="96"/>
        <v>December</v>
      </c>
      <c r="J1543" s="10">
        <f t="shared" si="97"/>
        <v>2014</v>
      </c>
      <c r="K1543" s="9">
        <f t="shared" si="98"/>
        <v>42004.712245370371</v>
      </c>
      <c r="L1543">
        <v>1420045538</v>
      </c>
      <c r="M1543" s="9">
        <f t="shared" si="99"/>
        <v>41974.712245370371</v>
      </c>
      <c r="N1543">
        <v>1417453538</v>
      </c>
      <c r="O1543" t="b">
        <v>0</v>
      </c>
      <c r="P1543">
        <v>2</v>
      </c>
      <c r="Q1543" t="b">
        <v>0</v>
      </c>
      <c r="R1543" t="s">
        <v>8287</v>
      </c>
    </row>
    <row r="1544" spans="1:18" ht="43.2" x14ac:dyDescent="0.55000000000000004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0" t="str">
        <f t="shared" si="96"/>
        <v>June</v>
      </c>
      <c r="J1544" s="10">
        <f t="shared" si="97"/>
        <v>2015</v>
      </c>
      <c r="K1544" s="9">
        <f t="shared" si="98"/>
        <v>42185.996527777781</v>
      </c>
      <c r="L1544">
        <v>1435708500</v>
      </c>
      <c r="M1544" s="9">
        <f t="shared" si="99"/>
        <v>42170.996527777781</v>
      </c>
      <c r="N1544">
        <v>1434412500</v>
      </c>
      <c r="O1544" t="b">
        <v>0</v>
      </c>
      <c r="P1544">
        <v>1</v>
      </c>
      <c r="Q1544" t="b">
        <v>0</v>
      </c>
      <c r="R1544" t="s">
        <v>8287</v>
      </c>
    </row>
    <row r="1545" spans="1:18" ht="43.2" x14ac:dyDescent="0.55000000000000004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0" t="str">
        <f t="shared" si="96"/>
        <v>October</v>
      </c>
      <c r="J1545" s="10">
        <f t="shared" si="97"/>
        <v>2014</v>
      </c>
      <c r="K1545" s="9">
        <f t="shared" si="98"/>
        <v>41965.551319444443</v>
      </c>
      <c r="L1545">
        <v>1416662034</v>
      </c>
      <c r="M1545" s="9">
        <f t="shared" si="99"/>
        <v>41935.509652777779</v>
      </c>
      <c r="N1545">
        <v>1414066434</v>
      </c>
      <c r="O1545" t="b">
        <v>0</v>
      </c>
      <c r="P1545">
        <v>1</v>
      </c>
      <c r="Q1545" t="b">
        <v>0</v>
      </c>
      <c r="R1545" t="s">
        <v>8287</v>
      </c>
    </row>
    <row r="1546" spans="1:18" ht="43.2" x14ac:dyDescent="0.55000000000000004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0" t="str">
        <f t="shared" si="96"/>
        <v>February</v>
      </c>
      <c r="J1546" s="10">
        <f t="shared" si="97"/>
        <v>2015</v>
      </c>
      <c r="K1546" s="9">
        <f t="shared" si="98"/>
        <v>42095.012499999997</v>
      </c>
      <c r="L1546">
        <v>1427847480</v>
      </c>
      <c r="M1546" s="9">
        <f t="shared" si="99"/>
        <v>42053.051203703704</v>
      </c>
      <c r="N1546">
        <v>1424222024</v>
      </c>
      <c r="O1546" t="b">
        <v>0</v>
      </c>
      <c r="P1546">
        <v>0</v>
      </c>
      <c r="Q1546" t="b">
        <v>0</v>
      </c>
      <c r="R1546" t="s">
        <v>8287</v>
      </c>
    </row>
    <row r="1547" spans="1:18" ht="43.2" x14ac:dyDescent="0.55000000000000004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0" t="str">
        <f t="shared" si="96"/>
        <v>January</v>
      </c>
      <c r="J1547" s="10">
        <f t="shared" si="97"/>
        <v>2015</v>
      </c>
      <c r="K1547" s="9">
        <f t="shared" si="98"/>
        <v>42065.886111111111</v>
      </c>
      <c r="L1547">
        <v>1425330960</v>
      </c>
      <c r="M1547" s="9">
        <f t="shared" si="99"/>
        <v>42031.884652777779</v>
      </c>
      <c r="N1547">
        <v>1422393234</v>
      </c>
      <c r="O1547" t="b">
        <v>0</v>
      </c>
      <c r="P1547">
        <v>1</v>
      </c>
      <c r="Q1547" t="b">
        <v>0</v>
      </c>
      <c r="R1547" t="s">
        <v>8287</v>
      </c>
    </row>
    <row r="1548" spans="1:18" ht="43.2" x14ac:dyDescent="0.55000000000000004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0" t="str">
        <f t="shared" si="96"/>
        <v>July</v>
      </c>
      <c r="J1548" s="10">
        <f t="shared" si="97"/>
        <v>2014</v>
      </c>
      <c r="K1548" s="9">
        <f t="shared" si="98"/>
        <v>41899.212951388887</v>
      </c>
      <c r="L1548">
        <v>1410930399</v>
      </c>
      <c r="M1548" s="9">
        <f t="shared" si="99"/>
        <v>41839.212951388887</v>
      </c>
      <c r="N1548">
        <v>1405746399</v>
      </c>
      <c r="O1548" t="b">
        <v>0</v>
      </c>
      <c r="P1548">
        <v>11</v>
      </c>
      <c r="Q1548" t="b">
        <v>0</v>
      </c>
      <c r="R1548" t="s">
        <v>8287</v>
      </c>
    </row>
    <row r="1549" spans="1:18" ht="43.2" x14ac:dyDescent="0.55000000000000004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0" t="str">
        <f t="shared" si="96"/>
        <v>February</v>
      </c>
      <c r="J1549" s="10">
        <f t="shared" si="97"/>
        <v>2017</v>
      </c>
      <c r="K1549" s="9">
        <f t="shared" si="98"/>
        <v>42789.426875000005</v>
      </c>
      <c r="L1549">
        <v>1487844882</v>
      </c>
      <c r="M1549" s="9">
        <f t="shared" si="99"/>
        <v>42782.426875000005</v>
      </c>
      <c r="N1549">
        <v>1487240082</v>
      </c>
      <c r="O1549" t="b">
        <v>0</v>
      </c>
      <c r="P1549">
        <v>0</v>
      </c>
      <c r="Q1549" t="b">
        <v>0</v>
      </c>
      <c r="R1549" t="s">
        <v>8287</v>
      </c>
    </row>
    <row r="1550" spans="1:18" ht="28.8" x14ac:dyDescent="0.55000000000000004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0" t="str">
        <f t="shared" si="96"/>
        <v>October</v>
      </c>
      <c r="J1550" s="10">
        <f t="shared" si="97"/>
        <v>2015</v>
      </c>
      <c r="K1550" s="9">
        <f t="shared" si="98"/>
        <v>42316.923842592587</v>
      </c>
      <c r="L1550">
        <v>1447020620</v>
      </c>
      <c r="M1550" s="9">
        <f t="shared" si="99"/>
        <v>42286.88217592593</v>
      </c>
      <c r="N1550">
        <v>1444425020</v>
      </c>
      <c r="O1550" t="b">
        <v>0</v>
      </c>
      <c r="P1550">
        <v>1</v>
      </c>
      <c r="Q1550" t="b">
        <v>0</v>
      </c>
      <c r="R1550" t="s">
        <v>8287</v>
      </c>
    </row>
    <row r="1551" spans="1:18" ht="43.2" x14ac:dyDescent="0.55000000000000004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0" t="str">
        <f t="shared" si="96"/>
        <v>October</v>
      </c>
      <c r="J1551" s="10">
        <f t="shared" si="97"/>
        <v>2015</v>
      </c>
      <c r="K1551" s="9">
        <f t="shared" si="98"/>
        <v>42311.177766203706</v>
      </c>
      <c r="L1551">
        <v>1446524159</v>
      </c>
      <c r="M1551" s="9">
        <f t="shared" si="99"/>
        <v>42281.136099537034</v>
      </c>
      <c r="N1551">
        <v>1443928559</v>
      </c>
      <c r="O1551" t="b">
        <v>0</v>
      </c>
      <c r="P1551">
        <v>6</v>
      </c>
      <c r="Q1551" t="b">
        <v>0</v>
      </c>
      <c r="R1551" t="s">
        <v>8287</v>
      </c>
    </row>
    <row r="1552" spans="1:18" ht="43.2" x14ac:dyDescent="0.55000000000000004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0" t="str">
        <f t="shared" si="96"/>
        <v>April</v>
      </c>
      <c r="J1552" s="10">
        <f t="shared" si="97"/>
        <v>2016</v>
      </c>
      <c r="K1552" s="9">
        <f t="shared" si="98"/>
        <v>42502.449467592596</v>
      </c>
      <c r="L1552">
        <v>1463050034</v>
      </c>
      <c r="M1552" s="9">
        <f t="shared" si="99"/>
        <v>42472.449467592596</v>
      </c>
      <c r="N1552">
        <v>1460458034</v>
      </c>
      <c r="O1552" t="b">
        <v>0</v>
      </c>
      <c r="P1552">
        <v>7</v>
      </c>
      <c r="Q1552" t="b">
        <v>0</v>
      </c>
      <c r="R1552" t="s">
        <v>8287</v>
      </c>
    </row>
    <row r="1553" spans="1:18" ht="43.2" x14ac:dyDescent="0.55000000000000004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0" t="str">
        <f t="shared" si="96"/>
        <v>April</v>
      </c>
      <c r="J1553" s="10">
        <f t="shared" si="97"/>
        <v>2015</v>
      </c>
      <c r="K1553" s="9">
        <f t="shared" si="98"/>
        <v>42151.824525462958</v>
      </c>
      <c r="L1553">
        <v>1432756039</v>
      </c>
      <c r="M1553" s="9">
        <f t="shared" si="99"/>
        <v>42121.824525462958</v>
      </c>
      <c r="N1553">
        <v>1430164039</v>
      </c>
      <c r="O1553" t="b">
        <v>0</v>
      </c>
      <c r="P1553">
        <v>0</v>
      </c>
      <c r="Q1553" t="b">
        <v>0</v>
      </c>
      <c r="R1553" t="s">
        <v>8287</v>
      </c>
    </row>
    <row r="1554" spans="1:18" ht="43.2" x14ac:dyDescent="0.55000000000000004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0" t="str">
        <f t="shared" si="96"/>
        <v>September</v>
      </c>
      <c r="J1554" s="10">
        <f t="shared" si="97"/>
        <v>2014</v>
      </c>
      <c r="K1554" s="9">
        <f t="shared" si="98"/>
        <v>41913.165972222225</v>
      </c>
      <c r="L1554">
        <v>1412135940</v>
      </c>
      <c r="M1554" s="9">
        <f t="shared" si="99"/>
        <v>41892.688750000001</v>
      </c>
      <c r="N1554">
        <v>1410366708</v>
      </c>
      <c r="O1554" t="b">
        <v>0</v>
      </c>
      <c r="P1554">
        <v>16</v>
      </c>
      <c r="Q1554" t="b">
        <v>0</v>
      </c>
      <c r="R1554" t="s">
        <v>8287</v>
      </c>
    </row>
    <row r="1555" spans="1:18" ht="43.2" x14ac:dyDescent="0.55000000000000004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0" t="str">
        <f t="shared" si="96"/>
        <v>August</v>
      </c>
      <c r="J1555" s="10">
        <f t="shared" si="97"/>
        <v>2015</v>
      </c>
      <c r="K1555" s="9">
        <f t="shared" si="98"/>
        <v>42249.282951388886</v>
      </c>
      <c r="L1555">
        <v>1441176447</v>
      </c>
      <c r="M1555" s="9">
        <f t="shared" si="99"/>
        <v>42219.282951388886</v>
      </c>
      <c r="N1555">
        <v>1438584447</v>
      </c>
      <c r="O1555" t="b">
        <v>0</v>
      </c>
      <c r="P1555">
        <v>0</v>
      </c>
      <c r="Q1555" t="b">
        <v>0</v>
      </c>
      <c r="R1555" t="s">
        <v>8287</v>
      </c>
    </row>
    <row r="1556" spans="1:18" ht="57.6" x14ac:dyDescent="0.55000000000000004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0" t="str">
        <f t="shared" si="96"/>
        <v>July</v>
      </c>
      <c r="J1556" s="10">
        <f t="shared" si="97"/>
        <v>2015</v>
      </c>
      <c r="K1556" s="9">
        <f t="shared" si="98"/>
        <v>42218.252199074079</v>
      </c>
      <c r="L1556">
        <v>1438495390</v>
      </c>
      <c r="M1556" s="9">
        <f t="shared" si="99"/>
        <v>42188.252199074079</v>
      </c>
      <c r="N1556">
        <v>1435903390</v>
      </c>
      <c r="O1556" t="b">
        <v>0</v>
      </c>
      <c r="P1556">
        <v>0</v>
      </c>
      <c r="Q1556" t="b">
        <v>0</v>
      </c>
      <c r="R1556" t="s">
        <v>8287</v>
      </c>
    </row>
    <row r="1557" spans="1:18" ht="43.2" x14ac:dyDescent="0.55000000000000004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0" t="str">
        <f t="shared" si="96"/>
        <v>August</v>
      </c>
      <c r="J1557" s="10">
        <f t="shared" si="97"/>
        <v>2015</v>
      </c>
      <c r="K1557" s="9">
        <f t="shared" si="98"/>
        <v>42264.708333333328</v>
      </c>
      <c r="L1557">
        <v>1442509200</v>
      </c>
      <c r="M1557" s="9">
        <f t="shared" si="99"/>
        <v>42241.613796296297</v>
      </c>
      <c r="N1557">
        <v>1440513832</v>
      </c>
      <c r="O1557" t="b">
        <v>0</v>
      </c>
      <c r="P1557">
        <v>0</v>
      </c>
      <c r="Q1557" t="b">
        <v>0</v>
      </c>
      <c r="R1557" t="s">
        <v>8287</v>
      </c>
    </row>
    <row r="1558" spans="1:18" ht="43.2" x14ac:dyDescent="0.55000000000000004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0" t="str">
        <f t="shared" si="96"/>
        <v>June</v>
      </c>
      <c r="J1558" s="10">
        <f t="shared" si="97"/>
        <v>2016</v>
      </c>
      <c r="K1558" s="9">
        <f t="shared" si="98"/>
        <v>42555.153055555551</v>
      </c>
      <c r="L1558">
        <v>1467603624</v>
      </c>
      <c r="M1558" s="9">
        <f t="shared" si="99"/>
        <v>42525.153055555551</v>
      </c>
      <c r="N1558">
        <v>1465011624</v>
      </c>
      <c r="O1558" t="b">
        <v>0</v>
      </c>
      <c r="P1558">
        <v>12</v>
      </c>
      <c r="Q1558" t="b">
        <v>0</v>
      </c>
      <c r="R1558" t="s">
        <v>8287</v>
      </c>
    </row>
    <row r="1559" spans="1:18" ht="43.2" x14ac:dyDescent="0.55000000000000004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0" t="str">
        <f t="shared" si="96"/>
        <v>August</v>
      </c>
      <c r="J1559" s="10">
        <f t="shared" si="97"/>
        <v>2014</v>
      </c>
      <c r="K1559" s="9">
        <f t="shared" si="98"/>
        <v>41902.65315972222</v>
      </c>
      <c r="L1559">
        <v>1411227633</v>
      </c>
      <c r="M1559" s="9">
        <f t="shared" si="99"/>
        <v>41871.65315972222</v>
      </c>
      <c r="N1559">
        <v>1408549233</v>
      </c>
      <c r="O1559" t="b">
        <v>0</v>
      </c>
      <c r="P1559">
        <v>1</v>
      </c>
      <c r="Q1559" t="b">
        <v>0</v>
      </c>
      <c r="R1559" t="s">
        <v>8287</v>
      </c>
    </row>
    <row r="1560" spans="1:18" ht="28.8" x14ac:dyDescent="0.55000000000000004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0" t="str">
        <f t="shared" si="96"/>
        <v>June</v>
      </c>
      <c r="J1560" s="10">
        <f t="shared" si="97"/>
        <v>2015</v>
      </c>
      <c r="K1560" s="9">
        <f t="shared" si="98"/>
        <v>42244.508333333331</v>
      </c>
      <c r="L1560">
        <v>1440763920</v>
      </c>
      <c r="M1560" s="9">
        <f t="shared" si="99"/>
        <v>42185.397673611107</v>
      </c>
      <c r="N1560">
        <v>1435656759</v>
      </c>
      <c r="O1560" t="b">
        <v>0</v>
      </c>
      <c r="P1560">
        <v>3</v>
      </c>
      <c r="Q1560" t="b">
        <v>0</v>
      </c>
      <c r="R1560" t="s">
        <v>8287</v>
      </c>
    </row>
    <row r="1561" spans="1:18" ht="28.8" x14ac:dyDescent="0.55000000000000004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0" t="str">
        <f t="shared" si="96"/>
        <v>April</v>
      </c>
      <c r="J1561" s="10">
        <f t="shared" si="97"/>
        <v>2015</v>
      </c>
      <c r="K1561" s="9">
        <f t="shared" si="98"/>
        <v>42123.05322916666</v>
      </c>
      <c r="L1561">
        <v>1430270199</v>
      </c>
      <c r="M1561" s="9">
        <f t="shared" si="99"/>
        <v>42108.05322916666</v>
      </c>
      <c r="N1561">
        <v>1428974199</v>
      </c>
      <c r="O1561" t="b">
        <v>0</v>
      </c>
      <c r="P1561">
        <v>1</v>
      </c>
      <c r="Q1561" t="b">
        <v>0</v>
      </c>
      <c r="R1561" t="s">
        <v>8287</v>
      </c>
    </row>
    <row r="1562" spans="1:18" ht="43.2" x14ac:dyDescent="0.55000000000000004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0" t="str">
        <f t="shared" si="96"/>
        <v>October</v>
      </c>
      <c r="J1562" s="10">
        <f t="shared" si="97"/>
        <v>2014</v>
      </c>
      <c r="K1562" s="9">
        <f t="shared" si="98"/>
        <v>41956.062418981484</v>
      </c>
      <c r="L1562">
        <v>1415842193</v>
      </c>
      <c r="M1562" s="9">
        <f t="shared" si="99"/>
        <v>41936.020752314813</v>
      </c>
      <c r="N1562">
        <v>1414110593</v>
      </c>
      <c r="O1562" t="b">
        <v>0</v>
      </c>
      <c r="P1562">
        <v>4</v>
      </c>
      <c r="Q1562" t="b">
        <v>0</v>
      </c>
      <c r="R1562" t="s">
        <v>8287</v>
      </c>
    </row>
    <row r="1563" spans="1:18" ht="43.2" x14ac:dyDescent="0.55000000000000004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0" t="str">
        <f t="shared" si="96"/>
        <v>October</v>
      </c>
      <c r="J1563" s="10">
        <f t="shared" si="97"/>
        <v>2013</v>
      </c>
      <c r="K1563" s="9">
        <f t="shared" si="98"/>
        <v>41585.083368055559</v>
      </c>
      <c r="L1563">
        <v>1383789603</v>
      </c>
      <c r="M1563" s="9">
        <f t="shared" si="99"/>
        <v>41555.041701388887</v>
      </c>
      <c r="N1563">
        <v>1381194003</v>
      </c>
      <c r="O1563" t="b">
        <v>0</v>
      </c>
      <c r="P1563">
        <v>1</v>
      </c>
      <c r="Q1563" t="b">
        <v>0</v>
      </c>
      <c r="R1563" t="s">
        <v>8288</v>
      </c>
    </row>
    <row r="1564" spans="1:18" ht="43.2" x14ac:dyDescent="0.55000000000000004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0" t="str">
        <f t="shared" si="96"/>
        <v>September</v>
      </c>
      <c r="J1564" s="10">
        <f t="shared" si="97"/>
        <v>2009</v>
      </c>
      <c r="K1564" s="9">
        <f t="shared" si="98"/>
        <v>40149.034722222219</v>
      </c>
      <c r="L1564">
        <v>1259715000</v>
      </c>
      <c r="M1564" s="9">
        <f t="shared" si="99"/>
        <v>40079.566157407404</v>
      </c>
      <c r="N1564">
        <v>1253712916</v>
      </c>
      <c r="O1564" t="b">
        <v>0</v>
      </c>
      <c r="P1564">
        <v>0</v>
      </c>
      <c r="Q1564" t="b">
        <v>0</v>
      </c>
      <c r="R1564" t="s">
        <v>8288</v>
      </c>
    </row>
    <row r="1565" spans="1:18" ht="43.2" x14ac:dyDescent="0.55000000000000004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0" t="str">
        <f t="shared" si="96"/>
        <v>January</v>
      </c>
      <c r="J1565" s="10">
        <f t="shared" si="97"/>
        <v>2014</v>
      </c>
      <c r="K1565" s="9">
        <f t="shared" si="98"/>
        <v>41712.700821759259</v>
      </c>
      <c r="L1565">
        <v>1394815751</v>
      </c>
      <c r="M1565" s="9">
        <f t="shared" si="99"/>
        <v>41652.742488425924</v>
      </c>
      <c r="N1565">
        <v>1389635351</v>
      </c>
      <c r="O1565" t="b">
        <v>0</v>
      </c>
      <c r="P1565">
        <v>2</v>
      </c>
      <c r="Q1565" t="b">
        <v>0</v>
      </c>
      <c r="R1565" t="s">
        <v>8288</v>
      </c>
    </row>
    <row r="1566" spans="1:18" ht="43.2" x14ac:dyDescent="0.55000000000000004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0" t="str">
        <f t="shared" si="96"/>
        <v>April</v>
      </c>
      <c r="J1566" s="10">
        <f t="shared" si="97"/>
        <v>2015</v>
      </c>
      <c r="K1566" s="9">
        <f t="shared" si="98"/>
        <v>42152.836805555555</v>
      </c>
      <c r="L1566">
        <v>1432843500</v>
      </c>
      <c r="M1566" s="9">
        <f t="shared" si="99"/>
        <v>42121.367002314815</v>
      </c>
      <c r="N1566">
        <v>1430124509</v>
      </c>
      <c r="O1566" t="b">
        <v>0</v>
      </c>
      <c r="P1566">
        <v>1</v>
      </c>
      <c r="Q1566" t="b">
        <v>0</v>
      </c>
      <c r="R1566" t="s">
        <v>8288</v>
      </c>
    </row>
    <row r="1567" spans="1:18" ht="43.2" x14ac:dyDescent="0.55000000000000004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0" t="str">
        <f t="shared" si="96"/>
        <v>May</v>
      </c>
      <c r="J1567" s="10">
        <f t="shared" si="97"/>
        <v>2011</v>
      </c>
      <c r="K1567" s="9">
        <f t="shared" si="98"/>
        <v>40702.729872685188</v>
      </c>
      <c r="L1567">
        <v>1307554261</v>
      </c>
      <c r="M1567" s="9">
        <f t="shared" si="99"/>
        <v>40672.729872685188</v>
      </c>
      <c r="N1567">
        <v>1304962261</v>
      </c>
      <c r="O1567" t="b">
        <v>0</v>
      </c>
      <c r="P1567">
        <v>1</v>
      </c>
      <c r="Q1567" t="b">
        <v>0</v>
      </c>
      <c r="R1567" t="s">
        <v>8288</v>
      </c>
    </row>
    <row r="1568" spans="1:18" ht="43.2" x14ac:dyDescent="0.55000000000000004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0" t="str">
        <f t="shared" si="96"/>
        <v>June</v>
      </c>
      <c r="J1568" s="10">
        <f t="shared" si="97"/>
        <v>2016</v>
      </c>
      <c r="K1568" s="9">
        <f t="shared" si="98"/>
        <v>42578.916666666672</v>
      </c>
      <c r="L1568">
        <v>1469656800</v>
      </c>
      <c r="M1568" s="9">
        <f t="shared" si="99"/>
        <v>42549.916712962964</v>
      </c>
      <c r="N1568">
        <v>1467151204</v>
      </c>
      <c r="O1568" t="b">
        <v>0</v>
      </c>
      <c r="P1568">
        <v>59</v>
      </c>
      <c r="Q1568" t="b">
        <v>0</v>
      </c>
      <c r="R1568" t="s">
        <v>8288</v>
      </c>
    </row>
    <row r="1569" spans="1:18" ht="43.2" x14ac:dyDescent="0.55000000000000004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0" t="str">
        <f t="shared" si="96"/>
        <v>February</v>
      </c>
      <c r="J1569" s="10">
        <f t="shared" si="97"/>
        <v>2014</v>
      </c>
      <c r="K1569" s="9">
        <f t="shared" si="98"/>
        <v>41687</v>
      </c>
      <c r="L1569">
        <v>1392595200</v>
      </c>
      <c r="M1569" s="9">
        <f t="shared" si="99"/>
        <v>41671.936863425923</v>
      </c>
      <c r="N1569">
        <v>1391293745</v>
      </c>
      <c r="O1569" t="b">
        <v>0</v>
      </c>
      <c r="P1569">
        <v>13</v>
      </c>
      <c r="Q1569" t="b">
        <v>0</v>
      </c>
      <c r="R1569" t="s">
        <v>8288</v>
      </c>
    </row>
    <row r="1570" spans="1:18" ht="43.2" x14ac:dyDescent="0.55000000000000004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0" t="str">
        <f t="shared" si="96"/>
        <v>November</v>
      </c>
      <c r="J1570" s="10">
        <f t="shared" si="97"/>
        <v>2014</v>
      </c>
      <c r="K1570" s="9">
        <f t="shared" si="98"/>
        <v>41997.062326388885</v>
      </c>
      <c r="L1570">
        <v>1419384585</v>
      </c>
      <c r="M1570" s="9">
        <f t="shared" si="99"/>
        <v>41962.062326388885</v>
      </c>
      <c r="N1570">
        <v>1416360585</v>
      </c>
      <c r="O1570" t="b">
        <v>0</v>
      </c>
      <c r="P1570">
        <v>22</v>
      </c>
      <c r="Q1570" t="b">
        <v>0</v>
      </c>
      <c r="R1570" t="s">
        <v>8288</v>
      </c>
    </row>
    <row r="1571" spans="1:18" x14ac:dyDescent="0.55000000000000004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0" t="str">
        <f t="shared" si="96"/>
        <v>April</v>
      </c>
      <c r="J1571" s="10">
        <f t="shared" si="97"/>
        <v>2013</v>
      </c>
      <c r="K1571" s="9">
        <f t="shared" si="98"/>
        <v>41419.679560185185</v>
      </c>
      <c r="L1571">
        <v>1369498714</v>
      </c>
      <c r="M1571" s="9">
        <f t="shared" si="99"/>
        <v>41389.679560185185</v>
      </c>
      <c r="N1571">
        <v>1366906714</v>
      </c>
      <c r="O1571" t="b">
        <v>0</v>
      </c>
      <c r="P1571">
        <v>0</v>
      </c>
      <c r="Q1571" t="b">
        <v>0</v>
      </c>
      <c r="R1571" t="s">
        <v>8288</v>
      </c>
    </row>
    <row r="1572" spans="1:18" ht="28.8" x14ac:dyDescent="0.55000000000000004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0" t="str">
        <f t="shared" si="96"/>
        <v>March</v>
      </c>
      <c r="J1572" s="10">
        <f t="shared" si="97"/>
        <v>2016</v>
      </c>
      <c r="K1572" s="9">
        <f t="shared" si="98"/>
        <v>42468.771782407406</v>
      </c>
      <c r="L1572">
        <v>1460140282</v>
      </c>
      <c r="M1572" s="9">
        <f t="shared" si="99"/>
        <v>42438.813449074078</v>
      </c>
      <c r="N1572">
        <v>1457551882</v>
      </c>
      <c r="O1572" t="b">
        <v>0</v>
      </c>
      <c r="P1572">
        <v>52</v>
      </c>
      <c r="Q1572" t="b">
        <v>0</v>
      </c>
      <c r="R1572" t="s">
        <v>8288</v>
      </c>
    </row>
    <row r="1573" spans="1:18" ht="43.2" x14ac:dyDescent="0.55000000000000004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0" t="str">
        <f t="shared" si="96"/>
        <v>May</v>
      </c>
      <c r="J1573" s="10">
        <f t="shared" si="97"/>
        <v>2015</v>
      </c>
      <c r="K1573" s="9">
        <f t="shared" si="98"/>
        <v>42174.769479166673</v>
      </c>
      <c r="L1573">
        <v>1434738483</v>
      </c>
      <c r="M1573" s="9">
        <f t="shared" si="99"/>
        <v>42144.769479166673</v>
      </c>
      <c r="N1573">
        <v>1432146483</v>
      </c>
      <c r="O1573" t="b">
        <v>0</v>
      </c>
      <c r="P1573">
        <v>4</v>
      </c>
      <c r="Q1573" t="b">
        <v>0</v>
      </c>
      <c r="R1573" t="s">
        <v>8288</v>
      </c>
    </row>
    <row r="1574" spans="1:18" ht="43.2" x14ac:dyDescent="0.55000000000000004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0" t="str">
        <f t="shared" si="96"/>
        <v>February</v>
      </c>
      <c r="J1574" s="10">
        <f t="shared" si="97"/>
        <v>2016</v>
      </c>
      <c r="K1574" s="9">
        <f t="shared" si="98"/>
        <v>42428.999305555553</v>
      </c>
      <c r="L1574">
        <v>1456703940</v>
      </c>
      <c r="M1574" s="9">
        <f t="shared" si="99"/>
        <v>42404.033090277779</v>
      </c>
      <c r="N1574">
        <v>1454546859</v>
      </c>
      <c r="O1574" t="b">
        <v>0</v>
      </c>
      <c r="P1574">
        <v>3</v>
      </c>
      <c r="Q1574" t="b">
        <v>0</v>
      </c>
      <c r="R1574" t="s">
        <v>8288</v>
      </c>
    </row>
    <row r="1575" spans="1:18" ht="43.2" x14ac:dyDescent="0.55000000000000004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0" t="str">
        <f t="shared" si="96"/>
        <v>February</v>
      </c>
      <c r="J1575" s="10">
        <f t="shared" si="97"/>
        <v>2017</v>
      </c>
      <c r="K1575" s="9">
        <f t="shared" si="98"/>
        <v>42826.165972222225</v>
      </c>
      <c r="L1575">
        <v>1491019140</v>
      </c>
      <c r="M1575" s="9">
        <f t="shared" si="99"/>
        <v>42786.000023148154</v>
      </c>
      <c r="N1575">
        <v>1487548802</v>
      </c>
      <c r="O1575" t="b">
        <v>0</v>
      </c>
      <c r="P1575">
        <v>3</v>
      </c>
      <c r="Q1575" t="b">
        <v>0</v>
      </c>
      <c r="R1575" t="s">
        <v>8288</v>
      </c>
    </row>
    <row r="1576" spans="1:18" ht="43.2" x14ac:dyDescent="0.55000000000000004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0" t="str">
        <f t="shared" si="96"/>
        <v>January</v>
      </c>
      <c r="J1576" s="10">
        <f t="shared" si="97"/>
        <v>2015</v>
      </c>
      <c r="K1576" s="9">
        <f t="shared" si="98"/>
        <v>42052.927418981482</v>
      </c>
      <c r="L1576">
        <v>1424211329</v>
      </c>
      <c r="M1576" s="9">
        <f t="shared" si="99"/>
        <v>42017.927418981482</v>
      </c>
      <c r="N1576">
        <v>1421187329</v>
      </c>
      <c r="O1576" t="b">
        <v>0</v>
      </c>
      <c r="P1576">
        <v>6</v>
      </c>
      <c r="Q1576" t="b">
        <v>0</v>
      </c>
      <c r="R1576" t="s">
        <v>8288</v>
      </c>
    </row>
    <row r="1577" spans="1:18" ht="43.2" x14ac:dyDescent="0.55000000000000004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0" t="str">
        <f t="shared" si="96"/>
        <v>June</v>
      </c>
      <c r="J1577" s="10">
        <f t="shared" si="97"/>
        <v>2014</v>
      </c>
      <c r="K1577" s="9">
        <f t="shared" si="98"/>
        <v>41829.524259259262</v>
      </c>
      <c r="L1577">
        <v>1404909296</v>
      </c>
      <c r="M1577" s="9">
        <f t="shared" si="99"/>
        <v>41799.524259259262</v>
      </c>
      <c r="N1577">
        <v>1402317296</v>
      </c>
      <c r="O1577" t="b">
        <v>0</v>
      </c>
      <c r="P1577">
        <v>35</v>
      </c>
      <c r="Q1577" t="b">
        <v>0</v>
      </c>
      <c r="R1577" t="s">
        <v>8288</v>
      </c>
    </row>
    <row r="1578" spans="1:18" ht="28.8" x14ac:dyDescent="0.55000000000000004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0" t="str">
        <f t="shared" si="96"/>
        <v>May</v>
      </c>
      <c r="J1578" s="10">
        <f t="shared" si="97"/>
        <v>2015</v>
      </c>
      <c r="K1578" s="9">
        <f t="shared" si="98"/>
        <v>42185.879259259258</v>
      </c>
      <c r="L1578">
        <v>1435698368</v>
      </c>
      <c r="M1578" s="9">
        <f t="shared" si="99"/>
        <v>42140.879259259258</v>
      </c>
      <c r="N1578">
        <v>1431810368</v>
      </c>
      <c r="O1578" t="b">
        <v>0</v>
      </c>
      <c r="P1578">
        <v>10</v>
      </c>
      <c r="Q1578" t="b">
        <v>0</v>
      </c>
      <c r="R1578" t="s">
        <v>8288</v>
      </c>
    </row>
    <row r="1579" spans="1:18" ht="43.2" x14ac:dyDescent="0.55000000000000004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0" t="str">
        <f t="shared" si="96"/>
        <v>May</v>
      </c>
      <c r="J1579" s="10">
        <f t="shared" si="97"/>
        <v>2012</v>
      </c>
      <c r="K1579" s="9">
        <f t="shared" si="98"/>
        <v>41114.847777777781</v>
      </c>
      <c r="L1579">
        <v>1343161248</v>
      </c>
      <c r="M1579" s="9">
        <f t="shared" si="99"/>
        <v>41054.847777777781</v>
      </c>
      <c r="N1579">
        <v>1337977248</v>
      </c>
      <c r="O1579" t="b">
        <v>0</v>
      </c>
      <c r="P1579">
        <v>2</v>
      </c>
      <c r="Q1579" t="b">
        <v>0</v>
      </c>
      <c r="R1579" t="s">
        <v>8288</v>
      </c>
    </row>
    <row r="1580" spans="1:18" ht="57.6" x14ac:dyDescent="0.55000000000000004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0" t="str">
        <f t="shared" si="96"/>
        <v>August</v>
      </c>
      <c r="J1580" s="10">
        <f t="shared" si="97"/>
        <v>2010</v>
      </c>
      <c r="K1580" s="9">
        <f t="shared" si="98"/>
        <v>40423.083333333336</v>
      </c>
      <c r="L1580">
        <v>1283392800</v>
      </c>
      <c r="M1580" s="9">
        <f t="shared" si="99"/>
        <v>40399.065868055557</v>
      </c>
      <c r="N1580">
        <v>1281317691</v>
      </c>
      <c r="O1580" t="b">
        <v>0</v>
      </c>
      <c r="P1580">
        <v>4</v>
      </c>
      <c r="Q1580" t="b">
        <v>0</v>
      </c>
      <c r="R1580" t="s">
        <v>8288</v>
      </c>
    </row>
    <row r="1581" spans="1:18" ht="28.8" x14ac:dyDescent="0.55000000000000004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0" t="str">
        <f t="shared" si="96"/>
        <v>July</v>
      </c>
      <c r="J1581" s="10">
        <f t="shared" si="97"/>
        <v>2013</v>
      </c>
      <c r="K1581" s="9">
        <f t="shared" si="98"/>
        <v>41514.996423611112</v>
      </c>
      <c r="L1581">
        <v>1377734091</v>
      </c>
      <c r="M1581" s="9">
        <f t="shared" si="99"/>
        <v>41481.996423611112</v>
      </c>
      <c r="N1581">
        <v>1374882891</v>
      </c>
      <c r="O1581" t="b">
        <v>0</v>
      </c>
      <c r="P1581">
        <v>2</v>
      </c>
      <c r="Q1581" t="b">
        <v>0</v>
      </c>
      <c r="R1581" t="s">
        <v>8288</v>
      </c>
    </row>
    <row r="1582" spans="1:18" ht="43.2" x14ac:dyDescent="0.55000000000000004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0" t="str">
        <f t="shared" si="96"/>
        <v>March</v>
      </c>
      <c r="J1582" s="10">
        <f t="shared" si="97"/>
        <v>2012</v>
      </c>
      <c r="K1582" s="9">
        <f t="shared" si="98"/>
        <v>41050.050069444449</v>
      </c>
      <c r="L1582">
        <v>1337562726</v>
      </c>
      <c r="M1582" s="9">
        <f t="shared" si="99"/>
        <v>40990.050069444449</v>
      </c>
      <c r="N1582">
        <v>1332378726</v>
      </c>
      <c r="O1582" t="b">
        <v>0</v>
      </c>
      <c r="P1582">
        <v>0</v>
      </c>
      <c r="Q1582" t="b">
        <v>0</v>
      </c>
      <c r="R1582" t="s">
        <v>8288</v>
      </c>
    </row>
    <row r="1583" spans="1:18" ht="43.2" x14ac:dyDescent="0.55000000000000004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0" t="str">
        <f t="shared" si="96"/>
        <v>November</v>
      </c>
      <c r="J1583" s="10">
        <f t="shared" si="97"/>
        <v>2015</v>
      </c>
      <c r="K1583" s="9">
        <f t="shared" si="98"/>
        <v>42357.448958333334</v>
      </c>
      <c r="L1583">
        <v>1450521990</v>
      </c>
      <c r="M1583" s="9">
        <f t="shared" si="99"/>
        <v>42325.448958333334</v>
      </c>
      <c r="N1583">
        <v>1447757190</v>
      </c>
      <c r="O1583" t="b">
        <v>0</v>
      </c>
      <c r="P1583">
        <v>1</v>
      </c>
      <c r="Q1583" t="b">
        <v>0</v>
      </c>
      <c r="R1583" t="s">
        <v>8289</v>
      </c>
    </row>
    <row r="1584" spans="1:18" ht="28.8" x14ac:dyDescent="0.55000000000000004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0" t="str">
        <f t="shared" si="96"/>
        <v>August</v>
      </c>
      <c r="J1584" s="10">
        <f t="shared" si="97"/>
        <v>2015</v>
      </c>
      <c r="K1584" s="9">
        <f t="shared" si="98"/>
        <v>42303.888888888891</v>
      </c>
      <c r="L1584">
        <v>1445894400</v>
      </c>
      <c r="M1584" s="9">
        <f t="shared" si="99"/>
        <v>42246.789965277778</v>
      </c>
      <c r="N1584">
        <v>1440961053</v>
      </c>
      <c r="O1584" t="b">
        <v>0</v>
      </c>
      <c r="P1584">
        <v>3</v>
      </c>
      <c r="Q1584" t="b">
        <v>0</v>
      </c>
      <c r="R1584" t="s">
        <v>8289</v>
      </c>
    </row>
    <row r="1585" spans="1:18" ht="43.2" x14ac:dyDescent="0.55000000000000004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0" t="str">
        <f t="shared" si="96"/>
        <v>August</v>
      </c>
      <c r="J1585" s="10">
        <f t="shared" si="97"/>
        <v>2014</v>
      </c>
      <c r="K1585" s="9">
        <f t="shared" si="98"/>
        <v>41907.904988425929</v>
      </c>
      <c r="L1585">
        <v>1411681391</v>
      </c>
      <c r="M1585" s="9">
        <f t="shared" si="99"/>
        <v>41877.904988425929</v>
      </c>
      <c r="N1585">
        <v>1409089391</v>
      </c>
      <c r="O1585" t="b">
        <v>0</v>
      </c>
      <c r="P1585">
        <v>1</v>
      </c>
      <c r="Q1585" t="b">
        <v>0</v>
      </c>
      <c r="R1585" t="s">
        <v>8289</v>
      </c>
    </row>
    <row r="1586" spans="1:18" ht="43.2" x14ac:dyDescent="0.55000000000000004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0" t="str">
        <f t="shared" si="96"/>
        <v>May</v>
      </c>
      <c r="J1586" s="10">
        <f t="shared" si="97"/>
        <v>2014</v>
      </c>
      <c r="K1586" s="9">
        <f t="shared" si="98"/>
        <v>41789.649317129632</v>
      </c>
      <c r="L1586">
        <v>1401464101</v>
      </c>
      <c r="M1586" s="9">
        <f t="shared" si="99"/>
        <v>41779.649317129632</v>
      </c>
      <c r="N1586">
        <v>1400600101</v>
      </c>
      <c r="O1586" t="b">
        <v>0</v>
      </c>
      <c r="P1586">
        <v>0</v>
      </c>
      <c r="Q1586" t="b">
        <v>0</v>
      </c>
      <c r="R1586" t="s">
        <v>8289</v>
      </c>
    </row>
    <row r="1587" spans="1:18" ht="43.2" x14ac:dyDescent="0.55000000000000004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0" t="str">
        <f t="shared" si="96"/>
        <v>December</v>
      </c>
      <c r="J1587" s="10">
        <f t="shared" si="97"/>
        <v>2016</v>
      </c>
      <c r="K1587" s="9">
        <f t="shared" si="98"/>
        <v>42729.458333333328</v>
      </c>
      <c r="L1587">
        <v>1482663600</v>
      </c>
      <c r="M1587" s="9">
        <f t="shared" si="99"/>
        <v>42707.895462962959</v>
      </c>
      <c r="N1587">
        <v>1480800568</v>
      </c>
      <c r="O1587" t="b">
        <v>0</v>
      </c>
      <c r="P1587">
        <v>12</v>
      </c>
      <c r="Q1587" t="b">
        <v>0</v>
      </c>
      <c r="R1587" t="s">
        <v>8289</v>
      </c>
    </row>
    <row r="1588" spans="1:18" ht="28.8" x14ac:dyDescent="0.55000000000000004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0" t="str">
        <f t="shared" si="96"/>
        <v>March</v>
      </c>
      <c r="J1588" s="10">
        <f t="shared" si="97"/>
        <v>2015</v>
      </c>
      <c r="K1588" s="9">
        <f t="shared" si="98"/>
        <v>42099.062754629631</v>
      </c>
      <c r="L1588">
        <v>1428197422</v>
      </c>
      <c r="M1588" s="9">
        <f t="shared" si="99"/>
        <v>42069.104421296302</v>
      </c>
      <c r="N1588">
        <v>1425609022</v>
      </c>
      <c r="O1588" t="b">
        <v>0</v>
      </c>
      <c r="P1588">
        <v>0</v>
      </c>
      <c r="Q1588" t="b">
        <v>0</v>
      </c>
      <c r="R1588" t="s">
        <v>8289</v>
      </c>
    </row>
    <row r="1589" spans="1:18" ht="43.2" x14ac:dyDescent="0.55000000000000004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0" t="str">
        <f t="shared" si="96"/>
        <v>November</v>
      </c>
      <c r="J1589" s="10">
        <f t="shared" si="97"/>
        <v>2014</v>
      </c>
      <c r="K1589" s="9">
        <f t="shared" si="98"/>
        <v>41986.950983796298</v>
      </c>
      <c r="L1589">
        <v>1418510965</v>
      </c>
      <c r="M1589" s="9">
        <f t="shared" si="99"/>
        <v>41956.950983796298</v>
      </c>
      <c r="N1589">
        <v>1415918965</v>
      </c>
      <c r="O1589" t="b">
        <v>0</v>
      </c>
      <c r="P1589">
        <v>1</v>
      </c>
      <c r="Q1589" t="b">
        <v>0</v>
      </c>
      <c r="R1589" t="s">
        <v>8289</v>
      </c>
    </row>
    <row r="1590" spans="1:18" ht="28.8" x14ac:dyDescent="0.55000000000000004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0" t="str">
        <f t="shared" si="96"/>
        <v>January</v>
      </c>
      <c r="J1590" s="10">
        <f t="shared" si="97"/>
        <v>2015</v>
      </c>
      <c r="K1590" s="9">
        <f t="shared" si="98"/>
        <v>42035.841666666667</v>
      </c>
      <c r="L1590">
        <v>1422735120</v>
      </c>
      <c r="M1590" s="9">
        <f t="shared" si="99"/>
        <v>42005.24998842593</v>
      </c>
      <c r="N1590">
        <v>1420091999</v>
      </c>
      <c r="O1590" t="b">
        <v>0</v>
      </c>
      <c r="P1590">
        <v>0</v>
      </c>
      <c r="Q1590" t="b">
        <v>0</v>
      </c>
      <c r="R1590" t="s">
        <v>8289</v>
      </c>
    </row>
    <row r="1591" spans="1:18" ht="43.2" x14ac:dyDescent="0.55000000000000004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0" t="str">
        <f t="shared" si="96"/>
        <v>September</v>
      </c>
      <c r="J1591" s="10">
        <f t="shared" si="97"/>
        <v>2015</v>
      </c>
      <c r="K1591" s="9">
        <f t="shared" si="98"/>
        <v>42286.984791666662</v>
      </c>
      <c r="L1591">
        <v>1444433886</v>
      </c>
      <c r="M1591" s="9">
        <f t="shared" si="99"/>
        <v>42256.984791666662</v>
      </c>
      <c r="N1591">
        <v>1441841886</v>
      </c>
      <c r="O1591" t="b">
        <v>0</v>
      </c>
      <c r="P1591">
        <v>0</v>
      </c>
      <c r="Q1591" t="b">
        <v>0</v>
      </c>
      <c r="R1591" t="s">
        <v>8289</v>
      </c>
    </row>
    <row r="1592" spans="1:18" x14ac:dyDescent="0.55000000000000004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0" t="str">
        <f t="shared" si="96"/>
        <v>August</v>
      </c>
      <c r="J1592" s="10">
        <f t="shared" si="97"/>
        <v>2015</v>
      </c>
      <c r="K1592" s="9">
        <f t="shared" si="98"/>
        <v>42270.857222222221</v>
      </c>
      <c r="L1592">
        <v>1443040464</v>
      </c>
      <c r="M1592" s="9">
        <f t="shared" si="99"/>
        <v>42240.857222222221</v>
      </c>
      <c r="N1592">
        <v>1440448464</v>
      </c>
      <c r="O1592" t="b">
        <v>0</v>
      </c>
      <c r="P1592">
        <v>2</v>
      </c>
      <c r="Q1592" t="b">
        <v>0</v>
      </c>
      <c r="R1592" t="s">
        <v>8289</v>
      </c>
    </row>
    <row r="1593" spans="1:18" ht="43.2" x14ac:dyDescent="0.55000000000000004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0" t="str">
        <f t="shared" si="96"/>
        <v>March</v>
      </c>
      <c r="J1593" s="10">
        <f t="shared" si="97"/>
        <v>2016</v>
      </c>
      <c r="K1593" s="9">
        <f t="shared" si="98"/>
        <v>42463.68450231482</v>
      </c>
      <c r="L1593">
        <v>1459700741</v>
      </c>
      <c r="M1593" s="9">
        <f t="shared" si="99"/>
        <v>42433.726168981477</v>
      </c>
      <c r="N1593">
        <v>1457112341</v>
      </c>
      <c r="O1593" t="b">
        <v>0</v>
      </c>
      <c r="P1593">
        <v>92</v>
      </c>
      <c r="Q1593" t="b">
        <v>0</v>
      </c>
      <c r="R1593" t="s">
        <v>8289</v>
      </c>
    </row>
    <row r="1594" spans="1:18" ht="28.8" x14ac:dyDescent="0.55000000000000004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0" t="str">
        <f t="shared" si="96"/>
        <v>February</v>
      </c>
      <c r="J1594" s="10">
        <f t="shared" si="97"/>
        <v>2015</v>
      </c>
      <c r="K1594" s="9">
        <f t="shared" si="98"/>
        <v>42091.031076388885</v>
      </c>
      <c r="L1594">
        <v>1427503485</v>
      </c>
      <c r="M1594" s="9">
        <f t="shared" si="99"/>
        <v>42046.072743055556</v>
      </c>
      <c r="N1594">
        <v>1423619085</v>
      </c>
      <c r="O1594" t="b">
        <v>0</v>
      </c>
      <c r="P1594">
        <v>0</v>
      </c>
      <c r="Q1594" t="b">
        <v>0</v>
      </c>
      <c r="R1594" t="s">
        <v>8289</v>
      </c>
    </row>
    <row r="1595" spans="1:18" ht="28.8" x14ac:dyDescent="0.55000000000000004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0" t="str">
        <f t="shared" si="96"/>
        <v>January</v>
      </c>
      <c r="J1595" s="10">
        <f t="shared" si="97"/>
        <v>2015</v>
      </c>
      <c r="K1595" s="9">
        <f t="shared" si="98"/>
        <v>42063.845543981486</v>
      </c>
      <c r="L1595">
        <v>1425154655</v>
      </c>
      <c r="M1595" s="9">
        <f t="shared" si="99"/>
        <v>42033.845543981486</v>
      </c>
      <c r="N1595">
        <v>1422562655</v>
      </c>
      <c r="O1595" t="b">
        <v>0</v>
      </c>
      <c r="P1595">
        <v>3</v>
      </c>
      <c r="Q1595" t="b">
        <v>0</v>
      </c>
      <c r="R1595" t="s">
        <v>8289</v>
      </c>
    </row>
    <row r="1596" spans="1:18" ht="28.8" x14ac:dyDescent="0.55000000000000004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0" t="str">
        <f t="shared" si="96"/>
        <v>March</v>
      </c>
      <c r="J1596" s="10">
        <f t="shared" si="97"/>
        <v>2016</v>
      </c>
      <c r="K1596" s="9">
        <f t="shared" si="98"/>
        <v>42505.681249999994</v>
      </c>
      <c r="L1596">
        <v>1463329260</v>
      </c>
      <c r="M1596" s="9">
        <f t="shared" si="99"/>
        <v>42445.712754629625</v>
      </c>
      <c r="N1596">
        <v>1458147982</v>
      </c>
      <c r="O1596" t="b">
        <v>0</v>
      </c>
      <c r="P1596">
        <v>10</v>
      </c>
      <c r="Q1596" t="b">
        <v>0</v>
      </c>
      <c r="R1596" t="s">
        <v>8289</v>
      </c>
    </row>
    <row r="1597" spans="1:18" ht="43.2" x14ac:dyDescent="0.55000000000000004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0" t="str">
        <f t="shared" si="96"/>
        <v>May</v>
      </c>
      <c r="J1597" s="10">
        <f t="shared" si="97"/>
        <v>2014</v>
      </c>
      <c r="K1597" s="9">
        <f t="shared" si="98"/>
        <v>41808.842361111114</v>
      </c>
      <c r="L1597">
        <v>1403122380</v>
      </c>
      <c r="M1597" s="9">
        <f t="shared" si="99"/>
        <v>41780.050092592595</v>
      </c>
      <c r="N1597">
        <v>1400634728</v>
      </c>
      <c r="O1597" t="b">
        <v>0</v>
      </c>
      <c r="P1597">
        <v>7</v>
      </c>
      <c r="Q1597" t="b">
        <v>0</v>
      </c>
      <c r="R1597" t="s">
        <v>8289</v>
      </c>
    </row>
    <row r="1598" spans="1:18" ht="28.8" x14ac:dyDescent="0.55000000000000004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0" t="str">
        <f t="shared" si="96"/>
        <v>October</v>
      </c>
      <c r="J1598" s="10">
        <f t="shared" si="97"/>
        <v>2014</v>
      </c>
      <c r="K1598" s="9">
        <f t="shared" si="98"/>
        <v>41986.471863425926</v>
      </c>
      <c r="L1598">
        <v>1418469569</v>
      </c>
      <c r="M1598" s="9">
        <f t="shared" si="99"/>
        <v>41941.430196759262</v>
      </c>
      <c r="N1598">
        <v>1414577969</v>
      </c>
      <c r="O1598" t="b">
        <v>0</v>
      </c>
      <c r="P1598">
        <v>3</v>
      </c>
      <c r="Q1598" t="b">
        <v>0</v>
      </c>
      <c r="R1598" t="s">
        <v>8289</v>
      </c>
    </row>
    <row r="1599" spans="1:18" ht="43.2" x14ac:dyDescent="0.55000000000000004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0" t="str">
        <f t="shared" si="96"/>
        <v>August</v>
      </c>
      <c r="J1599" s="10">
        <f t="shared" si="97"/>
        <v>2016</v>
      </c>
      <c r="K1599" s="9">
        <f t="shared" si="98"/>
        <v>42633.354131944448</v>
      </c>
      <c r="L1599">
        <v>1474360197</v>
      </c>
      <c r="M1599" s="9">
        <f t="shared" si="99"/>
        <v>42603.354131944448</v>
      </c>
      <c r="N1599">
        <v>1471768197</v>
      </c>
      <c r="O1599" t="b">
        <v>0</v>
      </c>
      <c r="P1599">
        <v>0</v>
      </c>
      <c r="Q1599" t="b">
        <v>0</v>
      </c>
      <c r="R1599" t="s">
        <v>8289</v>
      </c>
    </row>
    <row r="1600" spans="1:18" ht="43.2" x14ac:dyDescent="0.55000000000000004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0" t="str">
        <f t="shared" si="96"/>
        <v>May</v>
      </c>
      <c r="J1600" s="10">
        <f t="shared" si="97"/>
        <v>2015</v>
      </c>
      <c r="K1600" s="9">
        <f t="shared" si="98"/>
        <v>42211.667337962965</v>
      </c>
      <c r="L1600">
        <v>1437926458</v>
      </c>
      <c r="M1600" s="9">
        <f t="shared" si="99"/>
        <v>42151.667337962965</v>
      </c>
      <c r="N1600">
        <v>1432742458</v>
      </c>
      <c r="O1600" t="b">
        <v>0</v>
      </c>
      <c r="P1600">
        <v>1</v>
      </c>
      <c r="Q1600" t="b">
        <v>0</v>
      </c>
      <c r="R1600" t="s">
        <v>8289</v>
      </c>
    </row>
    <row r="1601" spans="1:18" ht="43.2" x14ac:dyDescent="0.55000000000000004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0" t="str">
        <f t="shared" si="96"/>
        <v>March</v>
      </c>
      <c r="J1601" s="10">
        <f t="shared" si="97"/>
        <v>2016</v>
      </c>
      <c r="K1601" s="9">
        <f t="shared" si="98"/>
        <v>42468.497407407413</v>
      </c>
      <c r="L1601">
        <v>1460116576</v>
      </c>
      <c r="M1601" s="9">
        <f t="shared" si="99"/>
        <v>42438.53907407407</v>
      </c>
      <c r="N1601">
        <v>1457528176</v>
      </c>
      <c r="O1601" t="b">
        <v>0</v>
      </c>
      <c r="P1601">
        <v>0</v>
      </c>
      <c r="Q1601" t="b">
        <v>0</v>
      </c>
      <c r="R1601" t="s">
        <v>8289</v>
      </c>
    </row>
    <row r="1602" spans="1:18" ht="43.2" x14ac:dyDescent="0.55000000000000004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0" t="str">
        <f t="shared" si="96"/>
        <v>June</v>
      </c>
      <c r="J1602" s="10">
        <f t="shared" si="97"/>
        <v>2014</v>
      </c>
      <c r="K1602" s="9">
        <f t="shared" si="98"/>
        <v>41835.21597222222</v>
      </c>
      <c r="L1602">
        <v>1405401060</v>
      </c>
      <c r="M1602" s="9">
        <f t="shared" si="99"/>
        <v>41791.057314814818</v>
      </c>
      <c r="N1602">
        <v>1401585752</v>
      </c>
      <c r="O1602" t="b">
        <v>0</v>
      </c>
      <c r="P1602">
        <v>9</v>
      </c>
      <c r="Q1602" t="b">
        <v>0</v>
      </c>
      <c r="R1602" t="s">
        <v>8289</v>
      </c>
    </row>
    <row r="1603" spans="1:18" ht="43.2" x14ac:dyDescent="0.55000000000000004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0" t="str">
        <f t="shared" ref="I1603:I1666" si="100">TEXT(M1603, "mmmm")</f>
        <v>April</v>
      </c>
      <c r="J1603" s="10">
        <f t="shared" ref="J1603:J1666" si="101">YEAR(M1603)</f>
        <v>2011</v>
      </c>
      <c r="K1603" s="9">
        <f t="shared" ref="K1603:K1666" si="102">(((L1603/60)/60)/24)+DATE(1970,1,1)</f>
        <v>40668.092974537038</v>
      </c>
      <c r="L1603">
        <v>1304561633</v>
      </c>
      <c r="M1603" s="9">
        <f t="shared" ref="M1603:M1666" si="103">(((N1603/60)/60)/24)+DATE(1970,1,1)</f>
        <v>40638.092974537038</v>
      </c>
      <c r="N1603">
        <v>1301969633</v>
      </c>
      <c r="O1603" t="b">
        <v>0</v>
      </c>
      <c r="P1603">
        <v>56</v>
      </c>
      <c r="Q1603" t="b">
        <v>1</v>
      </c>
      <c r="R1603" t="s">
        <v>8274</v>
      </c>
    </row>
    <row r="1604" spans="1:18" ht="43.2" x14ac:dyDescent="0.55000000000000004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0" t="str">
        <f t="shared" si="100"/>
        <v>September</v>
      </c>
      <c r="J1604" s="10">
        <f t="shared" si="101"/>
        <v>2011</v>
      </c>
      <c r="K1604" s="9">
        <f t="shared" si="102"/>
        <v>40830.958333333336</v>
      </c>
      <c r="L1604">
        <v>1318633200</v>
      </c>
      <c r="M1604" s="9">
        <f t="shared" si="103"/>
        <v>40788.297650462962</v>
      </c>
      <c r="N1604">
        <v>1314947317</v>
      </c>
      <c r="O1604" t="b">
        <v>0</v>
      </c>
      <c r="P1604">
        <v>32</v>
      </c>
      <c r="Q1604" t="b">
        <v>1</v>
      </c>
      <c r="R1604" t="s">
        <v>8274</v>
      </c>
    </row>
    <row r="1605" spans="1:18" ht="28.8" x14ac:dyDescent="0.55000000000000004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0" t="str">
        <f t="shared" si="100"/>
        <v>November</v>
      </c>
      <c r="J1605" s="10">
        <f t="shared" si="101"/>
        <v>2011</v>
      </c>
      <c r="K1605" s="9">
        <f t="shared" si="102"/>
        <v>40936.169664351852</v>
      </c>
      <c r="L1605">
        <v>1327723459</v>
      </c>
      <c r="M1605" s="9">
        <f t="shared" si="103"/>
        <v>40876.169664351852</v>
      </c>
      <c r="N1605">
        <v>1322539459</v>
      </c>
      <c r="O1605" t="b">
        <v>0</v>
      </c>
      <c r="P1605">
        <v>30</v>
      </c>
      <c r="Q1605" t="b">
        <v>1</v>
      </c>
      <c r="R1605" t="s">
        <v>8274</v>
      </c>
    </row>
    <row r="1606" spans="1:18" ht="43.2" x14ac:dyDescent="0.55000000000000004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0" t="str">
        <f t="shared" si="100"/>
        <v>February</v>
      </c>
      <c r="J1606" s="10">
        <f t="shared" si="101"/>
        <v>2012</v>
      </c>
      <c r="K1606" s="9">
        <f t="shared" si="102"/>
        <v>40985.80364583333</v>
      </c>
      <c r="L1606">
        <v>1332011835</v>
      </c>
      <c r="M1606" s="9">
        <f t="shared" si="103"/>
        <v>40945.845312500001</v>
      </c>
      <c r="N1606">
        <v>1328559435</v>
      </c>
      <c r="O1606" t="b">
        <v>0</v>
      </c>
      <c r="P1606">
        <v>70</v>
      </c>
      <c r="Q1606" t="b">
        <v>1</v>
      </c>
      <c r="R1606" t="s">
        <v>8274</v>
      </c>
    </row>
    <row r="1607" spans="1:18" ht="43.2" x14ac:dyDescent="0.55000000000000004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0" t="str">
        <f t="shared" si="100"/>
        <v>July</v>
      </c>
      <c r="J1607" s="10">
        <f t="shared" si="101"/>
        <v>2011</v>
      </c>
      <c r="K1607" s="9">
        <f t="shared" si="102"/>
        <v>40756.291666666664</v>
      </c>
      <c r="L1607">
        <v>1312182000</v>
      </c>
      <c r="M1607" s="9">
        <f t="shared" si="103"/>
        <v>40747.012881944444</v>
      </c>
      <c r="N1607">
        <v>1311380313</v>
      </c>
      <c r="O1607" t="b">
        <v>0</v>
      </c>
      <c r="P1607">
        <v>44</v>
      </c>
      <c r="Q1607" t="b">
        <v>1</v>
      </c>
      <c r="R1607" t="s">
        <v>8274</v>
      </c>
    </row>
    <row r="1608" spans="1:18" ht="43.2" x14ac:dyDescent="0.55000000000000004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0" t="str">
        <f t="shared" si="100"/>
        <v>December</v>
      </c>
      <c r="J1608" s="10">
        <f t="shared" si="101"/>
        <v>2010</v>
      </c>
      <c r="K1608" s="9">
        <f t="shared" si="102"/>
        <v>40626.069884259261</v>
      </c>
      <c r="L1608">
        <v>1300930838</v>
      </c>
      <c r="M1608" s="9">
        <f t="shared" si="103"/>
        <v>40536.111550925925</v>
      </c>
      <c r="N1608">
        <v>1293158438</v>
      </c>
      <c r="O1608" t="b">
        <v>0</v>
      </c>
      <c r="P1608">
        <v>92</v>
      </c>
      <c r="Q1608" t="b">
        <v>1</v>
      </c>
      <c r="R1608" t="s">
        <v>8274</v>
      </c>
    </row>
    <row r="1609" spans="1:18" ht="43.2" x14ac:dyDescent="0.55000000000000004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0" t="str">
        <f t="shared" si="100"/>
        <v>May</v>
      </c>
      <c r="J1609" s="10">
        <f t="shared" si="101"/>
        <v>2012</v>
      </c>
      <c r="K1609" s="9">
        <f t="shared" si="102"/>
        <v>41074.80846064815</v>
      </c>
      <c r="L1609">
        <v>1339701851</v>
      </c>
      <c r="M1609" s="9">
        <f t="shared" si="103"/>
        <v>41053.80846064815</v>
      </c>
      <c r="N1609">
        <v>1337887451</v>
      </c>
      <c r="O1609" t="b">
        <v>0</v>
      </c>
      <c r="P1609">
        <v>205</v>
      </c>
      <c r="Q1609" t="b">
        <v>1</v>
      </c>
      <c r="R1609" t="s">
        <v>8274</v>
      </c>
    </row>
    <row r="1610" spans="1:18" ht="28.8" x14ac:dyDescent="0.55000000000000004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0" t="str">
        <f t="shared" si="100"/>
        <v>November</v>
      </c>
      <c r="J1610" s="10">
        <f t="shared" si="101"/>
        <v>2013</v>
      </c>
      <c r="K1610" s="9">
        <f t="shared" si="102"/>
        <v>41640.226388888892</v>
      </c>
      <c r="L1610">
        <v>1388553960</v>
      </c>
      <c r="M1610" s="9">
        <f t="shared" si="103"/>
        <v>41607.83085648148</v>
      </c>
      <c r="N1610">
        <v>1385754986</v>
      </c>
      <c r="O1610" t="b">
        <v>0</v>
      </c>
      <c r="P1610">
        <v>23</v>
      </c>
      <c r="Q1610" t="b">
        <v>1</v>
      </c>
      <c r="R1610" t="s">
        <v>8274</v>
      </c>
    </row>
    <row r="1611" spans="1:18" ht="43.2" x14ac:dyDescent="0.55000000000000004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0" t="str">
        <f t="shared" si="100"/>
        <v>September</v>
      </c>
      <c r="J1611" s="10">
        <f t="shared" si="101"/>
        <v>2011</v>
      </c>
      <c r="K1611" s="9">
        <f t="shared" si="102"/>
        <v>40849.333333333336</v>
      </c>
      <c r="L1611">
        <v>1320220800</v>
      </c>
      <c r="M1611" s="9">
        <f t="shared" si="103"/>
        <v>40796.001261574071</v>
      </c>
      <c r="N1611">
        <v>1315612909</v>
      </c>
      <c r="O1611" t="b">
        <v>0</v>
      </c>
      <c r="P1611">
        <v>4</v>
      </c>
      <c r="Q1611" t="b">
        <v>1</v>
      </c>
      <c r="R1611" t="s">
        <v>8274</v>
      </c>
    </row>
    <row r="1612" spans="1:18" ht="28.8" x14ac:dyDescent="0.55000000000000004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0" t="str">
        <f t="shared" si="100"/>
        <v>November</v>
      </c>
      <c r="J1612" s="10">
        <f t="shared" si="101"/>
        <v>2012</v>
      </c>
      <c r="K1612" s="9">
        <f t="shared" si="102"/>
        <v>41258.924884259257</v>
      </c>
      <c r="L1612">
        <v>1355609510</v>
      </c>
      <c r="M1612" s="9">
        <f t="shared" si="103"/>
        <v>41228.924884259257</v>
      </c>
      <c r="N1612">
        <v>1353017510</v>
      </c>
      <c r="O1612" t="b">
        <v>0</v>
      </c>
      <c r="P1612">
        <v>112</v>
      </c>
      <c r="Q1612" t="b">
        <v>1</v>
      </c>
      <c r="R1612" t="s">
        <v>8274</v>
      </c>
    </row>
    <row r="1613" spans="1:18" x14ac:dyDescent="0.55000000000000004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0" t="str">
        <f t="shared" si="100"/>
        <v>May</v>
      </c>
      <c r="J1613" s="10">
        <f t="shared" si="101"/>
        <v>2013</v>
      </c>
      <c r="K1613" s="9">
        <f t="shared" si="102"/>
        <v>41430.00037037037</v>
      </c>
      <c r="L1613">
        <v>1370390432</v>
      </c>
      <c r="M1613" s="9">
        <f t="shared" si="103"/>
        <v>41409.00037037037</v>
      </c>
      <c r="N1613">
        <v>1368576032</v>
      </c>
      <c r="O1613" t="b">
        <v>0</v>
      </c>
      <c r="P1613">
        <v>27</v>
      </c>
      <c r="Q1613" t="b">
        <v>1</v>
      </c>
      <c r="R1613" t="s">
        <v>8274</v>
      </c>
    </row>
    <row r="1614" spans="1:18" ht="28.8" x14ac:dyDescent="0.55000000000000004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0" t="str">
        <f t="shared" si="100"/>
        <v>December</v>
      </c>
      <c r="J1614" s="10">
        <f t="shared" si="101"/>
        <v>2012</v>
      </c>
      <c r="K1614" s="9">
        <f t="shared" si="102"/>
        <v>41276.874814814815</v>
      </c>
      <c r="L1614">
        <v>1357160384</v>
      </c>
      <c r="M1614" s="9">
        <f t="shared" si="103"/>
        <v>41246.874814814815</v>
      </c>
      <c r="N1614">
        <v>1354568384</v>
      </c>
      <c r="O1614" t="b">
        <v>0</v>
      </c>
      <c r="P1614">
        <v>11</v>
      </c>
      <c r="Q1614" t="b">
        <v>1</v>
      </c>
      <c r="R1614" t="s">
        <v>8274</v>
      </c>
    </row>
    <row r="1615" spans="1:18" ht="43.2" x14ac:dyDescent="0.55000000000000004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0" t="str">
        <f t="shared" si="100"/>
        <v>June</v>
      </c>
      <c r="J1615" s="10">
        <f t="shared" si="101"/>
        <v>2012</v>
      </c>
      <c r="K1615" s="9">
        <f t="shared" si="102"/>
        <v>41112.069467592592</v>
      </c>
      <c r="L1615">
        <v>1342921202</v>
      </c>
      <c r="M1615" s="9">
        <f t="shared" si="103"/>
        <v>41082.069467592592</v>
      </c>
      <c r="N1615">
        <v>1340329202</v>
      </c>
      <c r="O1615" t="b">
        <v>0</v>
      </c>
      <c r="P1615">
        <v>26</v>
      </c>
      <c r="Q1615" t="b">
        <v>1</v>
      </c>
      <c r="R1615" t="s">
        <v>8274</v>
      </c>
    </row>
    <row r="1616" spans="1:18" ht="43.2" x14ac:dyDescent="0.55000000000000004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0" t="str">
        <f t="shared" si="100"/>
        <v>June</v>
      </c>
      <c r="J1616" s="10">
        <f t="shared" si="101"/>
        <v>2014</v>
      </c>
      <c r="K1616" s="9">
        <f t="shared" si="102"/>
        <v>41854.708333333336</v>
      </c>
      <c r="L1616">
        <v>1407085200</v>
      </c>
      <c r="M1616" s="9">
        <f t="shared" si="103"/>
        <v>41794.981122685182</v>
      </c>
      <c r="N1616">
        <v>1401924769</v>
      </c>
      <c r="O1616" t="b">
        <v>0</v>
      </c>
      <c r="P1616">
        <v>77</v>
      </c>
      <c r="Q1616" t="b">
        <v>1</v>
      </c>
      <c r="R1616" t="s">
        <v>8274</v>
      </c>
    </row>
    <row r="1617" spans="1:18" ht="43.2" x14ac:dyDescent="0.55000000000000004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0" t="str">
        <f t="shared" si="100"/>
        <v>October</v>
      </c>
      <c r="J1617" s="10">
        <f t="shared" si="101"/>
        <v>2011</v>
      </c>
      <c r="K1617" s="9">
        <f t="shared" si="102"/>
        <v>40890.092546296299</v>
      </c>
      <c r="L1617">
        <v>1323742396</v>
      </c>
      <c r="M1617" s="9">
        <f t="shared" si="103"/>
        <v>40845.050879629627</v>
      </c>
      <c r="N1617">
        <v>1319850796</v>
      </c>
      <c r="O1617" t="b">
        <v>0</v>
      </c>
      <c r="P1617">
        <v>136</v>
      </c>
      <c r="Q1617" t="b">
        <v>1</v>
      </c>
      <c r="R1617" t="s">
        <v>8274</v>
      </c>
    </row>
    <row r="1618" spans="1:18" ht="43.2" x14ac:dyDescent="0.55000000000000004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0" t="str">
        <f t="shared" si="100"/>
        <v>October</v>
      </c>
      <c r="J1618" s="10">
        <f t="shared" si="101"/>
        <v>2012</v>
      </c>
      <c r="K1618" s="9">
        <f t="shared" si="102"/>
        <v>41235.916666666664</v>
      </c>
      <c r="L1618">
        <v>1353621600</v>
      </c>
      <c r="M1618" s="9">
        <f t="shared" si="103"/>
        <v>41194.715520833335</v>
      </c>
      <c r="N1618">
        <v>1350061821</v>
      </c>
      <c r="O1618" t="b">
        <v>0</v>
      </c>
      <c r="P1618">
        <v>157</v>
      </c>
      <c r="Q1618" t="b">
        <v>1</v>
      </c>
      <c r="R1618" t="s">
        <v>8274</v>
      </c>
    </row>
    <row r="1619" spans="1:18" ht="28.8" x14ac:dyDescent="0.55000000000000004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0" t="str">
        <f t="shared" si="100"/>
        <v>September</v>
      </c>
      <c r="J1619" s="10">
        <f t="shared" si="101"/>
        <v>2013</v>
      </c>
      <c r="K1619" s="9">
        <f t="shared" si="102"/>
        <v>41579.791666666664</v>
      </c>
      <c r="L1619">
        <v>1383332400</v>
      </c>
      <c r="M1619" s="9">
        <f t="shared" si="103"/>
        <v>41546.664212962962</v>
      </c>
      <c r="N1619">
        <v>1380470188</v>
      </c>
      <c r="O1619" t="b">
        <v>0</v>
      </c>
      <c r="P1619">
        <v>158</v>
      </c>
      <c r="Q1619" t="b">
        <v>1</v>
      </c>
      <c r="R1619" t="s">
        <v>8274</v>
      </c>
    </row>
    <row r="1620" spans="1:18" ht="28.8" x14ac:dyDescent="0.55000000000000004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0" t="str">
        <f t="shared" si="100"/>
        <v>January</v>
      </c>
      <c r="J1620" s="10">
        <f t="shared" si="101"/>
        <v>2013</v>
      </c>
      <c r="K1620" s="9">
        <f t="shared" si="102"/>
        <v>41341.654340277775</v>
      </c>
      <c r="L1620">
        <v>1362757335</v>
      </c>
      <c r="M1620" s="9">
        <f t="shared" si="103"/>
        <v>41301.654340277775</v>
      </c>
      <c r="N1620">
        <v>1359301335</v>
      </c>
      <c r="O1620" t="b">
        <v>0</v>
      </c>
      <c r="P1620">
        <v>27</v>
      </c>
      <c r="Q1620" t="b">
        <v>1</v>
      </c>
      <c r="R1620" t="s">
        <v>8274</v>
      </c>
    </row>
    <row r="1621" spans="1:18" ht="43.2" x14ac:dyDescent="0.55000000000000004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0" t="str">
        <f t="shared" si="100"/>
        <v>August</v>
      </c>
      <c r="J1621" s="10">
        <f t="shared" si="101"/>
        <v>2014</v>
      </c>
      <c r="K1621" s="9">
        <f t="shared" si="102"/>
        <v>41897.18618055556</v>
      </c>
      <c r="L1621">
        <v>1410755286</v>
      </c>
      <c r="M1621" s="9">
        <f t="shared" si="103"/>
        <v>41876.18618055556</v>
      </c>
      <c r="N1621">
        <v>1408940886</v>
      </c>
      <c r="O1621" t="b">
        <v>0</v>
      </c>
      <c r="P1621">
        <v>23</v>
      </c>
      <c r="Q1621" t="b">
        <v>1</v>
      </c>
      <c r="R1621" t="s">
        <v>8274</v>
      </c>
    </row>
    <row r="1622" spans="1:18" ht="28.8" x14ac:dyDescent="0.55000000000000004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0" t="str">
        <f t="shared" si="100"/>
        <v>February</v>
      </c>
      <c r="J1622" s="10">
        <f t="shared" si="101"/>
        <v>2013</v>
      </c>
      <c r="K1622" s="9">
        <f t="shared" si="102"/>
        <v>41328.339583333334</v>
      </c>
      <c r="L1622">
        <v>1361606940</v>
      </c>
      <c r="M1622" s="9">
        <f t="shared" si="103"/>
        <v>41321.339583333334</v>
      </c>
      <c r="N1622">
        <v>1361002140</v>
      </c>
      <c r="O1622" t="b">
        <v>0</v>
      </c>
      <c r="P1622">
        <v>17</v>
      </c>
      <c r="Q1622" t="b">
        <v>1</v>
      </c>
      <c r="R1622" t="s">
        <v>8274</v>
      </c>
    </row>
    <row r="1623" spans="1:18" ht="43.2" x14ac:dyDescent="0.55000000000000004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0" t="str">
        <f t="shared" si="100"/>
        <v>April</v>
      </c>
      <c r="J1623" s="10">
        <f t="shared" si="101"/>
        <v>2012</v>
      </c>
      <c r="K1623" s="9">
        <f t="shared" si="102"/>
        <v>41057.165972222225</v>
      </c>
      <c r="L1623">
        <v>1338177540</v>
      </c>
      <c r="M1623" s="9">
        <f t="shared" si="103"/>
        <v>41003.60665509259</v>
      </c>
      <c r="N1623">
        <v>1333550015</v>
      </c>
      <c r="O1623" t="b">
        <v>0</v>
      </c>
      <c r="P1623">
        <v>37</v>
      </c>
      <c r="Q1623" t="b">
        <v>1</v>
      </c>
      <c r="R1623" t="s">
        <v>8274</v>
      </c>
    </row>
    <row r="1624" spans="1:18" ht="43.2" x14ac:dyDescent="0.55000000000000004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0" t="str">
        <f t="shared" si="100"/>
        <v>November</v>
      </c>
      <c r="J1624" s="10">
        <f t="shared" si="101"/>
        <v>2014</v>
      </c>
      <c r="K1624" s="9">
        <f t="shared" si="102"/>
        <v>41990.332638888889</v>
      </c>
      <c r="L1624">
        <v>1418803140</v>
      </c>
      <c r="M1624" s="9">
        <f t="shared" si="103"/>
        <v>41950.29483796296</v>
      </c>
      <c r="N1624">
        <v>1415343874</v>
      </c>
      <c r="O1624" t="b">
        <v>0</v>
      </c>
      <c r="P1624">
        <v>65</v>
      </c>
      <c r="Q1624" t="b">
        <v>1</v>
      </c>
      <c r="R1624" t="s">
        <v>8274</v>
      </c>
    </row>
    <row r="1625" spans="1:18" ht="43.2" x14ac:dyDescent="0.55000000000000004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0" t="str">
        <f t="shared" si="100"/>
        <v>June</v>
      </c>
      <c r="J1625" s="10">
        <f t="shared" si="101"/>
        <v>2013</v>
      </c>
      <c r="K1625" s="9">
        <f t="shared" si="102"/>
        <v>41513.688530092593</v>
      </c>
      <c r="L1625">
        <v>1377621089</v>
      </c>
      <c r="M1625" s="9">
        <f t="shared" si="103"/>
        <v>41453.688530092593</v>
      </c>
      <c r="N1625">
        <v>1372437089</v>
      </c>
      <c r="O1625" t="b">
        <v>0</v>
      </c>
      <c r="P1625">
        <v>18</v>
      </c>
      <c r="Q1625" t="b">
        <v>1</v>
      </c>
      <c r="R1625" t="s">
        <v>8274</v>
      </c>
    </row>
    <row r="1626" spans="1:18" ht="28.8" x14ac:dyDescent="0.55000000000000004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0" t="str">
        <f t="shared" si="100"/>
        <v>November</v>
      </c>
      <c r="J1626" s="10">
        <f t="shared" si="101"/>
        <v>2012</v>
      </c>
      <c r="K1626" s="9">
        <f t="shared" si="102"/>
        <v>41283.367303240739</v>
      </c>
      <c r="L1626">
        <v>1357721335</v>
      </c>
      <c r="M1626" s="9">
        <f t="shared" si="103"/>
        <v>41243.367303240739</v>
      </c>
      <c r="N1626">
        <v>1354265335</v>
      </c>
      <c r="O1626" t="b">
        <v>0</v>
      </c>
      <c r="P1626">
        <v>25</v>
      </c>
      <c r="Q1626" t="b">
        <v>1</v>
      </c>
      <c r="R1626" t="s">
        <v>8274</v>
      </c>
    </row>
    <row r="1627" spans="1:18" ht="43.2" x14ac:dyDescent="0.55000000000000004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0" t="str">
        <f t="shared" si="100"/>
        <v>August</v>
      </c>
      <c r="J1627" s="10">
        <f t="shared" si="101"/>
        <v>2012</v>
      </c>
      <c r="K1627" s="9">
        <f t="shared" si="102"/>
        <v>41163.699687500004</v>
      </c>
      <c r="L1627">
        <v>1347382053</v>
      </c>
      <c r="M1627" s="9">
        <f t="shared" si="103"/>
        <v>41135.699687500004</v>
      </c>
      <c r="N1627">
        <v>1344962853</v>
      </c>
      <c r="O1627" t="b">
        <v>0</v>
      </c>
      <c r="P1627">
        <v>104</v>
      </c>
      <c r="Q1627" t="b">
        <v>1</v>
      </c>
      <c r="R1627" t="s">
        <v>8274</v>
      </c>
    </row>
    <row r="1628" spans="1:18" ht="43.2" x14ac:dyDescent="0.55000000000000004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0" t="str">
        <f t="shared" si="100"/>
        <v>November</v>
      </c>
      <c r="J1628" s="10">
        <f t="shared" si="101"/>
        <v>2013</v>
      </c>
      <c r="K1628" s="9">
        <f t="shared" si="102"/>
        <v>41609.889664351853</v>
      </c>
      <c r="L1628">
        <v>1385932867</v>
      </c>
      <c r="M1628" s="9">
        <f t="shared" si="103"/>
        <v>41579.847997685189</v>
      </c>
      <c r="N1628">
        <v>1383337267</v>
      </c>
      <c r="O1628" t="b">
        <v>0</v>
      </c>
      <c r="P1628">
        <v>108</v>
      </c>
      <c r="Q1628" t="b">
        <v>1</v>
      </c>
      <c r="R1628" t="s">
        <v>8274</v>
      </c>
    </row>
    <row r="1629" spans="1:18" ht="43.2" x14ac:dyDescent="0.55000000000000004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0" t="str">
        <f t="shared" si="100"/>
        <v>October</v>
      </c>
      <c r="J1629" s="10">
        <f t="shared" si="101"/>
        <v>2012</v>
      </c>
      <c r="K1629" s="9">
        <f t="shared" si="102"/>
        <v>41239.207638888889</v>
      </c>
      <c r="L1629">
        <v>1353905940</v>
      </c>
      <c r="M1629" s="9">
        <f t="shared" si="103"/>
        <v>41205.707048611112</v>
      </c>
      <c r="N1629">
        <v>1351011489</v>
      </c>
      <c r="O1629" t="b">
        <v>0</v>
      </c>
      <c r="P1629">
        <v>38</v>
      </c>
      <c r="Q1629" t="b">
        <v>1</v>
      </c>
      <c r="R1629" t="s">
        <v>8274</v>
      </c>
    </row>
    <row r="1630" spans="1:18" ht="28.8" x14ac:dyDescent="0.55000000000000004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0" t="str">
        <f t="shared" si="100"/>
        <v>May</v>
      </c>
      <c r="J1630" s="10">
        <f t="shared" si="101"/>
        <v>2014</v>
      </c>
      <c r="K1630" s="9">
        <f t="shared" si="102"/>
        <v>41807.737060185187</v>
      </c>
      <c r="L1630">
        <v>1403026882</v>
      </c>
      <c r="M1630" s="9">
        <f t="shared" si="103"/>
        <v>41774.737060185187</v>
      </c>
      <c r="N1630">
        <v>1400175682</v>
      </c>
      <c r="O1630" t="b">
        <v>0</v>
      </c>
      <c r="P1630">
        <v>88</v>
      </c>
      <c r="Q1630" t="b">
        <v>1</v>
      </c>
      <c r="R1630" t="s">
        <v>8274</v>
      </c>
    </row>
    <row r="1631" spans="1:18" ht="28.8" x14ac:dyDescent="0.55000000000000004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0" t="str">
        <f t="shared" si="100"/>
        <v>January</v>
      </c>
      <c r="J1631" s="10">
        <f t="shared" si="101"/>
        <v>2014</v>
      </c>
      <c r="K1631" s="9">
        <f t="shared" si="102"/>
        <v>41690.867280092592</v>
      </c>
      <c r="L1631">
        <v>1392929333</v>
      </c>
      <c r="M1631" s="9">
        <f t="shared" si="103"/>
        <v>41645.867280092592</v>
      </c>
      <c r="N1631">
        <v>1389041333</v>
      </c>
      <c r="O1631" t="b">
        <v>0</v>
      </c>
      <c r="P1631">
        <v>82</v>
      </c>
      <c r="Q1631" t="b">
        <v>1</v>
      </c>
      <c r="R1631" t="s">
        <v>8274</v>
      </c>
    </row>
    <row r="1632" spans="1:18" ht="43.2" x14ac:dyDescent="0.55000000000000004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0" t="str">
        <f t="shared" si="100"/>
        <v>January</v>
      </c>
      <c r="J1632" s="10">
        <f t="shared" si="101"/>
        <v>2012</v>
      </c>
      <c r="K1632" s="9">
        <f t="shared" si="102"/>
        <v>40970.290972222225</v>
      </c>
      <c r="L1632">
        <v>1330671540</v>
      </c>
      <c r="M1632" s="9">
        <f t="shared" si="103"/>
        <v>40939.837673611109</v>
      </c>
      <c r="N1632">
        <v>1328040375</v>
      </c>
      <c r="O1632" t="b">
        <v>0</v>
      </c>
      <c r="P1632">
        <v>126</v>
      </c>
      <c r="Q1632" t="b">
        <v>1</v>
      </c>
      <c r="R1632" t="s">
        <v>8274</v>
      </c>
    </row>
    <row r="1633" spans="1:18" ht="43.2" x14ac:dyDescent="0.55000000000000004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0" t="str">
        <f t="shared" si="100"/>
        <v>September</v>
      </c>
      <c r="J1633" s="10">
        <f t="shared" si="101"/>
        <v>2012</v>
      </c>
      <c r="K1633" s="9">
        <f t="shared" si="102"/>
        <v>41194.859502314815</v>
      </c>
      <c r="L1633">
        <v>1350074261</v>
      </c>
      <c r="M1633" s="9">
        <f t="shared" si="103"/>
        <v>41164.859502314815</v>
      </c>
      <c r="N1633">
        <v>1347482261</v>
      </c>
      <c r="O1633" t="b">
        <v>0</v>
      </c>
      <c r="P1633">
        <v>133</v>
      </c>
      <c r="Q1633" t="b">
        <v>1</v>
      </c>
      <c r="R1633" t="s">
        <v>8274</v>
      </c>
    </row>
    <row r="1634" spans="1:18" ht="43.2" x14ac:dyDescent="0.55000000000000004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0" t="str">
        <f t="shared" si="100"/>
        <v>July</v>
      </c>
      <c r="J1634" s="10">
        <f t="shared" si="101"/>
        <v>2011</v>
      </c>
      <c r="K1634" s="9">
        <f t="shared" si="102"/>
        <v>40810.340902777774</v>
      </c>
      <c r="L1634">
        <v>1316851854</v>
      </c>
      <c r="M1634" s="9">
        <f t="shared" si="103"/>
        <v>40750.340902777774</v>
      </c>
      <c r="N1634">
        <v>1311667854</v>
      </c>
      <c r="O1634" t="b">
        <v>0</v>
      </c>
      <c r="P1634">
        <v>47</v>
      </c>
      <c r="Q1634" t="b">
        <v>1</v>
      </c>
      <c r="R1634" t="s">
        <v>8274</v>
      </c>
    </row>
    <row r="1635" spans="1:18" ht="43.2" x14ac:dyDescent="0.55000000000000004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0" t="str">
        <f t="shared" si="100"/>
        <v>December</v>
      </c>
      <c r="J1635" s="10">
        <f t="shared" si="101"/>
        <v>2011</v>
      </c>
      <c r="K1635" s="9">
        <f t="shared" si="102"/>
        <v>40924.208333333336</v>
      </c>
      <c r="L1635">
        <v>1326690000</v>
      </c>
      <c r="M1635" s="9">
        <f t="shared" si="103"/>
        <v>40896.883750000001</v>
      </c>
      <c r="N1635">
        <v>1324329156</v>
      </c>
      <c r="O1635" t="b">
        <v>0</v>
      </c>
      <c r="P1635">
        <v>58</v>
      </c>
      <c r="Q1635" t="b">
        <v>1</v>
      </c>
      <c r="R1635" t="s">
        <v>8274</v>
      </c>
    </row>
    <row r="1636" spans="1:18" ht="28.8" x14ac:dyDescent="0.55000000000000004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0" t="str">
        <f t="shared" si="100"/>
        <v>April</v>
      </c>
      <c r="J1636" s="10">
        <f t="shared" si="101"/>
        <v>2011</v>
      </c>
      <c r="K1636" s="9">
        <f t="shared" si="102"/>
        <v>40696.249305555553</v>
      </c>
      <c r="L1636">
        <v>1306994340</v>
      </c>
      <c r="M1636" s="9">
        <f t="shared" si="103"/>
        <v>40658.189826388887</v>
      </c>
      <c r="N1636">
        <v>1303706001</v>
      </c>
      <c r="O1636" t="b">
        <v>0</v>
      </c>
      <c r="P1636">
        <v>32</v>
      </c>
      <c r="Q1636" t="b">
        <v>1</v>
      </c>
      <c r="R1636" t="s">
        <v>8274</v>
      </c>
    </row>
    <row r="1637" spans="1:18" ht="43.2" x14ac:dyDescent="0.55000000000000004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0" t="str">
        <f t="shared" si="100"/>
        <v>May</v>
      </c>
      <c r="J1637" s="10">
        <f t="shared" si="101"/>
        <v>2016</v>
      </c>
      <c r="K1637" s="9">
        <f t="shared" si="102"/>
        <v>42562.868761574078</v>
      </c>
      <c r="L1637">
        <v>1468270261</v>
      </c>
      <c r="M1637" s="9">
        <f t="shared" si="103"/>
        <v>42502.868761574078</v>
      </c>
      <c r="N1637">
        <v>1463086261</v>
      </c>
      <c r="O1637" t="b">
        <v>0</v>
      </c>
      <c r="P1637">
        <v>37</v>
      </c>
      <c r="Q1637" t="b">
        <v>1</v>
      </c>
      <c r="R1637" t="s">
        <v>8274</v>
      </c>
    </row>
    <row r="1638" spans="1:18" ht="43.2" x14ac:dyDescent="0.55000000000000004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0" t="str">
        <f t="shared" si="100"/>
        <v>April</v>
      </c>
      <c r="J1638" s="10">
        <f t="shared" si="101"/>
        <v>2011</v>
      </c>
      <c r="K1638" s="9">
        <f t="shared" si="102"/>
        <v>40706.166666666664</v>
      </c>
      <c r="L1638">
        <v>1307851200</v>
      </c>
      <c r="M1638" s="9">
        <f t="shared" si="103"/>
        <v>40663.08666666667</v>
      </c>
      <c r="N1638">
        <v>1304129088</v>
      </c>
      <c r="O1638" t="b">
        <v>0</v>
      </c>
      <c r="P1638">
        <v>87</v>
      </c>
      <c r="Q1638" t="b">
        <v>1</v>
      </c>
      <c r="R1638" t="s">
        <v>8274</v>
      </c>
    </row>
    <row r="1639" spans="1:18" ht="43.2" x14ac:dyDescent="0.55000000000000004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0" t="str">
        <f t="shared" si="100"/>
        <v>November</v>
      </c>
      <c r="J1639" s="10">
        <f t="shared" si="101"/>
        <v>2009</v>
      </c>
      <c r="K1639" s="9">
        <f t="shared" si="102"/>
        <v>40178.98541666667</v>
      </c>
      <c r="L1639">
        <v>1262302740</v>
      </c>
      <c r="M1639" s="9">
        <f t="shared" si="103"/>
        <v>40122.751620370371</v>
      </c>
      <c r="N1639">
        <v>1257444140</v>
      </c>
      <c r="O1639" t="b">
        <v>0</v>
      </c>
      <c r="P1639">
        <v>15</v>
      </c>
      <c r="Q1639" t="b">
        <v>1</v>
      </c>
      <c r="R1639" t="s">
        <v>8274</v>
      </c>
    </row>
    <row r="1640" spans="1:18" ht="28.8" x14ac:dyDescent="0.55000000000000004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0" t="str">
        <f t="shared" si="100"/>
        <v>January</v>
      </c>
      <c r="J1640" s="10">
        <f t="shared" si="101"/>
        <v>2013</v>
      </c>
      <c r="K1640" s="9">
        <f t="shared" si="102"/>
        <v>41333.892361111109</v>
      </c>
      <c r="L1640">
        <v>1362086700</v>
      </c>
      <c r="M1640" s="9">
        <f t="shared" si="103"/>
        <v>41288.68712962963</v>
      </c>
      <c r="N1640">
        <v>1358180968</v>
      </c>
      <c r="O1640" t="b">
        <v>0</v>
      </c>
      <c r="P1640">
        <v>27</v>
      </c>
      <c r="Q1640" t="b">
        <v>1</v>
      </c>
      <c r="R1640" t="s">
        <v>8274</v>
      </c>
    </row>
    <row r="1641" spans="1:18" ht="43.2" x14ac:dyDescent="0.55000000000000004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0" t="str">
        <f t="shared" si="100"/>
        <v>February</v>
      </c>
      <c r="J1641" s="10">
        <f t="shared" si="101"/>
        <v>2012</v>
      </c>
      <c r="K1641" s="9">
        <f t="shared" si="102"/>
        <v>40971.652372685188</v>
      </c>
      <c r="L1641">
        <v>1330789165</v>
      </c>
      <c r="M1641" s="9">
        <f t="shared" si="103"/>
        <v>40941.652372685188</v>
      </c>
      <c r="N1641">
        <v>1328197165</v>
      </c>
      <c r="O1641" t="b">
        <v>0</v>
      </c>
      <c r="P1641">
        <v>19</v>
      </c>
      <c r="Q1641" t="b">
        <v>1</v>
      </c>
      <c r="R1641" t="s">
        <v>8274</v>
      </c>
    </row>
    <row r="1642" spans="1:18" ht="43.2" x14ac:dyDescent="0.55000000000000004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0" t="str">
        <f t="shared" si="100"/>
        <v>July</v>
      </c>
      <c r="J1642" s="10">
        <f t="shared" si="101"/>
        <v>2010</v>
      </c>
      <c r="K1642" s="9">
        <f t="shared" si="102"/>
        <v>40393.082638888889</v>
      </c>
      <c r="L1642">
        <v>1280800740</v>
      </c>
      <c r="M1642" s="9">
        <f t="shared" si="103"/>
        <v>40379.23096064815</v>
      </c>
      <c r="N1642">
        <v>1279603955</v>
      </c>
      <c r="O1642" t="b">
        <v>0</v>
      </c>
      <c r="P1642">
        <v>17</v>
      </c>
      <c r="Q1642" t="b">
        <v>1</v>
      </c>
      <c r="R1642" t="s">
        <v>8274</v>
      </c>
    </row>
    <row r="1643" spans="1:18" ht="28.8" x14ac:dyDescent="0.55000000000000004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0" t="str">
        <f t="shared" si="100"/>
        <v>November</v>
      </c>
      <c r="J1643" s="10">
        <f t="shared" si="101"/>
        <v>2014</v>
      </c>
      <c r="K1643" s="9">
        <f t="shared" si="102"/>
        <v>41992.596574074079</v>
      </c>
      <c r="L1643">
        <v>1418998744</v>
      </c>
      <c r="M1643" s="9">
        <f t="shared" si="103"/>
        <v>41962.596574074079</v>
      </c>
      <c r="N1643">
        <v>1416406744</v>
      </c>
      <c r="O1643" t="b">
        <v>0</v>
      </c>
      <c r="P1643">
        <v>26</v>
      </c>
      <c r="Q1643" t="b">
        <v>1</v>
      </c>
      <c r="R1643" t="s">
        <v>8290</v>
      </c>
    </row>
    <row r="1644" spans="1:18" ht="43.2" x14ac:dyDescent="0.55000000000000004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0" t="str">
        <f t="shared" si="100"/>
        <v>May</v>
      </c>
      <c r="J1644" s="10">
        <f t="shared" si="101"/>
        <v>2011</v>
      </c>
      <c r="K1644" s="9">
        <f t="shared" si="102"/>
        <v>40708.024618055555</v>
      </c>
      <c r="L1644">
        <v>1308011727</v>
      </c>
      <c r="M1644" s="9">
        <f t="shared" si="103"/>
        <v>40688.024618055555</v>
      </c>
      <c r="N1644">
        <v>1306283727</v>
      </c>
      <c r="O1644" t="b">
        <v>0</v>
      </c>
      <c r="P1644">
        <v>28</v>
      </c>
      <c r="Q1644" t="b">
        <v>1</v>
      </c>
      <c r="R1644" t="s">
        <v>8290</v>
      </c>
    </row>
    <row r="1645" spans="1:18" ht="28.8" x14ac:dyDescent="0.55000000000000004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0" t="str">
        <f t="shared" si="100"/>
        <v>August</v>
      </c>
      <c r="J1645" s="10">
        <f t="shared" si="101"/>
        <v>2012</v>
      </c>
      <c r="K1645" s="9">
        <f t="shared" si="102"/>
        <v>41176.824212962965</v>
      </c>
      <c r="L1645">
        <v>1348516012</v>
      </c>
      <c r="M1645" s="9">
        <f t="shared" si="103"/>
        <v>41146.824212962965</v>
      </c>
      <c r="N1645">
        <v>1345924012</v>
      </c>
      <c r="O1645" t="b">
        <v>0</v>
      </c>
      <c r="P1645">
        <v>37</v>
      </c>
      <c r="Q1645" t="b">
        <v>1</v>
      </c>
      <c r="R1645" t="s">
        <v>8290</v>
      </c>
    </row>
    <row r="1646" spans="1:18" ht="43.2" x14ac:dyDescent="0.55000000000000004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0" t="str">
        <f t="shared" si="100"/>
        <v>September</v>
      </c>
      <c r="J1646" s="10">
        <f t="shared" si="101"/>
        <v>2012</v>
      </c>
      <c r="K1646" s="9">
        <f t="shared" si="102"/>
        <v>41235.101388888892</v>
      </c>
      <c r="L1646">
        <v>1353551160</v>
      </c>
      <c r="M1646" s="9">
        <f t="shared" si="103"/>
        <v>41175.05972222222</v>
      </c>
      <c r="N1646">
        <v>1348363560</v>
      </c>
      <c r="O1646" t="b">
        <v>0</v>
      </c>
      <c r="P1646">
        <v>128</v>
      </c>
      <c r="Q1646" t="b">
        <v>1</v>
      </c>
      <c r="R1646" t="s">
        <v>8290</v>
      </c>
    </row>
    <row r="1647" spans="1:18" ht="43.2" x14ac:dyDescent="0.55000000000000004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0" t="str">
        <f t="shared" si="100"/>
        <v>September</v>
      </c>
      <c r="J1647" s="10">
        <f t="shared" si="101"/>
        <v>2013</v>
      </c>
      <c r="K1647" s="9">
        <f t="shared" si="102"/>
        <v>41535.617361111108</v>
      </c>
      <c r="L1647">
        <v>1379515740</v>
      </c>
      <c r="M1647" s="9">
        <f t="shared" si="103"/>
        <v>41521.617361111108</v>
      </c>
      <c r="N1647">
        <v>1378306140</v>
      </c>
      <c r="O1647" t="b">
        <v>0</v>
      </c>
      <c r="P1647">
        <v>10</v>
      </c>
      <c r="Q1647" t="b">
        <v>1</v>
      </c>
      <c r="R1647" t="s">
        <v>8290</v>
      </c>
    </row>
    <row r="1648" spans="1:18" ht="43.2" x14ac:dyDescent="0.55000000000000004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0" t="str">
        <f t="shared" si="100"/>
        <v>July</v>
      </c>
      <c r="J1648" s="10">
        <f t="shared" si="101"/>
        <v>2014</v>
      </c>
      <c r="K1648" s="9">
        <f t="shared" si="102"/>
        <v>41865.757638888892</v>
      </c>
      <c r="L1648">
        <v>1408039860</v>
      </c>
      <c r="M1648" s="9">
        <f t="shared" si="103"/>
        <v>41833.450266203705</v>
      </c>
      <c r="N1648">
        <v>1405248503</v>
      </c>
      <c r="O1648" t="b">
        <v>0</v>
      </c>
      <c r="P1648">
        <v>83</v>
      </c>
      <c r="Q1648" t="b">
        <v>1</v>
      </c>
      <c r="R1648" t="s">
        <v>8290</v>
      </c>
    </row>
    <row r="1649" spans="1:18" ht="43.2" x14ac:dyDescent="0.55000000000000004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0" t="str">
        <f t="shared" si="100"/>
        <v>May</v>
      </c>
      <c r="J1649" s="10">
        <f t="shared" si="101"/>
        <v>2012</v>
      </c>
      <c r="K1649" s="9">
        <f t="shared" si="102"/>
        <v>41069.409456018519</v>
      </c>
      <c r="L1649">
        <v>1339235377</v>
      </c>
      <c r="M1649" s="9">
        <f t="shared" si="103"/>
        <v>41039.409456018519</v>
      </c>
      <c r="N1649">
        <v>1336643377</v>
      </c>
      <c r="O1649" t="b">
        <v>0</v>
      </c>
      <c r="P1649">
        <v>46</v>
      </c>
      <c r="Q1649" t="b">
        <v>1</v>
      </c>
      <c r="R1649" t="s">
        <v>8290</v>
      </c>
    </row>
    <row r="1650" spans="1:18" ht="43.2" x14ac:dyDescent="0.55000000000000004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0" t="str">
        <f t="shared" si="100"/>
        <v>February</v>
      </c>
      <c r="J1650" s="10">
        <f t="shared" si="101"/>
        <v>2011</v>
      </c>
      <c r="K1650" s="9">
        <f t="shared" si="102"/>
        <v>40622.662986111114</v>
      </c>
      <c r="L1650">
        <v>1300636482</v>
      </c>
      <c r="M1650" s="9">
        <f t="shared" si="103"/>
        <v>40592.704652777778</v>
      </c>
      <c r="N1650">
        <v>1298048082</v>
      </c>
      <c r="O1650" t="b">
        <v>0</v>
      </c>
      <c r="P1650">
        <v>90</v>
      </c>
      <c r="Q1650" t="b">
        <v>1</v>
      </c>
      <c r="R1650" t="s">
        <v>8290</v>
      </c>
    </row>
    <row r="1651" spans="1:18" ht="43.2" x14ac:dyDescent="0.55000000000000004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0" t="str">
        <f t="shared" si="100"/>
        <v>April</v>
      </c>
      <c r="J1651" s="10">
        <f t="shared" si="101"/>
        <v>2014</v>
      </c>
      <c r="K1651" s="9">
        <f t="shared" si="102"/>
        <v>41782.684664351851</v>
      </c>
      <c r="L1651">
        <v>1400862355</v>
      </c>
      <c r="M1651" s="9">
        <f t="shared" si="103"/>
        <v>41737.684664351851</v>
      </c>
      <c r="N1651">
        <v>1396974355</v>
      </c>
      <c r="O1651" t="b">
        <v>0</v>
      </c>
      <c r="P1651">
        <v>81</v>
      </c>
      <c r="Q1651" t="b">
        <v>1</v>
      </c>
      <c r="R1651" t="s">
        <v>8290</v>
      </c>
    </row>
    <row r="1652" spans="1:18" ht="28.8" x14ac:dyDescent="0.55000000000000004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0" t="str">
        <f t="shared" si="100"/>
        <v>September</v>
      </c>
      <c r="J1652" s="10">
        <f t="shared" si="101"/>
        <v>2013</v>
      </c>
      <c r="K1652" s="9">
        <f t="shared" si="102"/>
        <v>41556.435613425929</v>
      </c>
      <c r="L1652">
        <v>1381314437</v>
      </c>
      <c r="M1652" s="9">
        <f t="shared" si="103"/>
        <v>41526.435613425929</v>
      </c>
      <c r="N1652">
        <v>1378722437</v>
      </c>
      <c r="O1652" t="b">
        <v>0</v>
      </c>
      <c r="P1652">
        <v>32</v>
      </c>
      <c r="Q1652" t="b">
        <v>1</v>
      </c>
      <c r="R1652" t="s">
        <v>8290</v>
      </c>
    </row>
    <row r="1653" spans="1:18" ht="43.2" x14ac:dyDescent="0.55000000000000004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0" t="str">
        <f t="shared" si="100"/>
        <v>March</v>
      </c>
      <c r="J1653" s="10">
        <f t="shared" si="101"/>
        <v>2011</v>
      </c>
      <c r="K1653" s="9">
        <f t="shared" si="102"/>
        <v>40659.290972222225</v>
      </c>
      <c r="L1653">
        <v>1303801140</v>
      </c>
      <c r="M1653" s="9">
        <f t="shared" si="103"/>
        <v>40625.900694444441</v>
      </c>
      <c r="N1653">
        <v>1300916220</v>
      </c>
      <c r="O1653" t="b">
        <v>0</v>
      </c>
      <c r="P1653">
        <v>20</v>
      </c>
      <c r="Q1653" t="b">
        <v>1</v>
      </c>
      <c r="R1653" t="s">
        <v>8290</v>
      </c>
    </row>
    <row r="1654" spans="1:18" ht="43.2" x14ac:dyDescent="0.55000000000000004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0" t="str">
        <f t="shared" si="100"/>
        <v>October</v>
      </c>
      <c r="J1654" s="10">
        <f t="shared" si="101"/>
        <v>2013</v>
      </c>
      <c r="K1654" s="9">
        <f t="shared" si="102"/>
        <v>41602.534641203703</v>
      </c>
      <c r="L1654">
        <v>1385297393</v>
      </c>
      <c r="M1654" s="9">
        <f t="shared" si="103"/>
        <v>41572.492974537039</v>
      </c>
      <c r="N1654">
        <v>1382701793</v>
      </c>
      <c r="O1654" t="b">
        <v>0</v>
      </c>
      <c r="P1654">
        <v>70</v>
      </c>
      <c r="Q1654" t="b">
        <v>1</v>
      </c>
      <c r="R1654" t="s">
        <v>8290</v>
      </c>
    </row>
    <row r="1655" spans="1:18" ht="43.2" x14ac:dyDescent="0.55000000000000004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0" t="str">
        <f t="shared" si="100"/>
        <v>March</v>
      </c>
      <c r="J1655" s="10">
        <f t="shared" si="101"/>
        <v>2011</v>
      </c>
      <c r="K1655" s="9">
        <f t="shared" si="102"/>
        <v>40657.834444444445</v>
      </c>
      <c r="L1655">
        <v>1303675296</v>
      </c>
      <c r="M1655" s="9">
        <f t="shared" si="103"/>
        <v>40626.834444444445</v>
      </c>
      <c r="N1655">
        <v>1300996896</v>
      </c>
      <c r="O1655" t="b">
        <v>0</v>
      </c>
      <c r="P1655">
        <v>168</v>
      </c>
      <c r="Q1655" t="b">
        <v>1</v>
      </c>
      <c r="R1655" t="s">
        <v>8290</v>
      </c>
    </row>
    <row r="1656" spans="1:18" ht="43.2" x14ac:dyDescent="0.55000000000000004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0" t="str">
        <f t="shared" si="100"/>
        <v>March</v>
      </c>
      <c r="J1656" s="10">
        <f t="shared" si="101"/>
        <v>2012</v>
      </c>
      <c r="K1656" s="9">
        <f t="shared" si="102"/>
        <v>41017.890740740739</v>
      </c>
      <c r="L1656">
        <v>1334784160</v>
      </c>
      <c r="M1656" s="9">
        <f t="shared" si="103"/>
        <v>40987.890740740739</v>
      </c>
      <c r="N1656">
        <v>1332192160</v>
      </c>
      <c r="O1656" t="b">
        <v>0</v>
      </c>
      <c r="P1656">
        <v>34</v>
      </c>
      <c r="Q1656" t="b">
        <v>1</v>
      </c>
      <c r="R1656" t="s">
        <v>8290</v>
      </c>
    </row>
    <row r="1657" spans="1:18" ht="28.8" x14ac:dyDescent="0.55000000000000004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0" t="str">
        <f t="shared" si="100"/>
        <v>March</v>
      </c>
      <c r="J1657" s="10">
        <f t="shared" si="101"/>
        <v>2012</v>
      </c>
      <c r="K1657" s="9">
        <f t="shared" si="102"/>
        <v>41004.750231481477</v>
      </c>
      <c r="L1657">
        <v>1333648820</v>
      </c>
      <c r="M1657" s="9">
        <f t="shared" si="103"/>
        <v>40974.791898148149</v>
      </c>
      <c r="N1657">
        <v>1331060420</v>
      </c>
      <c r="O1657" t="b">
        <v>0</v>
      </c>
      <c r="P1657">
        <v>48</v>
      </c>
      <c r="Q1657" t="b">
        <v>1</v>
      </c>
      <c r="R1657" t="s">
        <v>8290</v>
      </c>
    </row>
    <row r="1658" spans="1:18" ht="57.6" x14ac:dyDescent="0.55000000000000004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0" t="str">
        <f t="shared" si="100"/>
        <v>November</v>
      </c>
      <c r="J1658" s="10">
        <f t="shared" si="101"/>
        <v>2012</v>
      </c>
      <c r="K1658" s="9">
        <f t="shared" si="102"/>
        <v>41256.928842592592</v>
      </c>
      <c r="L1658">
        <v>1355437052</v>
      </c>
      <c r="M1658" s="9">
        <f t="shared" si="103"/>
        <v>41226.928842592592</v>
      </c>
      <c r="N1658">
        <v>1352845052</v>
      </c>
      <c r="O1658" t="b">
        <v>0</v>
      </c>
      <c r="P1658">
        <v>48</v>
      </c>
      <c r="Q1658" t="b">
        <v>1</v>
      </c>
      <c r="R1658" t="s">
        <v>8290</v>
      </c>
    </row>
    <row r="1659" spans="1:18" ht="43.2" x14ac:dyDescent="0.55000000000000004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0" t="str">
        <f t="shared" si="100"/>
        <v>April</v>
      </c>
      <c r="J1659" s="10">
        <f t="shared" si="101"/>
        <v>2012</v>
      </c>
      <c r="K1659" s="9">
        <f t="shared" si="102"/>
        <v>41053.782037037039</v>
      </c>
      <c r="L1659">
        <v>1337885168</v>
      </c>
      <c r="M1659" s="9">
        <f t="shared" si="103"/>
        <v>41023.782037037039</v>
      </c>
      <c r="N1659">
        <v>1335293168</v>
      </c>
      <c r="O1659" t="b">
        <v>0</v>
      </c>
      <c r="P1659">
        <v>221</v>
      </c>
      <c r="Q1659" t="b">
        <v>1</v>
      </c>
      <c r="R1659" t="s">
        <v>8290</v>
      </c>
    </row>
    <row r="1660" spans="1:18" ht="43.2" x14ac:dyDescent="0.55000000000000004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0" t="str">
        <f t="shared" si="100"/>
        <v>November</v>
      </c>
      <c r="J1660" s="10">
        <f t="shared" si="101"/>
        <v>2012</v>
      </c>
      <c r="K1660" s="9">
        <f t="shared" si="102"/>
        <v>41261.597222222219</v>
      </c>
      <c r="L1660">
        <v>1355840400</v>
      </c>
      <c r="M1660" s="9">
        <f t="shared" si="103"/>
        <v>41223.22184027778</v>
      </c>
      <c r="N1660">
        <v>1352524767</v>
      </c>
      <c r="O1660" t="b">
        <v>0</v>
      </c>
      <c r="P1660">
        <v>107</v>
      </c>
      <c r="Q1660" t="b">
        <v>1</v>
      </c>
      <c r="R1660" t="s">
        <v>8290</v>
      </c>
    </row>
    <row r="1661" spans="1:18" ht="43.2" x14ac:dyDescent="0.55000000000000004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0" t="str">
        <f t="shared" si="100"/>
        <v>November</v>
      </c>
      <c r="J1661" s="10">
        <f t="shared" si="101"/>
        <v>2013</v>
      </c>
      <c r="K1661" s="9">
        <f t="shared" si="102"/>
        <v>41625.5</v>
      </c>
      <c r="L1661">
        <v>1387281600</v>
      </c>
      <c r="M1661" s="9">
        <f t="shared" si="103"/>
        <v>41596.913437499999</v>
      </c>
      <c r="N1661">
        <v>1384811721</v>
      </c>
      <c r="O1661" t="b">
        <v>0</v>
      </c>
      <c r="P1661">
        <v>45</v>
      </c>
      <c r="Q1661" t="b">
        <v>1</v>
      </c>
      <c r="R1661" t="s">
        <v>8290</v>
      </c>
    </row>
    <row r="1662" spans="1:18" ht="43.2" x14ac:dyDescent="0.55000000000000004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0" t="str">
        <f t="shared" si="100"/>
        <v>March</v>
      </c>
      <c r="J1662" s="10">
        <f t="shared" si="101"/>
        <v>2016</v>
      </c>
      <c r="K1662" s="9">
        <f t="shared" si="102"/>
        <v>42490.915972222225</v>
      </c>
      <c r="L1662">
        <v>1462053540</v>
      </c>
      <c r="M1662" s="9">
        <f t="shared" si="103"/>
        <v>42459.693865740745</v>
      </c>
      <c r="N1662">
        <v>1459355950</v>
      </c>
      <c r="O1662" t="b">
        <v>0</v>
      </c>
      <c r="P1662">
        <v>36</v>
      </c>
      <c r="Q1662" t="b">
        <v>1</v>
      </c>
      <c r="R1662" t="s">
        <v>8290</v>
      </c>
    </row>
    <row r="1663" spans="1:18" ht="57.6" x14ac:dyDescent="0.55000000000000004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0" t="str">
        <f t="shared" si="100"/>
        <v>December</v>
      </c>
      <c r="J1663" s="10">
        <f t="shared" si="101"/>
        <v>2015</v>
      </c>
      <c r="K1663" s="9">
        <f t="shared" si="102"/>
        <v>42386.875</v>
      </c>
      <c r="L1663">
        <v>1453064400</v>
      </c>
      <c r="M1663" s="9">
        <f t="shared" si="103"/>
        <v>42343.998043981483</v>
      </c>
      <c r="N1663">
        <v>1449359831</v>
      </c>
      <c r="O1663" t="b">
        <v>0</v>
      </c>
      <c r="P1663">
        <v>101</v>
      </c>
      <c r="Q1663" t="b">
        <v>1</v>
      </c>
      <c r="R1663" t="s">
        <v>8290</v>
      </c>
    </row>
    <row r="1664" spans="1:18" ht="43.2" x14ac:dyDescent="0.55000000000000004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0" t="str">
        <f t="shared" si="100"/>
        <v>November</v>
      </c>
      <c r="J1664" s="10">
        <f t="shared" si="101"/>
        <v>2011</v>
      </c>
      <c r="K1664" s="9">
        <f t="shared" si="102"/>
        <v>40908.239999999998</v>
      </c>
      <c r="L1664">
        <v>1325310336</v>
      </c>
      <c r="M1664" s="9">
        <f t="shared" si="103"/>
        <v>40848.198333333334</v>
      </c>
      <c r="N1664">
        <v>1320122736</v>
      </c>
      <c r="O1664" t="b">
        <v>0</v>
      </c>
      <c r="P1664">
        <v>62</v>
      </c>
      <c r="Q1664" t="b">
        <v>1</v>
      </c>
      <c r="R1664" t="s">
        <v>8290</v>
      </c>
    </row>
    <row r="1665" spans="1:18" ht="28.8" x14ac:dyDescent="0.55000000000000004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0" t="str">
        <f t="shared" si="100"/>
        <v>January</v>
      </c>
      <c r="J1665" s="10">
        <f t="shared" si="101"/>
        <v>2015</v>
      </c>
      <c r="K1665" s="9">
        <f t="shared" si="102"/>
        <v>42036.02207175926</v>
      </c>
      <c r="L1665">
        <v>1422750707</v>
      </c>
      <c r="M1665" s="9">
        <f t="shared" si="103"/>
        <v>42006.02207175926</v>
      </c>
      <c r="N1665">
        <v>1420158707</v>
      </c>
      <c r="O1665" t="b">
        <v>0</v>
      </c>
      <c r="P1665">
        <v>32</v>
      </c>
      <c r="Q1665" t="b">
        <v>1</v>
      </c>
      <c r="R1665" t="s">
        <v>8290</v>
      </c>
    </row>
    <row r="1666" spans="1:18" ht="43.2" x14ac:dyDescent="0.55000000000000004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0" t="str">
        <f t="shared" si="100"/>
        <v>January</v>
      </c>
      <c r="J1666" s="10">
        <f t="shared" si="101"/>
        <v>2012</v>
      </c>
      <c r="K1666" s="9">
        <f t="shared" si="102"/>
        <v>40984.165972222225</v>
      </c>
      <c r="L1666">
        <v>1331870340</v>
      </c>
      <c r="M1666" s="9">
        <f t="shared" si="103"/>
        <v>40939.761782407404</v>
      </c>
      <c r="N1666">
        <v>1328033818</v>
      </c>
      <c r="O1666" t="b">
        <v>0</v>
      </c>
      <c r="P1666">
        <v>89</v>
      </c>
      <c r="Q1666" t="b">
        <v>1</v>
      </c>
      <c r="R1666" t="s">
        <v>8290</v>
      </c>
    </row>
    <row r="1667" spans="1:18" ht="43.2" x14ac:dyDescent="0.55000000000000004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0" t="str">
        <f t="shared" ref="I1667:I1730" si="104">TEXT(M1667, "mmmm")</f>
        <v>January</v>
      </c>
      <c r="J1667" s="10">
        <f t="shared" ref="J1667:J1730" si="105">YEAR(M1667)</f>
        <v>2011</v>
      </c>
      <c r="K1667" s="9">
        <f t="shared" ref="K1667:K1730" si="106">(((L1667/60)/60)/24)+DATE(1970,1,1)</f>
        <v>40596.125</v>
      </c>
      <c r="L1667">
        <v>1298343600</v>
      </c>
      <c r="M1667" s="9">
        <f t="shared" ref="M1667:M1730" si="107">(((N1667/60)/60)/24)+DATE(1970,1,1)</f>
        <v>40564.649456018517</v>
      </c>
      <c r="N1667">
        <v>1295624113</v>
      </c>
      <c r="O1667" t="b">
        <v>0</v>
      </c>
      <c r="P1667">
        <v>93</v>
      </c>
      <c r="Q1667" t="b">
        <v>1</v>
      </c>
      <c r="R1667" t="s">
        <v>8290</v>
      </c>
    </row>
    <row r="1668" spans="1:18" ht="43.2" x14ac:dyDescent="0.55000000000000004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0" t="str">
        <f t="shared" si="104"/>
        <v>February</v>
      </c>
      <c r="J1668" s="10">
        <f t="shared" si="105"/>
        <v>2013</v>
      </c>
      <c r="K1668" s="9">
        <f t="shared" si="106"/>
        <v>41361.211493055554</v>
      </c>
      <c r="L1668">
        <v>1364447073</v>
      </c>
      <c r="M1668" s="9">
        <f t="shared" si="107"/>
        <v>41331.253159722226</v>
      </c>
      <c r="N1668">
        <v>1361858673</v>
      </c>
      <c r="O1668" t="b">
        <v>0</v>
      </c>
      <c r="P1668">
        <v>98</v>
      </c>
      <c r="Q1668" t="b">
        <v>1</v>
      </c>
      <c r="R1668" t="s">
        <v>8290</v>
      </c>
    </row>
    <row r="1669" spans="1:18" ht="43.2" x14ac:dyDescent="0.55000000000000004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0" t="str">
        <f t="shared" si="104"/>
        <v>February</v>
      </c>
      <c r="J1669" s="10">
        <f t="shared" si="105"/>
        <v>2014</v>
      </c>
      <c r="K1669" s="9">
        <f t="shared" si="106"/>
        <v>41709.290972222225</v>
      </c>
      <c r="L1669">
        <v>1394521140</v>
      </c>
      <c r="M1669" s="9">
        <f t="shared" si="107"/>
        <v>41682.0705787037</v>
      </c>
      <c r="N1669">
        <v>1392169298</v>
      </c>
      <c r="O1669" t="b">
        <v>0</v>
      </c>
      <c r="P1669">
        <v>82</v>
      </c>
      <c r="Q1669" t="b">
        <v>1</v>
      </c>
      <c r="R1669" t="s">
        <v>8290</v>
      </c>
    </row>
    <row r="1670" spans="1:18" ht="43.2" x14ac:dyDescent="0.55000000000000004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0" t="str">
        <f t="shared" si="104"/>
        <v>October</v>
      </c>
      <c r="J1670" s="10">
        <f t="shared" si="105"/>
        <v>2011</v>
      </c>
      <c r="K1670" s="9">
        <f t="shared" si="106"/>
        <v>40875.191423611112</v>
      </c>
      <c r="L1670">
        <v>1322454939</v>
      </c>
      <c r="M1670" s="9">
        <f t="shared" si="107"/>
        <v>40845.14975694444</v>
      </c>
      <c r="N1670">
        <v>1319859339</v>
      </c>
      <c r="O1670" t="b">
        <v>0</v>
      </c>
      <c r="P1670">
        <v>116</v>
      </c>
      <c r="Q1670" t="b">
        <v>1</v>
      </c>
      <c r="R1670" t="s">
        <v>8290</v>
      </c>
    </row>
    <row r="1671" spans="1:18" ht="43.2" x14ac:dyDescent="0.55000000000000004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0" t="str">
        <f t="shared" si="104"/>
        <v>April</v>
      </c>
      <c r="J1671" s="10">
        <f t="shared" si="105"/>
        <v>2016</v>
      </c>
      <c r="K1671" s="9">
        <f t="shared" si="106"/>
        <v>42521.885138888887</v>
      </c>
      <c r="L1671">
        <v>1464729276</v>
      </c>
      <c r="M1671" s="9">
        <f t="shared" si="107"/>
        <v>42461.885138888887</v>
      </c>
      <c r="N1671">
        <v>1459545276</v>
      </c>
      <c r="O1671" t="b">
        <v>0</v>
      </c>
      <c r="P1671">
        <v>52</v>
      </c>
      <c r="Q1671" t="b">
        <v>1</v>
      </c>
      <c r="R1671" t="s">
        <v>8290</v>
      </c>
    </row>
    <row r="1672" spans="1:18" ht="57.6" x14ac:dyDescent="0.55000000000000004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0" t="str">
        <f t="shared" si="104"/>
        <v>May</v>
      </c>
      <c r="J1672" s="10">
        <f t="shared" si="105"/>
        <v>2010</v>
      </c>
      <c r="K1672" s="9">
        <f t="shared" si="106"/>
        <v>40364.166666666664</v>
      </c>
      <c r="L1672">
        <v>1278302400</v>
      </c>
      <c r="M1672" s="9">
        <f t="shared" si="107"/>
        <v>40313.930543981485</v>
      </c>
      <c r="N1672">
        <v>1273961999</v>
      </c>
      <c r="O1672" t="b">
        <v>0</v>
      </c>
      <c r="P1672">
        <v>23</v>
      </c>
      <c r="Q1672" t="b">
        <v>1</v>
      </c>
      <c r="R1672" t="s">
        <v>8290</v>
      </c>
    </row>
    <row r="1673" spans="1:18" ht="28.8" x14ac:dyDescent="0.55000000000000004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0" t="str">
        <f t="shared" si="104"/>
        <v>July</v>
      </c>
      <c r="J1673" s="10">
        <f t="shared" si="105"/>
        <v>2016</v>
      </c>
      <c r="K1673" s="9">
        <f t="shared" si="106"/>
        <v>42583.54414351852</v>
      </c>
      <c r="L1673">
        <v>1470056614</v>
      </c>
      <c r="M1673" s="9">
        <f t="shared" si="107"/>
        <v>42553.54414351852</v>
      </c>
      <c r="N1673">
        <v>1467464614</v>
      </c>
      <c r="O1673" t="b">
        <v>0</v>
      </c>
      <c r="P1673">
        <v>77</v>
      </c>
      <c r="Q1673" t="b">
        <v>1</v>
      </c>
      <c r="R1673" t="s">
        <v>8290</v>
      </c>
    </row>
    <row r="1674" spans="1:18" ht="28.8" x14ac:dyDescent="0.55000000000000004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0" t="str">
        <f t="shared" si="104"/>
        <v>May</v>
      </c>
      <c r="J1674" s="10">
        <f t="shared" si="105"/>
        <v>2012</v>
      </c>
      <c r="K1674" s="9">
        <f t="shared" si="106"/>
        <v>41064.656597222223</v>
      </c>
      <c r="L1674">
        <v>1338824730</v>
      </c>
      <c r="M1674" s="9">
        <f t="shared" si="107"/>
        <v>41034.656597222223</v>
      </c>
      <c r="N1674">
        <v>1336232730</v>
      </c>
      <c r="O1674" t="b">
        <v>0</v>
      </c>
      <c r="P1674">
        <v>49</v>
      </c>
      <c r="Q1674" t="b">
        <v>1</v>
      </c>
      <c r="R1674" t="s">
        <v>8290</v>
      </c>
    </row>
    <row r="1675" spans="1:18" ht="43.2" x14ac:dyDescent="0.55000000000000004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0" t="str">
        <f t="shared" si="104"/>
        <v>February</v>
      </c>
      <c r="J1675" s="10">
        <f t="shared" si="105"/>
        <v>2015</v>
      </c>
      <c r="K1675" s="9">
        <f t="shared" si="106"/>
        <v>42069.878379629634</v>
      </c>
      <c r="L1675">
        <v>1425675892</v>
      </c>
      <c r="M1675" s="9">
        <f t="shared" si="107"/>
        <v>42039.878379629634</v>
      </c>
      <c r="N1675">
        <v>1423083892</v>
      </c>
      <c r="O1675" t="b">
        <v>0</v>
      </c>
      <c r="P1675">
        <v>59</v>
      </c>
      <c r="Q1675" t="b">
        <v>1</v>
      </c>
      <c r="R1675" t="s">
        <v>8290</v>
      </c>
    </row>
    <row r="1676" spans="1:18" ht="43.2" x14ac:dyDescent="0.55000000000000004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0" t="str">
        <f t="shared" si="104"/>
        <v>July</v>
      </c>
      <c r="J1676" s="10">
        <f t="shared" si="105"/>
        <v>2016</v>
      </c>
      <c r="K1676" s="9">
        <f t="shared" si="106"/>
        <v>42600.290972222225</v>
      </c>
      <c r="L1676">
        <v>1471503540</v>
      </c>
      <c r="M1676" s="9">
        <f t="shared" si="107"/>
        <v>42569.605393518519</v>
      </c>
      <c r="N1676">
        <v>1468852306</v>
      </c>
      <c r="O1676" t="b">
        <v>0</v>
      </c>
      <c r="P1676">
        <v>113</v>
      </c>
      <c r="Q1676" t="b">
        <v>1</v>
      </c>
      <c r="R1676" t="s">
        <v>8290</v>
      </c>
    </row>
    <row r="1677" spans="1:18" ht="28.8" x14ac:dyDescent="0.55000000000000004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0" t="str">
        <f t="shared" si="104"/>
        <v>September</v>
      </c>
      <c r="J1677" s="10">
        <f t="shared" si="105"/>
        <v>2011</v>
      </c>
      <c r="K1677" s="9">
        <f t="shared" si="106"/>
        <v>40832.918749999997</v>
      </c>
      <c r="L1677">
        <v>1318802580</v>
      </c>
      <c r="M1677" s="9">
        <f t="shared" si="107"/>
        <v>40802.733101851853</v>
      </c>
      <c r="N1677">
        <v>1316194540</v>
      </c>
      <c r="O1677" t="b">
        <v>0</v>
      </c>
      <c r="P1677">
        <v>34</v>
      </c>
      <c r="Q1677" t="b">
        <v>1</v>
      </c>
      <c r="R1677" t="s">
        <v>8290</v>
      </c>
    </row>
    <row r="1678" spans="1:18" ht="28.8" x14ac:dyDescent="0.55000000000000004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0" t="str">
        <f t="shared" si="104"/>
        <v>March</v>
      </c>
      <c r="J1678" s="10">
        <f t="shared" si="105"/>
        <v>2012</v>
      </c>
      <c r="K1678" s="9">
        <f t="shared" si="106"/>
        <v>41020.165972222225</v>
      </c>
      <c r="L1678">
        <v>1334980740</v>
      </c>
      <c r="M1678" s="9">
        <f t="shared" si="107"/>
        <v>40973.72623842593</v>
      </c>
      <c r="N1678">
        <v>1330968347</v>
      </c>
      <c r="O1678" t="b">
        <v>0</v>
      </c>
      <c r="P1678">
        <v>42</v>
      </c>
      <c r="Q1678" t="b">
        <v>1</v>
      </c>
      <c r="R1678" t="s">
        <v>8290</v>
      </c>
    </row>
    <row r="1679" spans="1:18" ht="43.2" x14ac:dyDescent="0.55000000000000004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0" t="str">
        <f t="shared" si="104"/>
        <v>February</v>
      </c>
      <c r="J1679" s="10">
        <f t="shared" si="105"/>
        <v>2016</v>
      </c>
      <c r="K1679" s="9">
        <f t="shared" si="106"/>
        <v>42476.249305555553</v>
      </c>
      <c r="L1679">
        <v>1460786340</v>
      </c>
      <c r="M1679" s="9">
        <f t="shared" si="107"/>
        <v>42416.407129629632</v>
      </c>
      <c r="N1679">
        <v>1455615976</v>
      </c>
      <c r="O1679" t="b">
        <v>0</v>
      </c>
      <c r="P1679">
        <v>42</v>
      </c>
      <c r="Q1679" t="b">
        <v>1</v>
      </c>
      <c r="R1679" t="s">
        <v>8290</v>
      </c>
    </row>
    <row r="1680" spans="1:18" ht="43.2" x14ac:dyDescent="0.55000000000000004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0" t="str">
        <f t="shared" si="104"/>
        <v>January</v>
      </c>
      <c r="J1680" s="10">
        <f t="shared" si="105"/>
        <v>2014</v>
      </c>
      <c r="K1680" s="9">
        <f t="shared" si="106"/>
        <v>41676.854988425926</v>
      </c>
      <c r="L1680">
        <v>1391718671</v>
      </c>
      <c r="M1680" s="9">
        <f t="shared" si="107"/>
        <v>41662.854988425926</v>
      </c>
      <c r="N1680">
        <v>1390509071</v>
      </c>
      <c r="O1680" t="b">
        <v>0</v>
      </c>
      <c r="P1680">
        <v>49</v>
      </c>
      <c r="Q1680" t="b">
        <v>1</v>
      </c>
      <c r="R1680" t="s">
        <v>8290</v>
      </c>
    </row>
    <row r="1681" spans="1:18" ht="57.6" x14ac:dyDescent="0.55000000000000004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0" t="str">
        <f t="shared" si="104"/>
        <v>June</v>
      </c>
      <c r="J1681" s="10">
        <f t="shared" si="105"/>
        <v>2011</v>
      </c>
      <c r="K1681" s="9">
        <f t="shared" si="106"/>
        <v>40746.068807870368</v>
      </c>
      <c r="L1681">
        <v>1311298745</v>
      </c>
      <c r="M1681" s="9">
        <f t="shared" si="107"/>
        <v>40723.068807870368</v>
      </c>
      <c r="N1681">
        <v>1309311545</v>
      </c>
      <c r="O1681" t="b">
        <v>0</v>
      </c>
      <c r="P1681">
        <v>56</v>
      </c>
      <c r="Q1681" t="b">
        <v>1</v>
      </c>
      <c r="R1681" t="s">
        <v>8290</v>
      </c>
    </row>
    <row r="1682" spans="1:18" ht="28.8" x14ac:dyDescent="0.55000000000000004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0" t="str">
        <f t="shared" si="104"/>
        <v>June</v>
      </c>
      <c r="J1682" s="10">
        <f t="shared" si="105"/>
        <v>2014</v>
      </c>
      <c r="K1682" s="9">
        <f t="shared" si="106"/>
        <v>41832.757719907408</v>
      </c>
      <c r="L1682">
        <v>1405188667</v>
      </c>
      <c r="M1682" s="9">
        <f t="shared" si="107"/>
        <v>41802.757719907408</v>
      </c>
      <c r="N1682">
        <v>1402596667</v>
      </c>
      <c r="O1682" t="b">
        <v>0</v>
      </c>
      <c r="P1682">
        <v>25</v>
      </c>
      <c r="Q1682" t="b">
        <v>1</v>
      </c>
      <c r="R1682" t="s">
        <v>8290</v>
      </c>
    </row>
    <row r="1683" spans="1:18" ht="43.2" x14ac:dyDescent="0.55000000000000004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0" t="str">
        <f t="shared" si="104"/>
        <v>February</v>
      </c>
      <c r="J1683" s="10">
        <f t="shared" si="105"/>
        <v>2017</v>
      </c>
      <c r="K1683" s="9">
        <f t="shared" si="106"/>
        <v>42823.083333333328</v>
      </c>
      <c r="L1683">
        <v>1490752800</v>
      </c>
      <c r="M1683" s="9">
        <f t="shared" si="107"/>
        <v>42774.121342592596</v>
      </c>
      <c r="N1683">
        <v>1486522484</v>
      </c>
      <c r="O1683" t="b">
        <v>0</v>
      </c>
      <c r="P1683">
        <v>884</v>
      </c>
      <c r="Q1683" t="b">
        <v>0</v>
      </c>
      <c r="R1683" t="s">
        <v>8291</v>
      </c>
    </row>
    <row r="1684" spans="1:18" ht="28.8" x14ac:dyDescent="0.55000000000000004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0" t="str">
        <f t="shared" si="104"/>
        <v>February</v>
      </c>
      <c r="J1684" s="10">
        <f t="shared" si="105"/>
        <v>2017</v>
      </c>
      <c r="K1684" s="9">
        <f t="shared" si="106"/>
        <v>42839.171990740739</v>
      </c>
      <c r="L1684">
        <v>1492142860</v>
      </c>
      <c r="M1684" s="9">
        <f t="shared" si="107"/>
        <v>42779.21365740741</v>
      </c>
      <c r="N1684">
        <v>1486962460</v>
      </c>
      <c r="O1684" t="b">
        <v>0</v>
      </c>
      <c r="P1684">
        <v>0</v>
      </c>
      <c r="Q1684" t="b">
        <v>0</v>
      </c>
      <c r="R1684" t="s">
        <v>8291</v>
      </c>
    </row>
    <row r="1685" spans="1:18" ht="43.2" x14ac:dyDescent="0.55000000000000004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0" t="str">
        <f t="shared" si="104"/>
        <v>March</v>
      </c>
      <c r="J1685" s="10">
        <f t="shared" si="105"/>
        <v>2017</v>
      </c>
      <c r="K1685" s="9">
        <f t="shared" si="106"/>
        <v>42832.781689814816</v>
      </c>
      <c r="L1685">
        <v>1491590738</v>
      </c>
      <c r="M1685" s="9">
        <f t="shared" si="107"/>
        <v>42808.781689814816</v>
      </c>
      <c r="N1685">
        <v>1489517138</v>
      </c>
      <c r="O1685" t="b">
        <v>0</v>
      </c>
      <c r="P1685">
        <v>10</v>
      </c>
      <c r="Q1685" t="b">
        <v>0</v>
      </c>
      <c r="R1685" t="s">
        <v>8291</v>
      </c>
    </row>
    <row r="1686" spans="1:18" ht="28.8" x14ac:dyDescent="0.55000000000000004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0" t="str">
        <f t="shared" si="104"/>
        <v>February</v>
      </c>
      <c r="J1686" s="10">
        <f t="shared" si="105"/>
        <v>2017</v>
      </c>
      <c r="K1686" s="9">
        <f t="shared" si="106"/>
        <v>42811.773622685185</v>
      </c>
      <c r="L1686">
        <v>1489775641</v>
      </c>
      <c r="M1686" s="9">
        <f t="shared" si="107"/>
        <v>42783.815289351856</v>
      </c>
      <c r="N1686">
        <v>1487360041</v>
      </c>
      <c r="O1686" t="b">
        <v>0</v>
      </c>
      <c r="P1686">
        <v>101</v>
      </c>
      <c r="Q1686" t="b">
        <v>0</v>
      </c>
      <c r="R1686" t="s">
        <v>8291</v>
      </c>
    </row>
    <row r="1687" spans="1:18" ht="43.2" x14ac:dyDescent="0.55000000000000004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0" t="str">
        <f t="shared" si="104"/>
        <v>February</v>
      </c>
      <c r="J1687" s="10">
        <f t="shared" si="105"/>
        <v>2017</v>
      </c>
      <c r="K1687" s="9">
        <f t="shared" si="106"/>
        <v>42818.208599537036</v>
      </c>
      <c r="L1687">
        <v>1490331623</v>
      </c>
      <c r="M1687" s="9">
        <f t="shared" si="107"/>
        <v>42788.2502662037</v>
      </c>
      <c r="N1687">
        <v>1487743223</v>
      </c>
      <c r="O1687" t="b">
        <v>0</v>
      </c>
      <c r="P1687">
        <v>15</v>
      </c>
      <c r="Q1687" t="b">
        <v>0</v>
      </c>
      <c r="R1687" t="s">
        <v>8291</v>
      </c>
    </row>
    <row r="1688" spans="1:18" ht="43.2" x14ac:dyDescent="0.55000000000000004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0" t="str">
        <f t="shared" si="104"/>
        <v>February</v>
      </c>
      <c r="J1688" s="10">
        <f t="shared" si="105"/>
        <v>2017</v>
      </c>
      <c r="K1688" s="9">
        <f t="shared" si="106"/>
        <v>42852.802303240736</v>
      </c>
      <c r="L1688">
        <v>1493320519</v>
      </c>
      <c r="M1688" s="9">
        <f t="shared" si="107"/>
        <v>42792.843969907408</v>
      </c>
      <c r="N1688">
        <v>1488140119</v>
      </c>
      <c r="O1688" t="b">
        <v>0</v>
      </c>
      <c r="P1688">
        <v>1</v>
      </c>
      <c r="Q1688" t="b">
        <v>0</v>
      </c>
      <c r="R1688" t="s">
        <v>8291</v>
      </c>
    </row>
    <row r="1689" spans="1:18" ht="43.2" x14ac:dyDescent="0.55000000000000004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0" t="str">
        <f t="shared" si="104"/>
        <v>March</v>
      </c>
      <c r="J1689" s="10">
        <f t="shared" si="105"/>
        <v>2017</v>
      </c>
      <c r="K1689" s="9">
        <f t="shared" si="106"/>
        <v>42835.84375</v>
      </c>
      <c r="L1689">
        <v>1491855300</v>
      </c>
      <c r="M1689" s="9">
        <f t="shared" si="107"/>
        <v>42802.046817129631</v>
      </c>
      <c r="N1689">
        <v>1488935245</v>
      </c>
      <c r="O1689" t="b">
        <v>0</v>
      </c>
      <c r="P1689">
        <v>39</v>
      </c>
      <c r="Q1689" t="b">
        <v>0</v>
      </c>
      <c r="R1689" t="s">
        <v>8291</v>
      </c>
    </row>
    <row r="1690" spans="1:18" ht="57.6" x14ac:dyDescent="0.55000000000000004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0" t="str">
        <f t="shared" si="104"/>
        <v>March</v>
      </c>
      <c r="J1690" s="10">
        <f t="shared" si="105"/>
        <v>2017</v>
      </c>
      <c r="K1690" s="9">
        <f t="shared" si="106"/>
        <v>42834.492986111116</v>
      </c>
      <c r="L1690">
        <v>1491738594</v>
      </c>
      <c r="M1690" s="9">
        <f t="shared" si="107"/>
        <v>42804.534652777773</v>
      </c>
      <c r="N1690">
        <v>1489150194</v>
      </c>
      <c r="O1690" t="b">
        <v>0</v>
      </c>
      <c r="P1690">
        <v>7</v>
      </c>
      <c r="Q1690" t="b">
        <v>0</v>
      </c>
      <c r="R1690" t="s">
        <v>8291</v>
      </c>
    </row>
    <row r="1691" spans="1:18" x14ac:dyDescent="0.55000000000000004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0" t="str">
        <f t="shared" si="104"/>
        <v>February</v>
      </c>
      <c r="J1691" s="10">
        <f t="shared" si="105"/>
        <v>2017</v>
      </c>
      <c r="K1691" s="9">
        <f t="shared" si="106"/>
        <v>42810.900810185187</v>
      </c>
      <c r="L1691">
        <v>1489700230</v>
      </c>
      <c r="M1691" s="9">
        <f t="shared" si="107"/>
        <v>42780.942476851851</v>
      </c>
      <c r="N1691">
        <v>1487111830</v>
      </c>
      <c r="O1691" t="b">
        <v>0</v>
      </c>
      <c r="P1691">
        <v>14</v>
      </c>
      <c r="Q1691" t="b">
        <v>0</v>
      </c>
      <c r="R1691" t="s">
        <v>8291</v>
      </c>
    </row>
    <row r="1692" spans="1:18" ht="43.2" x14ac:dyDescent="0.55000000000000004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0" t="str">
        <f t="shared" si="104"/>
        <v>March</v>
      </c>
      <c r="J1692" s="10">
        <f t="shared" si="105"/>
        <v>2017</v>
      </c>
      <c r="K1692" s="9">
        <f t="shared" si="106"/>
        <v>42831.389374999999</v>
      </c>
      <c r="L1692">
        <v>1491470442</v>
      </c>
      <c r="M1692" s="9">
        <f t="shared" si="107"/>
        <v>42801.43104166667</v>
      </c>
      <c r="N1692">
        <v>1488882042</v>
      </c>
      <c r="O1692" t="b">
        <v>0</v>
      </c>
      <c r="P1692">
        <v>11</v>
      </c>
      <c r="Q1692" t="b">
        <v>0</v>
      </c>
      <c r="R1692" t="s">
        <v>8291</v>
      </c>
    </row>
    <row r="1693" spans="1:18" ht="43.2" x14ac:dyDescent="0.55000000000000004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0" t="str">
        <f t="shared" si="104"/>
        <v>March</v>
      </c>
      <c r="J1693" s="10">
        <f t="shared" si="105"/>
        <v>2017</v>
      </c>
      <c r="K1693" s="9">
        <f t="shared" si="106"/>
        <v>42828.041666666672</v>
      </c>
      <c r="L1693">
        <v>1491181200</v>
      </c>
      <c r="M1693" s="9">
        <f t="shared" si="107"/>
        <v>42795.701481481476</v>
      </c>
      <c r="N1693">
        <v>1488387008</v>
      </c>
      <c r="O1693" t="b">
        <v>0</v>
      </c>
      <c r="P1693">
        <v>38</v>
      </c>
      <c r="Q1693" t="b">
        <v>0</v>
      </c>
      <c r="R1693" t="s">
        <v>8291</v>
      </c>
    </row>
    <row r="1694" spans="1:18" ht="43.2" x14ac:dyDescent="0.55000000000000004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0" t="str">
        <f t="shared" si="104"/>
        <v>February</v>
      </c>
      <c r="J1694" s="10">
        <f t="shared" si="105"/>
        <v>2017</v>
      </c>
      <c r="K1694" s="9">
        <f t="shared" si="106"/>
        <v>42820.999305555553</v>
      </c>
      <c r="L1694">
        <v>1490572740</v>
      </c>
      <c r="M1694" s="9">
        <f t="shared" si="107"/>
        <v>42788.151238425926</v>
      </c>
      <c r="N1694">
        <v>1487734667</v>
      </c>
      <c r="O1694" t="b">
        <v>0</v>
      </c>
      <c r="P1694">
        <v>15</v>
      </c>
      <c r="Q1694" t="b">
        <v>0</v>
      </c>
      <c r="R1694" t="s">
        <v>8291</v>
      </c>
    </row>
    <row r="1695" spans="1:18" ht="43.2" x14ac:dyDescent="0.55000000000000004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0" t="str">
        <f t="shared" si="104"/>
        <v>March</v>
      </c>
      <c r="J1695" s="10">
        <f t="shared" si="105"/>
        <v>2017</v>
      </c>
      <c r="K1695" s="9">
        <f t="shared" si="106"/>
        <v>42834.833333333328</v>
      </c>
      <c r="L1695">
        <v>1491768000</v>
      </c>
      <c r="M1695" s="9">
        <f t="shared" si="107"/>
        <v>42803.920277777783</v>
      </c>
      <c r="N1695">
        <v>1489097112</v>
      </c>
      <c r="O1695" t="b">
        <v>0</v>
      </c>
      <c r="P1695">
        <v>8</v>
      </c>
      <c r="Q1695" t="b">
        <v>0</v>
      </c>
      <c r="R1695" t="s">
        <v>8291</v>
      </c>
    </row>
    <row r="1696" spans="1:18" ht="43.2" x14ac:dyDescent="0.55000000000000004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0" t="str">
        <f t="shared" si="104"/>
        <v>February</v>
      </c>
      <c r="J1696" s="10">
        <f t="shared" si="105"/>
        <v>2017</v>
      </c>
      <c r="K1696" s="9">
        <f t="shared" si="106"/>
        <v>42821.191666666666</v>
      </c>
      <c r="L1696">
        <v>1490589360</v>
      </c>
      <c r="M1696" s="9">
        <f t="shared" si="107"/>
        <v>42791.669837962967</v>
      </c>
      <c r="N1696">
        <v>1488038674</v>
      </c>
      <c r="O1696" t="b">
        <v>0</v>
      </c>
      <c r="P1696">
        <v>1</v>
      </c>
      <c r="Q1696" t="b">
        <v>0</v>
      </c>
      <c r="R1696" t="s">
        <v>8291</v>
      </c>
    </row>
    <row r="1697" spans="1:18" ht="43.2" x14ac:dyDescent="0.55000000000000004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0" t="str">
        <f t="shared" si="104"/>
        <v>March</v>
      </c>
      <c r="J1697" s="10">
        <f t="shared" si="105"/>
        <v>2017</v>
      </c>
      <c r="K1697" s="9">
        <f t="shared" si="106"/>
        <v>42835.041666666672</v>
      </c>
      <c r="L1697">
        <v>1491786000</v>
      </c>
      <c r="M1697" s="9">
        <f t="shared" si="107"/>
        <v>42801.031412037039</v>
      </c>
      <c r="N1697">
        <v>1488847514</v>
      </c>
      <c r="O1697" t="b">
        <v>0</v>
      </c>
      <c r="P1697">
        <v>23</v>
      </c>
      <c r="Q1697" t="b">
        <v>0</v>
      </c>
      <c r="R1697" t="s">
        <v>8291</v>
      </c>
    </row>
    <row r="1698" spans="1:18" ht="43.2" x14ac:dyDescent="0.55000000000000004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0" t="str">
        <f t="shared" si="104"/>
        <v>March</v>
      </c>
      <c r="J1698" s="10">
        <f t="shared" si="105"/>
        <v>2017</v>
      </c>
      <c r="K1698" s="9">
        <f t="shared" si="106"/>
        <v>42826.027905092589</v>
      </c>
      <c r="L1698">
        <v>1491007211</v>
      </c>
      <c r="M1698" s="9">
        <f t="shared" si="107"/>
        <v>42796.069571759261</v>
      </c>
      <c r="N1698">
        <v>1488418811</v>
      </c>
      <c r="O1698" t="b">
        <v>0</v>
      </c>
      <c r="P1698">
        <v>0</v>
      </c>
      <c r="Q1698" t="b">
        <v>0</v>
      </c>
      <c r="R1698" t="s">
        <v>8291</v>
      </c>
    </row>
    <row r="1699" spans="1:18" ht="43.2" x14ac:dyDescent="0.55000000000000004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0" t="str">
        <f t="shared" si="104"/>
        <v>March</v>
      </c>
      <c r="J1699" s="10">
        <f t="shared" si="105"/>
        <v>2017</v>
      </c>
      <c r="K1699" s="9">
        <f t="shared" si="106"/>
        <v>42834.991296296299</v>
      </c>
      <c r="L1699">
        <v>1491781648</v>
      </c>
      <c r="M1699" s="9">
        <f t="shared" si="107"/>
        <v>42805.032962962956</v>
      </c>
      <c r="N1699">
        <v>1489193248</v>
      </c>
      <c r="O1699" t="b">
        <v>0</v>
      </c>
      <c r="P1699">
        <v>22</v>
      </c>
      <c r="Q1699" t="b">
        <v>0</v>
      </c>
      <c r="R1699" t="s">
        <v>8291</v>
      </c>
    </row>
    <row r="1700" spans="1:18" ht="72" x14ac:dyDescent="0.55000000000000004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0" t="str">
        <f t="shared" si="104"/>
        <v>March</v>
      </c>
      <c r="J1700" s="10">
        <f t="shared" si="105"/>
        <v>2017</v>
      </c>
      <c r="K1700" s="9">
        <f t="shared" si="106"/>
        <v>42820.147916666669</v>
      </c>
      <c r="L1700">
        <v>1490499180</v>
      </c>
      <c r="M1700" s="9">
        <f t="shared" si="107"/>
        <v>42796.207870370374</v>
      </c>
      <c r="N1700">
        <v>1488430760</v>
      </c>
      <c r="O1700" t="b">
        <v>0</v>
      </c>
      <c r="P1700">
        <v>0</v>
      </c>
      <c r="Q1700" t="b">
        <v>0</v>
      </c>
      <c r="R1700" t="s">
        <v>8291</v>
      </c>
    </row>
    <row r="1701" spans="1:18" ht="43.2" x14ac:dyDescent="0.55000000000000004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0" t="str">
        <f t="shared" si="104"/>
        <v>March</v>
      </c>
      <c r="J1701" s="10">
        <f t="shared" si="105"/>
        <v>2017</v>
      </c>
      <c r="K1701" s="9">
        <f t="shared" si="106"/>
        <v>42836.863946759258</v>
      </c>
      <c r="L1701">
        <v>1491943445</v>
      </c>
      <c r="M1701" s="9">
        <f t="shared" si="107"/>
        <v>42806.863946759258</v>
      </c>
      <c r="N1701">
        <v>1489351445</v>
      </c>
      <c r="O1701" t="b">
        <v>0</v>
      </c>
      <c r="P1701">
        <v>4</v>
      </c>
      <c r="Q1701" t="b">
        <v>0</v>
      </c>
      <c r="R1701" t="s">
        <v>8291</v>
      </c>
    </row>
    <row r="1702" spans="1:18" ht="43.2" x14ac:dyDescent="0.55000000000000004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0" t="str">
        <f t="shared" si="104"/>
        <v>March</v>
      </c>
      <c r="J1702" s="10">
        <f t="shared" si="105"/>
        <v>2017</v>
      </c>
      <c r="K1702" s="9">
        <f t="shared" si="106"/>
        <v>42826.166666666672</v>
      </c>
      <c r="L1702">
        <v>1491019200</v>
      </c>
      <c r="M1702" s="9">
        <f t="shared" si="107"/>
        <v>42796.071643518517</v>
      </c>
      <c r="N1702">
        <v>1488418990</v>
      </c>
      <c r="O1702" t="b">
        <v>0</v>
      </c>
      <c r="P1702">
        <v>79</v>
      </c>
      <c r="Q1702" t="b">
        <v>0</v>
      </c>
      <c r="R1702" t="s">
        <v>8291</v>
      </c>
    </row>
    <row r="1703" spans="1:18" ht="43.2" x14ac:dyDescent="0.55000000000000004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0" t="str">
        <f t="shared" si="104"/>
        <v>December</v>
      </c>
      <c r="J1703" s="10">
        <f t="shared" si="105"/>
        <v>2014</v>
      </c>
      <c r="K1703" s="9">
        <f t="shared" si="106"/>
        <v>42019.664409722223</v>
      </c>
      <c r="L1703">
        <v>1421337405</v>
      </c>
      <c r="M1703" s="9">
        <f t="shared" si="107"/>
        <v>41989.664409722223</v>
      </c>
      <c r="N1703">
        <v>1418745405</v>
      </c>
      <c r="O1703" t="b">
        <v>0</v>
      </c>
      <c r="P1703">
        <v>2</v>
      </c>
      <c r="Q1703" t="b">
        <v>0</v>
      </c>
      <c r="R1703" t="s">
        <v>8291</v>
      </c>
    </row>
    <row r="1704" spans="1:18" x14ac:dyDescent="0.55000000000000004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0" t="str">
        <f t="shared" si="104"/>
        <v>February</v>
      </c>
      <c r="J1704" s="10">
        <f t="shared" si="105"/>
        <v>2015</v>
      </c>
      <c r="K1704" s="9">
        <f t="shared" si="106"/>
        <v>42093.828125</v>
      </c>
      <c r="L1704">
        <v>1427745150</v>
      </c>
      <c r="M1704" s="9">
        <f t="shared" si="107"/>
        <v>42063.869791666672</v>
      </c>
      <c r="N1704">
        <v>1425156750</v>
      </c>
      <c r="O1704" t="b">
        <v>0</v>
      </c>
      <c r="P1704">
        <v>1</v>
      </c>
      <c r="Q1704" t="b">
        <v>0</v>
      </c>
      <c r="R1704" t="s">
        <v>8291</v>
      </c>
    </row>
    <row r="1705" spans="1:18" ht="43.2" x14ac:dyDescent="0.55000000000000004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0" t="str">
        <f t="shared" si="104"/>
        <v>July</v>
      </c>
      <c r="J1705" s="10">
        <f t="shared" si="105"/>
        <v>2015</v>
      </c>
      <c r="K1705" s="9">
        <f t="shared" si="106"/>
        <v>42247.281678240746</v>
      </c>
      <c r="L1705">
        <v>1441003537</v>
      </c>
      <c r="M1705" s="9">
        <f t="shared" si="107"/>
        <v>42187.281678240746</v>
      </c>
      <c r="N1705">
        <v>1435819537</v>
      </c>
      <c r="O1705" t="b">
        <v>0</v>
      </c>
      <c r="P1705">
        <v>2</v>
      </c>
      <c r="Q1705" t="b">
        <v>0</v>
      </c>
      <c r="R1705" t="s">
        <v>8291</v>
      </c>
    </row>
    <row r="1706" spans="1:18" ht="28.8" x14ac:dyDescent="0.55000000000000004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0" t="str">
        <f t="shared" si="104"/>
        <v>January</v>
      </c>
      <c r="J1706" s="10">
        <f t="shared" si="105"/>
        <v>2015</v>
      </c>
      <c r="K1706" s="9">
        <f t="shared" si="106"/>
        <v>42051.139733796299</v>
      </c>
      <c r="L1706">
        <v>1424056873</v>
      </c>
      <c r="M1706" s="9">
        <f t="shared" si="107"/>
        <v>42021.139733796299</v>
      </c>
      <c r="N1706">
        <v>1421464873</v>
      </c>
      <c r="O1706" t="b">
        <v>0</v>
      </c>
      <c r="P1706">
        <v>11</v>
      </c>
      <c r="Q1706" t="b">
        <v>0</v>
      </c>
      <c r="R1706" t="s">
        <v>8291</v>
      </c>
    </row>
    <row r="1707" spans="1:18" ht="43.2" x14ac:dyDescent="0.55000000000000004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0" t="str">
        <f t="shared" si="104"/>
        <v>August</v>
      </c>
      <c r="J1707" s="10">
        <f t="shared" si="105"/>
        <v>2015</v>
      </c>
      <c r="K1707" s="9">
        <f t="shared" si="106"/>
        <v>42256.666666666672</v>
      </c>
      <c r="L1707">
        <v>1441814400</v>
      </c>
      <c r="M1707" s="9">
        <f t="shared" si="107"/>
        <v>42245.016736111109</v>
      </c>
      <c r="N1707">
        <v>1440807846</v>
      </c>
      <c r="O1707" t="b">
        <v>0</v>
      </c>
      <c r="P1707">
        <v>0</v>
      </c>
      <c r="Q1707" t="b">
        <v>0</v>
      </c>
      <c r="R1707" t="s">
        <v>8291</v>
      </c>
    </row>
    <row r="1708" spans="1:18" ht="43.2" x14ac:dyDescent="0.55000000000000004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0" t="str">
        <f t="shared" si="104"/>
        <v>June</v>
      </c>
      <c r="J1708" s="10">
        <f t="shared" si="105"/>
        <v>2015</v>
      </c>
      <c r="K1708" s="9">
        <f t="shared" si="106"/>
        <v>42239.306388888886</v>
      </c>
      <c r="L1708">
        <v>1440314472</v>
      </c>
      <c r="M1708" s="9">
        <f t="shared" si="107"/>
        <v>42179.306388888886</v>
      </c>
      <c r="N1708">
        <v>1435130472</v>
      </c>
      <c r="O1708" t="b">
        <v>0</v>
      </c>
      <c r="P1708">
        <v>0</v>
      </c>
      <c r="Q1708" t="b">
        <v>0</v>
      </c>
      <c r="R1708" t="s">
        <v>8291</v>
      </c>
    </row>
    <row r="1709" spans="1:18" ht="43.2" x14ac:dyDescent="0.55000000000000004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0" t="str">
        <f t="shared" si="104"/>
        <v>February</v>
      </c>
      <c r="J1709" s="10">
        <f t="shared" si="105"/>
        <v>2016</v>
      </c>
      <c r="K1709" s="9">
        <f t="shared" si="106"/>
        <v>42457.679340277777</v>
      </c>
      <c r="L1709">
        <v>1459181895</v>
      </c>
      <c r="M1709" s="9">
        <f t="shared" si="107"/>
        <v>42427.721006944441</v>
      </c>
      <c r="N1709">
        <v>1456593495</v>
      </c>
      <c r="O1709" t="b">
        <v>0</v>
      </c>
      <c r="P1709">
        <v>9</v>
      </c>
      <c r="Q1709" t="b">
        <v>0</v>
      </c>
      <c r="R1709" t="s">
        <v>8291</v>
      </c>
    </row>
    <row r="1710" spans="1:18" ht="43.2" x14ac:dyDescent="0.55000000000000004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0" t="str">
        <f t="shared" si="104"/>
        <v>March</v>
      </c>
      <c r="J1710" s="10">
        <f t="shared" si="105"/>
        <v>2016</v>
      </c>
      <c r="K1710" s="9">
        <f t="shared" si="106"/>
        <v>42491.866967592592</v>
      </c>
      <c r="L1710">
        <v>1462135706</v>
      </c>
      <c r="M1710" s="9">
        <f t="shared" si="107"/>
        <v>42451.866967592592</v>
      </c>
      <c r="N1710">
        <v>1458679706</v>
      </c>
      <c r="O1710" t="b">
        <v>0</v>
      </c>
      <c r="P1710">
        <v>0</v>
      </c>
      <c r="Q1710" t="b">
        <v>0</v>
      </c>
      <c r="R1710" t="s">
        <v>8291</v>
      </c>
    </row>
    <row r="1711" spans="1:18" ht="43.2" x14ac:dyDescent="0.55000000000000004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0" t="str">
        <f t="shared" si="104"/>
        <v>July</v>
      </c>
      <c r="J1711" s="10">
        <f t="shared" si="105"/>
        <v>2014</v>
      </c>
      <c r="K1711" s="9">
        <f t="shared" si="106"/>
        <v>41882.818749999999</v>
      </c>
      <c r="L1711">
        <v>1409513940</v>
      </c>
      <c r="M1711" s="9">
        <f t="shared" si="107"/>
        <v>41841.56381944444</v>
      </c>
      <c r="N1711">
        <v>1405949514</v>
      </c>
      <c r="O1711" t="b">
        <v>0</v>
      </c>
      <c r="P1711">
        <v>4</v>
      </c>
      <c r="Q1711" t="b">
        <v>0</v>
      </c>
      <c r="R1711" t="s">
        <v>8291</v>
      </c>
    </row>
    <row r="1712" spans="1:18" ht="28.8" x14ac:dyDescent="0.55000000000000004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0" t="str">
        <f t="shared" si="104"/>
        <v>December</v>
      </c>
      <c r="J1712" s="10">
        <f t="shared" si="105"/>
        <v>2015</v>
      </c>
      <c r="K1712" s="9">
        <f t="shared" si="106"/>
        <v>42387.541666666672</v>
      </c>
      <c r="L1712">
        <v>1453122000</v>
      </c>
      <c r="M1712" s="9">
        <f t="shared" si="107"/>
        <v>42341.59129629629</v>
      </c>
      <c r="N1712">
        <v>1449151888</v>
      </c>
      <c r="O1712" t="b">
        <v>0</v>
      </c>
      <c r="P1712">
        <v>1</v>
      </c>
      <c r="Q1712" t="b">
        <v>0</v>
      </c>
      <c r="R1712" t="s">
        <v>8291</v>
      </c>
    </row>
    <row r="1713" spans="1:18" ht="43.2" x14ac:dyDescent="0.55000000000000004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0" t="str">
        <f t="shared" si="104"/>
        <v>August</v>
      </c>
      <c r="J1713" s="10">
        <f t="shared" si="105"/>
        <v>2014</v>
      </c>
      <c r="K1713" s="9">
        <f t="shared" si="106"/>
        <v>41883.646226851852</v>
      </c>
      <c r="L1713">
        <v>1409585434</v>
      </c>
      <c r="M1713" s="9">
        <f t="shared" si="107"/>
        <v>41852.646226851852</v>
      </c>
      <c r="N1713">
        <v>1406907034</v>
      </c>
      <c r="O1713" t="b">
        <v>0</v>
      </c>
      <c r="P1713">
        <v>2</v>
      </c>
      <c r="Q1713" t="b">
        <v>0</v>
      </c>
      <c r="R1713" t="s">
        <v>8291</v>
      </c>
    </row>
    <row r="1714" spans="1:18" ht="43.2" x14ac:dyDescent="0.55000000000000004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0" t="str">
        <f t="shared" si="104"/>
        <v>May</v>
      </c>
      <c r="J1714" s="10">
        <f t="shared" si="105"/>
        <v>2015</v>
      </c>
      <c r="K1714" s="9">
        <f t="shared" si="106"/>
        <v>42185.913807870369</v>
      </c>
      <c r="L1714">
        <v>1435701353</v>
      </c>
      <c r="M1714" s="9">
        <f t="shared" si="107"/>
        <v>42125.913807870369</v>
      </c>
      <c r="N1714">
        <v>1430517353</v>
      </c>
      <c r="O1714" t="b">
        <v>0</v>
      </c>
      <c r="P1714">
        <v>0</v>
      </c>
      <c r="Q1714" t="b">
        <v>0</v>
      </c>
      <c r="R1714" t="s">
        <v>8291</v>
      </c>
    </row>
    <row r="1715" spans="1:18" ht="57.6" x14ac:dyDescent="0.55000000000000004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0" t="str">
        <f t="shared" si="104"/>
        <v>September</v>
      </c>
      <c r="J1715" s="10">
        <f t="shared" si="105"/>
        <v>2014</v>
      </c>
      <c r="K1715" s="9">
        <f t="shared" si="106"/>
        <v>41917.801064814819</v>
      </c>
      <c r="L1715">
        <v>1412536412</v>
      </c>
      <c r="M1715" s="9">
        <f t="shared" si="107"/>
        <v>41887.801064814819</v>
      </c>
      <c r="N1715">
        <v>1409944412</v>
      </c>
      <c r="O1715" t="b">
        <v>0</v>
      </c>
      <c r="P1715">
        <v>1</v>
      </c>
      <c r="Q1715" t="b">
        <v>0</v>
      </c>
      <c r="R1715" t="s">
        <v>8291</v>
      </c>
    </row>
    <row r="1716" spans="1:18" ht="43.2" x14ac:dyDescent="0.55000000000000004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0" t="str">
        <f t="shared" si="104"/>
        <v>April</v>
      </c>
      <c r="J1716" s="10">
        <f t="shared" si="105"/>
        <v>2015</v>
      </c>
      <c r="K1716" s="9">
        <f t="shared" si="106"/>
        <v>42125.918530092589</v>
      </c>
      <c r="L1716">
        <v>1430517761</v>
      </c>
      <c r="M1716" s="9">
        <f t="shared" si="107"/>
        <v>42095.918530092589</v>
      </c>
      <c r="N1716">
        <v>1427925761</v>
      </c>
      <c r="O1716" t="b">
        <v>0</v>
      </c>
      <c r="P1716">
        <v>17</v>
      </c>
      <c r="Q1716" t="b">
        <v>0</v>
      </c>
      <c r="R1716" t="s">
        <v>8291</v>
      </c>
    </row>
    <row r="1717" spans="1:18" ht="43.2" x14ac:dyDescent="0.55000000000000004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0" t="str">
        <f t="shared" si="104"/>
        <v>March</v>
      </c>
      <c r="J1717" s="10">
        <f t="shared" si="105"/>
        <v>2015</v>
      </c>
      <c r="K1717" s="9">
        <f t="shared" si="106"/>
        <v>42094.140277777777</v>
      </c>
      <c r="L1717">
        <v>1427772120</v>
      </c>
      <c r="M1717" s="9">
        <f t="shared" si="107"/>
        <v>42064.217418981483</v>
      </c>
      <c r="N1717">
        <v>1425186785</v>
      </c>
      <c r="O1717" t="b">
        <v>0</v>
      </c>
      <c r="P1717">
        <v>2</v>
      </c>
      <c r="Q1717" t="b">
        <v>0</v>
      </c>
      <c r="R1717" t="s">
        <v>8291</v>
      </c>
    </row>
    <row r="1718" spans="1:18" ht="43.2" x14ac:dyDescent="0.55000000000000004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0" t="str">
        <f t="shared" si="104"/>
        <v>October</v>
      </c>
      <c r="J1718" s="10">
        <f t="shared" si="105"/>
        <v>2016</v>
      </c>
      <c r="K1718" s="9">
        <f t="shared" si="106"/>
        <v>42713.619201388887</v>
      </c>
      <c r="L1718">
        <v>1481295099</v>
      </c>
      <c r="M1718" s="9">
        <f t="shared" si="107"/>
        <v>42673.577534722222</v>
      </c>
      <c r="N1718">
        <v>1477835499</v>
      </c>
      <c r="O1718" t="b">
        <v>0</v>
      </c>
      <c r="P1718">
        <v>3</v>
      </c>
      <c r="Q1718" t="b">
        <v>0</v>
      </c>
      <c r="R1718" t="s">
        <v>8291</v>
      </c>
    </row>
    <row r="1719" spans="1:18" ht="43.2" x14ac:dyDescent="0.55000000000000004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0" t="str">
        <f t="shared" si="104"/>
        <v>March</v>
      </c>
      <c r="J1719" s="10">
        <f t="shared" si="105"/>
        <v>2016</v>
      </c>
      <c r="K1719" s="9">
        <f t="shared" si="106"/>
        <v>42481.166666666672</v>
      </c>
      <c r="L1719">
        <v>1461211200</v>
      </c>
      <c r="M1719" s="9">
        <f t="shared" si="107"/>
        <v>42460.98192129629</v>
      </c>
      <c r="N1719">
        <v>1459467238</v>
      </c>
      <c r="O1719" t="b">
        <v>0</v>
      </c>
      <c r="P1719">
        <v>41</v>
      </c>
      <c r="Q1719" t="b">
        <v>0</v>
      </c>
      <c r="R1719" t="s">
        <v>8291</v>
      </c>
    </row>
    <row r="1720" spans="1:18" x14ac:dyDescent="0.55000000000000004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0" t="str">
        <f t="shared" si="104"/>
        <v>March</v>
      </c>
      <c r="J1720" s="10">
        <f t="shared" si="105"/>
        <v>2016</v>
      </c>
      <c r="K1720" s="9">
        <f t="shared" si="106"/>
        <v>42504.207638888889</v>
      </c>
      <c r="L1720">
        <v>1463201940</v>
      </c>
      <c r="M1720" s="9">
        <f t="shared" si="107"/>
        <v>42460.610520833332</v>
      </c>
      <c r="N1720">
        <v>1459435149</v>
      </c>
      <c r="O1720" t="b">
        <v>0</v>
      </c>
      <c r="P1720">
        <v>2</v>
      </c>
      <c r="Q1720" t="b">
        <v>0</v>
      </c>
      <c r="R1720" t="s">
        <v>8291</v>
      </c>
    </row>
    <row r="1721" spans="1:18" ht="43.2" x14ac:dyDescent="0.55000000000000004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0" t="str">
        <f t="shared" si="104"/>
        <v>August</v>
      </c>
      <c r="J1721" s="10">
        <f t="shared" si="105"/>
        <v>2014</v>
      </c>
      <c r="K1721" s="9">
        <f t="shared" si="106"/>
        <v>41899.534618055557</v>
      </c>
      <c r="L1721">
        <v>1410958191</v>
      </c>
      <c r="M1721" s="9">
        <f t="shared" si="107"/>
        <v>41869.534618055557</v>
      </c>
      <c r="N1721">
        <v>1408366191</v>
      </c>
      <c r="O1721" t="b">
        <v>0</v>
      </c>
      <c r="P1721">
        <v>3</v>
      </c>
      <c r="Q1721" t="b">
        <v>0</v>
      </c>
      <c r="R1721" t="s">
        <v>8291</v>
      </c>
    </row>
    <row r="1722" spans="1:18" ht="43.2" x14ac:dyDescent="0.55000000000000004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0" t="str">
        <f t="shared" si="104"/>
        <v>October</v>
      </c>
      <c r="J1722" s="10">
        <f t="shared" si="105"/>
        <v>2014</v>
      </c>
      <c r="K1722" s="9">
        <f t="shared" si="106"/>
        <v>41952.824895833335</v>
      </c>
      <c r="L1722">
        <v>1415562471</v>
      </c>
      <c r="M1722" s="9">
        <f t="shared" si="107"/>
        <v>41922.783229166671</v>
      </c>
      <c r="N1722">
        <v>1412966871</v>
      </c>
      <c r="O1722" t="b">
        <v>0</v>
      </c>
      <c r="P1722">
        <v>8</v>
      </c>
      <c r="Q1722" t="b">
        <v>0</v>
      </c>
      <c r="R1722" t="s">
        <v>8291</v>
      </c>
    </row>
    <row r="1723" spans="1:18" ht="43.2" x14ac:dyDescent="0.55000000000000004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0" t="str">
        <f t="shared" si="104"/>
        <v>November</v>
      </c>
      <c r="J1723" s="10">
        <f t="shared" si="105"/>
        <v>2015</v>
      </c>
      <c r="K1723" s="9">
        <f t="shared" si="106"/>
        <v>42349.461377314816</v>
      </c>
      <c r="L1723">
        <v>1449831863</v>
      </c>
      <c r="M1723" s="9">
        <f t="shared" si="107"/>
        <v>42319.461377314816</v>
      </c>
      <c r="N1723">
        <v>1447239863</v>
      </c>
      <c r="O1723" t="b">
        <v>0</v>
      </c>
      <c r="P1723">
        <v>0</v>
      </c>
      <c r="Q1723" t="b">
        <v>0</v>
      </c>
      <c r="R1723" t="s">
        <v>8291</v>
      </c>
    </row>
    <row r="1724" spans="1:18" ht="43.2" x14ac:dyDescent="0.55000000000000004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0" t="str">
        <f t="shared" si="104"/>
        <v>February</v>
      </c>
      <c r="J1724" s="10">
        <f t="shared" si="105"/>
        <v>2016</v>
      </c>
      <c r="K1724" s="9">
        <f t="shared" si="106"/>
        <v>42463.006944444445</v>
      </c>
      <c r="L1724">
        <v>1459642200</v>
      </c>
      <c r="M1724" s="9">
        <f t="shared" si="107"/>
        <v>42425.960983796293</v>
      </c>
      <c r="N1724">
        <v>1456441429</v>
      </c>
      <c r="O1724" t="b">
        <v>0</v>
      </c>
      <c r="P1724">
        <v>1</v>
      </c>
      <c r="Q1724" t="b">
        <v>0</v>
      </c>
      <c r="R1724" t="s">
        <v>8291</v>
      </c>
    </row>
    <row r="1725" spans="1:18" ht="43.2" x14ac:dyDescent="0.55000000000000004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0" t="str">
        <f t="shared" si="104"/>
        <v>May</v>
      </c>
      <c r="J1725" s="10">
        <f t="shared" si="105"/>
        <v>2015</v>
      </c>
      <c r="K1725" s="9">
        <f t="shared" si="106"/>
        <v>42186.25</v>
      </c>
      <c r="L1725">
        <v>1435730400</v>
      </c>
      <c r="M1725" s="9">
        <f t="shared" si="107"/>
        <v>42129.82540509259</v>
      </c>
      <c r="N1725">
        <v>1430855315</v>
      </c>
      <c r="O1725" t="b">
        <v>0</v>
      </c>
      <c r="P1725">
        <v>3</v>
      </c>
      <c r="Q1725" t="b">
        <v>0</v>
      </c>
      <c r="R1725" t="s">
        <v>8291</v>
      </c>
    </row>
    <row r="1726" spans="1:18" ht="43.2" x14ac:dyDescent="0.55000000000000004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0" t="str">
        <f t="shared" si="104"/>
        <v>September</v>
      </c>
      <c r="J1726" s="10">
        <f t="shared" si="105"/>
        <v>2014</v>
      </c>
      <c r="K1726" s="9">
        <f t="shared" si="106"/>
        <v>41942.932430555556</v>
      </c>
      <c r="L1726">
        <v>1414707762</v>
      </c>
      <c r="M1726" s="9">
        <f t="shared" si="107"/>
        <v>41912.932430555556</v>
      </c>
      <c r="N1726">
        <v>1412115762</v>
      </c>
      <c r="O1726" t="b">
        <v>0</v>
      </c>
      <c r="P1726">
        <v>4</v>
      </c>
      <c r="Q1726" t="b">
        <v>0</v>
      </c>
      <c r="R1726" t="s">
        <v>8291</v>
      </c>
    </row>
    <row r="1727" spans="1:18" ht="43.2" x14ac:dyDescent="0.55000000000000004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0" t="str">
        <f t="shared" si="104"/>
        <v>July</v>
      </c>
      <c r="J1727" s="10">
        <f t="shared" si="105"/>
        <v>2014</v>
      </c>
      <c r="K1727" s="9">
        <f t="shared" si="106"/>
        <v>41875.968159722222</v>
      </c>
      <c r="L1727">
        <v>1408922049</v>
      </c>
      <c r="M1727" s="9">
        <f t="shared" si="107"/>
        <v>41845.968159722222</v>
      </c>
      <c r="N1727">
        <v>1406330049</v>
      </c>
      <c r="O1727" t="b">
        <v>0</v>
      </c>
      <c r="P1727">
        <v>9</v>
      </c>
      <c r="Q1727" t="b">
        <v>0</v>
      </c>
      <c r="R1727" t="s">
        <v>8291</v>
      </c>
    </row>
    <row r="1728" spans="1:18" ht="28.8" x14ac:dyDescent="0.55000000000000004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0" t="str">
        <f t="shared" si="104"/>
        <v>May</v>
      </c>
      <c r="J1728" s="10">
        <f t="shared" si="105"/>
        <v>2014</v>
      </c>
      <c r="K1728" s="9">
        <f t="shared" si="106"/>
        <v>41817.919722222221</v>
      </c>
      <c r="L1728">
        <v>1403906664</v>
      </c>
      <c r="M1728" s="9">
        <f t="shared" si="107"/>
        <v>41788.919722222221</v>
      </c>
      <c r="N1728">
        <v>1401401064</v>
      </c>
      <c r="O1728" t="b">
        <v>0</v>
      </c>
      <c r="P1728">
        <v>16</v>
      </c>
      <c r="Q1728" t="b">
        <v>0</v>
      </c>
      <c r="R1728" t="s">
        <v>8291</v>
      </c>
    </row>
    <row r="1729" spans="1:18" ht="43.2" x14ac:dyDescent="0.55000000000000004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0" t="str">
        <f t="shared" si="104"/>
        <v>February</v>
      </c>
      <c r="J1729" s="10">
        <f t="shared" si="105"/>
        <v>2015</v>
      </c>
      <c r="K1729" s="9">
        <f t="shared" si="106"/>
        <v>42099.458333333328</v>
      </c>
      <c r="L1729">
        <v>1428231600</v>
      </c>
      <c r="M1729" s="9">
        <f t="shared" si="107"/>
        <v>42044.927974537044</v>
      </c>
      <c r="N1729">
        <v>1423520177</v>
      </c>
      <c r="O1729" t="b">
        <v>0</v>
      </c>
      <c r="P1729">
        <v>1</v>
      </c>
      <c r="Q1729" t="b">
        <v>0</v>
      </c>
      <c r="R1729" t="s">
        <v>8291</v>
      </c>
    </row>
    <row r="1730" spans="1:18" ht="43.2" x14ac:dyDescent="0.55000000000000004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0" t="str">
        <f t="shared" si="104"/>
        <v>September</v>
      </c>
      <c r="J1730" s="10">
        <f t="shared" si="105"/>
        <v>2015</v>
      </c>
      <c r="K1730" s="9">
        <f t="shared" si="106"/>
        <v>42298.625856481478</v>
      </c>
      <c r="L1730">
        <v>1445439674</v>
      </c>
      <c r="M1730" s="9">
        <f t="shared" si="107"/>
        <v>42268.625856481478</v>
      </c>
      <c r="N1730">
        <v>1442847674</v>
      </c>
      <c r="O1730" t="b">
        <v>0</v>
      </c>
      <c r="P1730">
        <v>7</v>
      </c>
      <c r="Q1730" t="b">
        <v>0</v>
      </c>
      <c r="R1730" t="s">
        <v>8291</v>
      </c>
    </row>
    <row r="1731" spans="1:18" ht="43.2" x14ac:dyDescent="0.55000000000000004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0" t="str">
        <f t="shared" ref="I1731:I1794" si="108">TEXT(M1731, "mmmm")</f>
        <v>April</v>
      </c>
      <c r="J1731" s="10">
        <f t="shared" ref="J1731:J1794" si="109">YEAR(M1731)</f>
        <v>2016</v>
      </c>
      <c r="K1731" s="9">
        <f t="shared" ref="K1731:K1794" si="110">(((L1731/60)/60)/24)+DATE(1970,1,1)</f>
        <v>42531.052152777775</v>
      </c>
      <c r="L1731">
        <v>1465521306</v>
      </c>
      <c r="M1731" s="9">
        <f t="shared" ref="M1731:M1794" si="111">(((N1731/60)/60)/24)+DATE(1970,1,1)</f>
        <v>42471.052152777775</v>
      </c>
      <c r="N1731">
        <v>1460337306</v>
      </c>
      <c r="O1731" t="b">
        <v>0</v>
      </c>
      <c r="P1731">
        <v>0</v>
      </c>
      <c r="Q1731" t="b">
        <v>0</v>
      </c>
      <c r="R1731" t="s">
        <v>8291</v>
      </c>
    </row>
    <row r="1732" spans="1:18" ht="43.2" x14ac:dyDescent="0.55000000000000004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0" t="str">
        <f t="shared" si="108"/>
        <v>September</v>
      </c>
      <c r="J1732" s="10">
        <f t="shared" si="109"/>
        <v>2015</v>
      </c>
      <c r="K1732" s="9">
        <f t="shared" si="110"/>
        <v>42302.087766203709</v>
      </c>
      <c r="L1732">
        <v>1445738783</v>
      </c>
      <c r="M1732" s="9">
        <f t="shared" si="111"/>
        <v>42272.087766203709</v>
      </c>
      <c r="N1732">
        <v>1443146783</v>
      </c>
      <c r="O1732" t="b">
        <v>0</v>
      </c>
      <c r="P1732">
        <v>0</v>
      </c>
      <c r="Q1732" t="b">
        <v>0</v>
      </c>
      <c r="R1732" t="s">
        <v>8291</v>
      </c>
    </row>
    <row r="1733" spans="1:18" ht="28.8" x14ac:dyDescent="0.55000000000000004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0" t="str">
        <f t="shared" si="108"/>
        <v>May</v>
      </c>
      <c r="J1733" s="10">
        <f t="shared" si="109"/>
        <v>2015</v>
      </c>
      <c r="K1733" s="9">
        <f t="shared" si="110"/>
        <v>42166.625</v>
      </c>
      <c r="L1733">
        <v>1434034800</v>
      </c>
      <c r="M1733" s="9">
        <f t="shared" si="111"/>
        <v>42152.906851851847</v>
      </c>
      <c r="N1733">
        <v>1432849552</v>
      </c>
      <c r="O1733" t="b">
        <v>0</v>
      </c>
      <c r="P1733">
        <v>0</v>
      </c>
      <c r="Q1733" t="b">
        <v>0</v>
      </c>
      <c r="R1733" t="s">
        <v>8291</v>
      </c>
    </row>
    <row r="1734" spans="1:18" ht="43.2" x14ac:dyDescent="0.55000000000000004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0" t="str">
        <f t="shared" si="108"/>
        <v>November</v>
      </c>
      <c r="J1734" s="10">
        <f t="shared" si="109"/>
        <v>2015</v>
      </c>
      <c r="K1734" s="9">
        <f t="shared" si="110"/>
        <v>42385.208333333328</v>
      </c>
      <c r="L1734">
        <v>1452920400</v>
      </c>
      <c r="M1734" s="9">
        <f t="shared" si="111"/>
        <v>42325.683807870373</v>
      </c>
      <c r="N1734">
        <v>1447777481</v>
      </c>
      <c r="O1734" t="b">
        <v>0</v>
      </c>
      <c r="P1734">
        <v>0</v>
      </c>
      <c r="Q1734" t="b">
        <v>0</v>
      </c>
      <c r="R1734" t="s">
        <v>8291</v>
      </c>
    </row>
    <row r="1735" spans="1:18" ht="43.2" x14ac:dyDescent="0.55000000000000004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0" t="str">
        <f t="shared" si="108"/>
        <v>September</v>
      </c>
      <c r="J1735" s="10">
        <f t="shared" si="109"/>
        <v>2016</v>
      </c>
      <c r="K1735" s="9">
        <f t="shared" si="110"/>
        <v>42626.895833333328</v>
      </c>
      <c r="L1735">
        <v>1473802200</v>
      </c>
      <c r="M1735" s="9">
        <f t="shared" si="111"/>
        <v>42614.675625000003</v>
      </c>
      <c r="N1735">
        <v>1472746374</v>
      </c>
      <c r="O1735" t="b">
        <v>0</v>
      </c>
      <c r="P1735">
        <v>0</v>
      </c>
      <c r="Q1735" t="b">
        <v>0</v>
      </c>
      <c r="R1735" t="s">
        <v>8291</v>
      </c>
    </row>
    <row r="1736" spans="1:18" ht="43.2" x14ac:dyDescent="0.55000000000000004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0" t="str">
        <f t="shared" si="108"/>
        <v>April</v>
      </c>
      <c r="J1736" s="10">
        <f t="shared" si="109"/>
        <v>2015</v>
      </c>
      <c r="K1736" s="9">
        <f t="shared" si="110"/>
        <v>42132.036527777775</v>
      </c>
      <c r="L1736">
        <v>1431046356</v>
      </c>
      <c r="M1736" s="9">
        <f t="shared" si="111"/>
        <v>42102.036527777775</v>
      </c>
      <c r="N1736">
        <v>1428454356</v>
      </c>
      <c r="O1736" t="b">
        <v>0</v>
      </c>
      <c r="P1736">
        <v>1</v>
      </c>
      <c r="Q1736" t="b">
        <v>0</v>
      </c>
      <c r="R1736" t="s">
        <v>8291</v>
      </c>
    </row>
    <row r="1737" spans="1:18" ht="43.2" x14ac:dyDescent="0.55000000000000004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0" t="str">
        <f t="shared" si="108"/>
        <v>July</v>
      </c>
      <c r="J1737" s="10">
        <f t="shared" si="109"/>
        <v>2016</v>
      </c>
      <c r="K1737" s="9">
        <f t="shared" si="110"/>
        <v>42589.814178240747</v>
      </c>
      <c r="L1737">
        <v>1470598345</v>
      </c>
      <c r="M1737" s="9">
        <f t="shared" si="111"/>
        <v>42559.814178240747</v>
      </c>
      <c r="N1737">
        <v>1468006345</v>
      </c>
      <c r="O1737" t="b">
        <v>0</v>
      </c>
      <c r="P1737">
        <v>2</v>
      </c>
      <c r="Q1737" t="b">
        <v>0</v>
      </c>
      <c r="R1737" t="s">
        <v>8291</v>
      </c>
    </row>
    <row r="1738" spans="1:18" ht="28.8" x14ac:dyDescent="0.55000000000000004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0" t="str">
        <f t="shared" si="108"/>
        <v>October</v>
      </c>
      <c r="J1738" s="10">
        <f t="shared" si="109"/>
        <v>2015</v>
      </c>
      <c r="K1738" s="9">
        <f t="shared" si="110"/>
        <v>42316.90315972222</v>
      </c>
      <c r="L1738">
        <v>1447018833</v>
      </c>
      <c r="M1738" s="9">
        <f t="shared" si="111"/>
        <v>42286.861493055556</v>
      </c>
      <c r="N1738">
        <v>1444423233</v>
      </c>
      <c r="O1738" t="b">
        <v>0</v>
      </c>
      <c r="P1738">
        <v>1</v>
      </c>
      <c r="Q1738" t="b">
        <v>0</v>
      </c>
      <c r="R1738" t="s">
        <v>8291</v>
      </c>
    </row>
    <row r="1739" spans="1:18" ht="43.2" x14ac:dyDescent="0.55000000000000004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0" t="str">
        <f t="shared" si="108"/>
        <v>June</v>
      </c>
      <c r="J1739" s="10">
        <f t="shared" si="109"/>
        <v>2015</v>
      </c>
      <c r="K1739" s="9">
        <f t="shared" si="110"/>
        <v>42205.948981481488</v>
      </c>
      <c r="L1739">
        <v>1437432392</v>
      </c>
      <c r="M1739" s="9">
        <f t="shared" si="111"/>
        <v>42175.948981481488</v>
      </c>
      <c r="N1739">
        <v>1434840392</v>
      </c>
      <c r="O1739" t="b">
        <v>0</v>
      </c>
      <c r="P1739">
        <v>15</v>
      </c>
      <c r="Q1739" t="b">
        <v>0</v>
      </c>
      <c r="R1739" t="s">
        <v>8291</v>
      </c>
    </row>
    <row r="1740" spans="1:18" ht="28.8" x14ac:dyDescent="0.55000000000000004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0" t="str">
        <f t="shared" si="108"/>
        <v>September</v>
      </c>
      <c r="J1740" s="10">
        <f t="shared" si="109"/>
        <v>2014</v>
      </c>
      <c r="K1740" s="9">
        <f t="shared" si="110"/>
        <v>41914.874328703707</v>
      </c>
      <c r="L1740">
        <v>1412283542</v>
      </c>
      <c r="M1740" s="9">
        <f t="shared" si="111"/>
        <v>41884.874328703707</v>
      </c>
      <c r="N1740">
        <v>1409691542</v>
      </c>
      <c r="O1740" t="b">
        <v>0</v>
      </c>
      <c r="P1740">
        <v>1</v>
      </c>
      <c r="Q1740" t="b">
        <v>0</v>
      </c>
      <c r="R1740" t="s">
        <v>8291</v>
      </c>
    </row>
    <row r="1741" spans="1:18" ht="43.2" x14ac:dyDescent="0.55000000000000004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0" t="str">
        <f t="shared" si="108"/>
        <v>March</v>
      </c>
      <c r="J1741" s="10">
        <f t="shared" si="109"/>
        <v>2016</v>
      </c>
      <c r="K1741" s="9">
        <f t="shared" si="110"/>
        <v>42494.832546296297</v>
      </c>
      <c r="L1741">
        <v>1462391932</v>
      </c>
      <c r="M1741" s="9">
        <f t="shared" si="111"/>
        <v>42435.874212962968</v>
      </c>
      <c r="N1741">
        <v>1457297932</v>
      </c>
      <c r="O1741" t="b">
        <v>0</v>
      </c>
      <c r="P1741">
        <v>1</v>
      </c>
      <c r="Q1741" t="b">
        <v>0</v>
      </c>
      <c r="R1741" t="s">
        <v>8291</v>
      </c>
    </row>
    <row r="1742" spans="1:18" ht="43.2" x14ac:dyDescent="0.55000000000000004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0" t="str">
        <f t="shared" si="108"/>
        <v>June</v>
      </c>
      <c r="J1742" s="10">
        <f t="shared" si="109"/>
        <v>2015</v>
      </c>
      <c r="K1742" s="9">
        <f t="shared" si="110"/>
        <v>42201.817384259266</v>
      </c>
      <c r="L1742">
        <v>1437075422</v>
      </c>
      <c r="M1742" s="9">
        <f t="shared" si="111"/>
        <v>42171.817384259266</v>
      </c>
      <c r="N1742">
        <v>1434483422</v>
      </c>
      <c r="O1742" t="b">
        <v>0</v>
      </c>
      <c r="P1742">
        <v>0</v>
      </c>
      <c r="Q1742" t="b">
        <v>0</v>
      </c>
      <c r="R1742" t="s">
        <v>8291</v>
      </c>
    </row>
    <row r="1743" spans="1:18" ht="28.8" x14ac:dyDescent="0.55000000000000004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0" t="str">
        <f t="shared" si="108"/>
        <v>April</v>
      </c>
      <c r="J1743" s="10">
        <f t="shared" si="109"/>
        <v>2015</v>
      </c>
      <c r="K1743" s="9">
        <f t="shared" si="110"/>
        <v>42165.628136574072</v>
      </c>
      <c r="L1743">
        <v>1433948671</v>
      </c>
      <c r="M1743" s="9">
        <f t="shared" si="111"/>
        <v>42120.628136574072</v>
      </c>
      <c r="N1743">
        <v>1430060671</v>
      </c>
      <c r="O1743" t="b">
        <v>0</v>
      </c>
      <c r="P1743">
        <v>52</v>
      </c>
      <c r="Q1743" t="b">
        <v>1</v>
      </c>
      <c r="R1743" t="s">
        <v>8283</v>
      </c>
    </row>
    <row r="1744" spans="1:18" ht="43.2" x14ac:dyDescent="0.55000000000000004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0" t="str">
        <f t="shared" si="108"/>
        <v>December</v>
      </c>
      <c r="J1744" s="10">
        <f t="shared" si="109"/>
        <v>2016</v>
      </c>
      <c r="K1744" s="9">
        <f t="shared" si="110"/>
        <v>42742.875</v>
      </c>
      <c r="L1744">
        <v>1483822800</v>
      </c>
      <c r="M1744" s="9">
        <f t="shared" si="111"/>
        <v>42710.876967592587</v>
      </c>
      <c r="N1744">
        <v>1481058170</v>
      </c>
      <c r="O1744" t="b">
        <v>0</v>
      </c>
      <c r="P1744">
        <v>34</v>
      </c>
      <c r="Q1744" t="b">
        <v>1</v>
      </c>
      <c r="R1744" t="s">
        <v>8283</v>
      </c>
    </row>
    <row r="1745" spans="1:18" ht="43.2" x14ac:dyDescent="0.55000000000000004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0" t="str">
        <f t="shared" si="108"/>
        <v>August</v>
      </c>
      <c r="J1745" s="10">
        <f t="shared" si="109"/>
        <v>2016</v>
      </c>
      <c r="K1745" s="9">
        <f t="shared" si="110"/>
        <v>42609.165972222225</v>
      </c>
      <c r="L1745">
        <v>1472270340</v>
      </c>
      <c r="M1745" s="9">
        <f t="shared" si="111"/>
        <v>42586.925636574073</v>
      </c>
      <c r="N1745">
        <v>1470348775</v>
      </c>
      <c r="O1745" t="b">
        <v>0</v>
      </c>
      <c r="P1745">
        <v>67</v>
      </c>
      <c r="Q1745" t="b">
        <v>1</v>
      </c>
      <c r="R1745" t="s">
        <v>8283</v>
      </c>
    </row>
    <row r="1746" spans="1:18" ht="43.2" x14ac:dyDescent="0.55000000000000004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0" t="str">
        <f t="shared" si="108"/>
        <v>January</v>
      </c>
      <c r="J1746" s="10">
        <f t="shared" si="109"/>
        <v>2015</v>
      </c>
      <c r="K1746" s="9">
        <f t="shared" si="110"/>
        <v>42071.563391203701</v>
      </c>
      <c r="L1746">
        <v>1425821477</v>
      </c>
      <c r="M1746" s="9">
        <f t="shared" si="111"/>
        <v>42026.605057870373</v>
      </c>
      <c r="N1746">
        <v>1421937077</v>
      </c>
      <c r="O1746" t="b">
        <v>0</v>
      </c>
      <c r="P1746">
        <v>70</v>
      </c>
      <c r="Q1746" t="b">
        <v>1</v>
      </c>
      <c r="R1746" t="s">
        <v>8283</v>
      </c>
    </row>
    <row r="1747" spans="1:18" ht="43.2" x14ac:dyDescent="0.55000000000000004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0" t="str">
        <f t="shared" si="108"/>
        <v>November</v>
      </c>
      <c r="J1747" s="10">
        <f t="shared" si="109"/>
        <v>2016</v>
      </c>
      <c r="K1747" s="9">
        <f t="shared" si="110"/>
        <v>42726.083333333328</v>
      </c>
      <c r="L1747">
        <v>1482372000</v>
      </c>
      <c r="M1747" s="9">
        <f t="shared" si="111"/>
        <v>42690.259699074071</v>
      </c>
      <c r="N1747">
        <v>1479276838</v>
      </c>
      <c r="O1747" t="b">
        <v>0</v>
      </c>
      <c r="P1747">
        <v>89</v>
      </c>
      <c r="Q1747" t="b">
        <v>1</v>
      </c>
      <c r="R1747" t="s">
        <v>8283</v>
      </c>
    </row>
    <row r="1748" spans="1:18" ht="43.2" x14ac:dyDescent="0.55000000000000004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0" t="str">
        <f t="shared" si="108"/>
        <v>October</v>
      </c>
      <c r="J1748" s="10">
        <f t="shared" si="109"/>
        <v>2016</v>
      </c>
      <c r="K1748" s="9">
        <f t="shared" si="110"/>
        <v>42698.083333333328</v>
      </c>
      <c r="L1748">
        <v>1479952800</v>
      </c>
      <c r="M1748" s="9">
        <f t="shared" si="111"/>
        <v>42668.176701388889</v>
      </c>
      <c r="N1748">
        <v>1477368867</v>
      </c>
      <c r="O1748" t="b">
        <v>0</v>
      </c>
      <c r="P1748">
        <v>107</v>
      </c>
      <c r="Q1748" t="b">
        <v>1</v>
      </c>
      <c r="R1748" t="s">
        <v>8283</v>
      </c>
    </row>
    <row r="1749" spans="1:18" ht="43.2" x14ac:dyDescent="0.55000000000000004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0" t="str">
        <f t="shared" si="108"/>
        <v>October</v>
      </c>
      <c r="J1749" s="10">
        <f t="shared" si="109"/>
        <v>2015</v>
      </c>
      <c r="K1749" s="9">
        <f t="shared" si="110"/>
        <v>42321.625</v>
      </c>
      <c r="L1749">
        <v>1447426800</v>
      </c>
      <c r="M1749" s="9">
        <f t="shared" si="111"/>
        <v>42292.435532407413</v>
      </c>
      <c r="N1749">
        <v>1444904830</v>
      </c>
      <c r="O1749" t="b">
        <v>0</v>
      </c>
      <c r="P1749">
        <v>159</v>
      </c>
      <c r="Q1749" t="b">
        <v>1</v>
      </c>
      <c r="R1749" t="s">
        <v>8283</v>
      </c>
    </row>
    <row r="1750" spans="1:18" ht="28.8" x14ac:dyDescent="0.55000000000000004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0" t="str">
        <f t="shared" si="108"/>
        <v>August</v>
      </c>
      <c r="J1750" s="10">
        <f t="shared" si="109"/>
        <v>2015</v>
      </c>
      <c r="K1750" s="9">
        <f t="shared" si="110"/>
        <v>42249.950729166667</v>
      </c>
      <c r="L1750">
        <v>1441234143</v>
      </c>
      <c r="M1750" s="9">
        <f t="shared" si="111"/>
        <v>42219.950729166667</v>
      </c>
      <c r="N1750">
        <v>1438642143</v>
      </c>
      <c r="O1750" t="b">
        <v>0</v>
      </c>
      <c r="P1750">
        <v>181</v>
      </c>
      <c r="Q1750" t="b">
        <v>1</v>
      </c>
      <c r="R1750" t="s">
        <v>8283</v>
      </c>
    </row>
    <row r="1751" spans="1:18" ht="28.8" x14ac:dyDescent="0.55000000000000004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0" t="str">
        <f t="shared" si="108"/>
        <v>January</v>
      </c>
      <c r="J1751" s="10">
        <f t="shared" si="109"/>
        <v>2017</v>
      </c>
      <c r="K1751" s="9">
        <f t="shared" si="110"/>
        <v>42795.791666666672</v>
      </c>
      <c r="L1751">
        <v>1488394800</v>
      </c>
      <c r="M1751" s="9">
        <f t="shared" si="111"/>
        <v>42758.975937499999</v>
      </c>
      <c r="N1751">
        <v>1485213921</v>
      </c>
      <c r="O1751" t="b">
        <v>0</v>
      </c>
      <c r="P1751">
        <v>131</v>
      </c>
      <c r="Q1751" t="b">
        <v>1</v>
      </c>
      <c r="R1751" t="s">
        <v>8283</v>
      </c>
    </row>
    <row r="1752" spans="1:18" ht="43.2" x14ac:dyDescent="0.55000000000000004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0" t="str">
        <f t="shared" si="108"/>
        <v>March</v>
      </c>
      <c r="J1752" s="10">
        <f t="shared" si="109"/>
        <v>2016</v>
      </c>
      <c r="K1752" s="9">
        <f t="shared" si="110"/>
        <v>42479.836851851855</v>
      </c>
      <c r="L1752">
        <v>1461096304</v>
      </c>
      <c r="M1752" s="9">
        <f t="shared" si="111"/>
        <v>42454.836851851855</v>
      </c>
      <c r="N1752">
        <v>1458936304</v>
      </c>
      <c r="O1752" t="b">
        <v>0</v>
      </c>
      <c r="P1752">
        <v>125</v>
      </c>
      <c r="Q1752" t="b">
        <v>1</v>
      </c>
      <c r="R1752" t="s">
        <v>8283</v>
      </c>
    </row>
    <row r="1753" spans="1:18" ht="28.8" x14ac:dyDescent="0.55000000000000004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0" t="str">
        <f t="shared" si="108"/>
        <v>February</v>
      </c>
      <c r="J1753" s="10">
        <f t="shared" si="109"/>
        <v>2015</v>
      </c>
      <c r="K1753" s="9">
        <f t="shared" si="110"/>
        <v>42082.739849537036</v>
      </c>
      <c r="L1753">
        <v>1426787123</v>
      </c>
      <c r="M1753" s="9">
        <f t="shared" si="111"/>
        <v>42052.7815162037</v>
      </c>
      <c r="N1753">
        <v>1424198723</v>
      </c>
      <c r="O1753" t="b">
        <v>0</v>
      </c>
      <c r="P1753">
        <v>61</v>
      </c>
      <c r="Q1753" t="b">
        <v>1</v>
      </c>
      <c r="R1753" t="s">
        <v>8283</v>
      </c>
    </row>
    <row r="1754" spans="1:18" ht="28.8" x14ac:dyDescent="0.55000000000000004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0" t="str">
        <f t="shared" si="108"/>
        <v>September</v>
      </c>
      <c r="J1754" s="10">
        <f t="shared" si="109"/>
        <v>2016</v>
      </c>
      <c r="K1754" s="9">
        <f t="shared" si="110"/>
        <v>42657.253263888888</v>
      </c>
      <c r="L1754">
        <v>1476425082</v>
      </c>
      <c r="M1754" s="9">
        <f t="shared" si="111"/>
        <v>42627.253263888888</v>
      </c>
      <c r="N1754">
        <v>1473833082</v>
      </c>
      <c r="O1754" t="b">
        <v>0</v>
      </c>
      <c r="P1754">
        <v>90</v>
      </c>
      <c r="Q1754" t="b">
        <v>1</v>
      </c>
      <c r="R1754" t="s">
        <v>8283</v>
      </c>
    </row>
    <row r="1755" spans="1:18" ht="43.2" x14ac:dyDescent="0.55000000000000004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0" t="str">
        <f t="shared" si="108"/>
        <v>February</v>
      </c>
      <c r="J1755" s="10">
        <f t="shared" si="109"/>
        <v>2016</v>
      </c>
      <c r="K1755" s="9">
        <f t="shared" si="110"/>
        <v>42450.707962962959</v>
      </c>
      <c r="L1755">
        <v>1458579568</v>
      </c>
      <c r="M1755" s="9">
        <f t="shared" si="111"/>
        <v>42420.74962962963</v>
      </c>
      <c r="N1755">
        <v>1455991168</v>
      </c>
      <c r="O1755" t="b">
        <v>0</v>
      </c>
      <c r="P1755">
        <v>35</v>
      </c>
      <c r="Q1755" t="b">
        <v>1</v>
      </c>
      <c r="R1755" t="s">
        <v>8283</v>
      </c>
    </row>
    <row r="1756" spans="1:18" ht="43.2" x14ac:dyDescent="0.55000000000000004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0" t="str">
        <f t="shared" si="108"/>
        <v>March</v>
      </c>
      <c r="J1756" s="10">
        <f t="shared" si="109"/>
        <v>2015</v>
      </c>
      <c r="K1756" s="9">
        <f t="shared" si="110"/>
        <v>42097.835104166668</v>
      </c>
      <c r="L1756">
        <v>1428091353</v>
      </c>
      <c r="M1756" s="9">
        <f t="shared" si="111"/>
        <v>42067.876770833333</v>
      </c>
      <c r="N1756">
        <v>1425502953</v>
      </c>
      <c r="O1756" t="b">
        <v>0</v>
      </c>
      <c r="P1756">
        <v>90</v>
      </c>
      <c r="Q1756" t="b">
        <v>1</v>
      </c>
      <c r="R1756" t="s">
        <v>8283</v>
      </c>
    </row>
    <row r="1757" spans="1:18" ht="43.2" x14ac:dyDescent="0.55000000000000004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0" t="str">
        <f t="shared" si="108"/>
        <v>September</v>
      </c>
      <c r="J1757" s="10">
        <f t="shared" si="109"/>
        <v>2015</v>
      </c>
      <c r="K1757" s="9">
        <f t="shared" si="110"/>
        <v>42282.788900462961</v>
      </c>
      <c r="L1757">
        <v>1444071361</v>
      </c>
      <c r="M1757" s="9">
        <f t="shared" si="111"/>
        <v>42252.788900462961</v>
      </c>
      <c r="N1757">
        <v>1441479361</v>
      </c>
      <c r="O1757" t="b">
        <v>0</v>
      </c>
      <c r="P1757">
        <v>4</v>
      </c>
      <c r="Q1757" t="b">
        <v>1</v>
      </c>
      <c r="R1757" t="s">
        <v>8283</v>
      </c>
    </row>
    <row r="1758" spans="1:18" ht="43.2" x14ac:dyDescent="0.55000000000000004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0" t="str">
        <f t="shared" si="108"/>
        <v>July</v>
      </c>
      <c r="J1758" s="10">
        <f t="shared" si="109"/>
        <v>2016</v>
      </c>
      <c r="K1758" s="9">
        <f t="shared" si="110"/>
        <v>42611.167465277773</v>
      </c>
      <c r="L1758">
        <v>1472443269</v>
      </c>
      <c r="M1758" s="9">
        <f t="shared" si="111"/>
        <v>42571.167465277773</v>
      </c>
      <c r="N1758">
        <v>1468987269</v>
      </c>
      <c r="O1758" t="b">
        <v>0</v>
      </c>
      <c r="P1758">
        <v>120</v>
      </c>
      <c r="Q1758" t="b">
        <v>1</v>
      </c>
      <c r="R1758" t="s">
        <v>8283</v>
      </c>
    </row>
    <row r="1759" spans="1:18" ht="28.8" x14ac:dyDescent="0.55000000000000004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0" t="str">
        <f t="shared" si="108"/>
        <v>December</v>
      </c>
      <c r="J1759" s="10">
        <f t="shared" si="109"/>
        <v>2016</v>
      </c>
      <c r="K1759" s="9">
        <f t="shared" si="110"/>
        <v>42763.811805555553</v>
      </c>
      <c r="L1759">
        <v>1485631740</v>
      </c>
      <c r="M1759" s="9">
        <f t="shared" si="111"/>
        <v>42733.827349537038</v>
      </c>
      <c r="N1759">
        <v>1483041083</v>
      </c>
      <c r="O1759" t="b">
        <v>0</v>
      </c>
      <c r="P1759">
        <v>14</v>
      </c>
      <c r="Q1759" t="b">
        <v>1</v>
      </c>
      <c r="R1759" t="s">
        <v>8283</v>
      </c>
    </row>
    <row r="1760" spans="1:18" ht="43.2" x14ac:dyDescent="0.55000000000000004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0" t="str">
        <f t="shared" si="108"/>
        <v>May</v>
      </c>
      <c r="J1760" s="10">
        <f t="shared" si="109"/>
        <v>2016</v>
      </c>
      <c r="K1760" s="9">
        <f t="shared" si="110"/>
        <v>42565.955925925926</v>
      </c>
      <c r="L1760">
        <v>1468536992</v>
      </c>
      <c r="M1760" s="9">
        <f t="shared" si="111"/>
        <v>42505.955925925926</v>
      </c>
      <c r="N1760">
        <v>1463352992</v>
      </c>
      <c r="O1760" t="b">
        <v>0</v>
      </c>
      <c r="P1760">
        <v>27</v>
      </c>
      <c r="Q1760" t="b">
        <v>1</v>
      </c>
      <c r="R1760" t="s">
        <v>8283</v>
      </c>
    </row>
    <row r="1761" spans="1:18" ht="28.8" x14ac:dyDescent="0.55000000000000004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0" t="str">
        <f t="shared" si="108"/>
        <v>March</v>
      </c>
      <c r="J1761" s="10">
        <f t="shared" si="109"/>
        <v>2015</v>
      </c>
      <c r="K1761" s="9">
        <f t="shared" si="110"/>
        <v>42088.787372685183</v>
      </c>
      <c r="L1761">
        <v>1427309629</v>
      </c>
      <c r="M1761" s="9">
        <f t="shared" si="111"/>
        <v>42068.829039351855</v>
      </c>
      <c r="N1761">
        <v>1425585229</v>
      </c>
      <c r="O1761" t="b">
        <v>0</v>
      </c>
      <c r="P1761">
        <v>49</v>
      </c>
      <c r="Q1761" t="b">
        <v>1</v>
      </c>
      <c r="R1761" t="s">
        <v>8283</v>
      </c>
    </row>
    <row r="1762" spans="1:18" ht="43.2" x14ac:dyDescent="0.55000000000000004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0" t="str">
        <f t="shared" si="108"/>
        <v>February</v>
      </c>
      <c r="J1762" s="10">
        <f t="shared" si="109"/>
        <v>2016</v>
      </c>
      <c r="K1762" s="9">
        <f t="shared" si="110"/>
        <v>42425.67260416667</v>
      </c>
      <c r="L1762">
        <v>1456416513</v>
      </c>
      <c r="M1762" s="9">
        <f t="shared" si="111"/>
        <v>42405.67260416667</v>
      </c>
      <c r="N1762">
        <v>1454688513</v>
      </c>
      <c r="O1762" t="b">
        <v>0</v>
      </c>
      <c r="P1762">
        <v>102</v>
      </c>
      <c r="Q1762" t="b">
        <v>1</v>
      </c>
      <c r="R1762" t="s">
        <v>8283</v>
      </c>
    </row>
    <row r="1763" spans="1:18" ht="28.8" x14ac:dyDescent="0.55000000000000004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0" t="str">
        <f t="shared" si="108"/>
        <v>July</v>
      </c>
      <c r="J1763" s="10">
        <f t="shared" si="109"/>
        <v>2015</v>
      </c>
      <c r="K1763" s="9">
        <f t="shared" si="110"/>
        <v>42259.567824074074</v>
      </c>
      <c r="L1763">
        <v>1442065060</v>
      </c>
      <c r="M1763" s="9">
        <f t="shared" si="111"/>
        <v>42209.567824074074</v>
      </c>
      <c r="N1763">
        <v>1437745060</v>
      </c>
      <c r="O1763" t="b">
        <v>0</v>
      </c>
      <c r="P1763">
        <v>3</v>
      </c>
      <c r="Q1763" t="b">
        <v>1</v>
      </c>
      <c r="R1763" t="s">
        <v>8283</v>
      </c>
    </row>
    <row r="1764" spans="1:18" x14ac:dyDescent="0.55000000000000004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0" t="str">
        <f t="shared" si="108"/>
        <v>February</v>
      </c>
      <c r="J1764" s="10">
        <f t="shared" si="109"/>
        <v>2016</v>
      </c>
      <c r="K1764" s="9">
        <f t="shared" si="110"/>
        <v>42440.982002314813</v>
      </c>
      <c r="L1764">
        <v>1457739245</v>
      </c>
      <c r="M1764" s="9">
        <f t="shared" si="111"/>
        <v>42410.982002314813</v>
      </c>
      <c r="N1764">
        <v>1455147245</v>
      </c>
      <c r="O1764" t="b">
        <v>0</v>
      </c>
      <c r="P1764">
        <v>25</v>
      </c>
      <c r="Q1764" t="b">
        <v>1</v>
      </c>
      <c r="R1764" t="s">
        <v>8283</v>
      </c>
    </row>
    <row r="1765" spans="1:18" ht="43.2" x14ac:dyDescent="0.55000000000000004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0" t="str">
        <f t="shared" si="108"/>
        <v>September</v>
      </c>
      <c r="J1765" s="10">
        <f t="shared" si="109"/>
        <v>2016</v>
      </c>
      <c r="K1765" s="9">
        <f t="shared" si="110"/>
        <v>42666.868518518517</v>
      </c>
      <c r="L1765">
        <v>1477255840</v>
      </c>
      <c r="M1765" s="9">
        <f t="shared" si="111"/>
        <v>42636.868518518517</v>
      </c>
      <c r="N1765">
        <v>1474663840</v>
      </c>
      <c r="O1765" t="b">
        <v>0</v>
      </c>
      <c r="P1765">
        <v>118</v>
      </c>
      <c r="Q1765" t="b">
        <v>1</v>
      </c>
      <c r="R1765" t="s">
        <v>8283</v>
      </c>
    </row>
    <row r="1766" spans="1:18" ht="43.2" x14ac:dyDescent="0.55000000000000004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0" t="str">
        <f t="shared" si="108"/>
        <v>July</v>
      </c>
      <c r="J1766" s="10">
        <f t="shared" si="109"/>
        <v>2014</v>
      </c>
      <c r="K1766" s="9">
        <f t="shared" si="110"/>
        <v>41854.485868055555</v>
      </c>
      <c r="L1766">
        <v>1407065979</v>
      </c>
      <c r="M1766" s="9">
        <f t="shared" si="111"/>
        <v>41825.485868055555</v>
      </c>
      <c r="N1766">
        <v>1404560379</v>
      </c>
      <c r="O1766" t="b">
        <v>1</v>
      </c>
      <c r="P1766">
        <v>39</v>
      </c>
      <c r="Q1766" t="b">
        <v>0</v>
      </c>
      <c r="R1766" t="s">
        <v>8283</v>
      </c>
    </row>
    <row r="1767" spans="1:18" ht="43.2" x14ac:dyDescent="0.55000000000000004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0" t="str">
        <f t="shared" si="108"/>
        <v>July</v>
      </c>
      <c r="J1767" s="10">
        <f t="shared" si="109"/>
        <v>2014</v>
      </c>
      <c r="K1767" s="9">
        <f t="shared" si="110"/>
        <v>41864.980462962965</v>
      </c>
      <c r="L1767">
        <v>1407972712</v>
      </c>
      <c r="M1767" s="9">
        <f t="shared" si="111"/>
        <v>41834.980462962965</v>
      </c>
      <c r="N1767">
        <v>1405380712</v>
      </c>
      <c r="O1767" t="b">
        <v>1</v>
      </c>
      <c r="P1767">
        <v>103</v>
      </c>
      <c r="Q1767" t="b">
        <v>0</v>
      </c>
      <c r="R1767" t="s">
        <v>8283</v>
      </c>
    </row>
    <row r="1768" spans="1:18" ht="28.8" x14ac:dyDescent="0.55000000000000004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0" t="str">
        <f t="shared" si="108"/>
        <v>August</v>
      </c>
      <c r="J1768" s="10">
        <f t="shared" si="109"/>
        <v>2014</v>
      </c>
      <c r="K1768" s="9">
        <f t="shared" si="110"/>
        <v>41876.859814814816</v>
      </c>
      <c r="L1768">
        <v>1408999088</v>
      </c>
      <c r="M1768" s="9">
        <f t="shared" si="111"/>
        <v>41855.859814814816</v>
      </c>
      <c r="N1768">
        <v>1407184688</v>
      </c>
      <c r="O1768" t="b">
        <v>1</v>
      </c>
      <c r="P1768">
        <v>0</v>
      </c>
      <c r="Q1768" t="b">
        <v>0</v>
      </c>
      <c r="R1768" t="s">
        <v>8283</v>
      </c>
    </row>
    <row r="1769" spans="1:18" ht="28.8" x14ac:dyDescent="0.55000000000000004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0" t="str">
        <f t="shared" si="108"/>
        <v>July</v>
      </c>
      <c r="J1769" s="10">
        <f t="shared" si="109"/>
        <v>2014</v>
      </c>
      <c r="K1769" s="9">
        <f t="shared" si="110"/>
        <v>41854.658379629633</v>
      </c>
      <c r="L1769">
        <v>1407080884</v>
      </c>
      <c r="M1769" s="9">
        <f t="shared" si="111"/>
        <v>41824.658379629633</v>
      </c>
      <c r="N1769">
        <v>1404488884</v>
      </c>
      <c r="O1769" t="b">
        <v>1</v>
      </c>
      <c r="P1769">
        <v>39</v>
      </c>
      <c r="Q1769" t="b">
        <v>0</v>
      </c>
      <c r="R1769" t="s">
        <v>8283</v>
      </c>
    </row>
    <row r="1770" spans="1:18" ht="43.2" x14ac:dyDescent="0.55000000000000004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0" t="str">
        <f t="shared" si="108"/>
        <v>July</v>
      </c>
      <c r="J1770" s="10">
        <f t="shared" si="109"/>
        <v>2014</v>
      </c>
      <c r="K1770" s="9">
        <f t="shared" si="110"/>
        <v>41909.560694444444</v>
      </c>
      <c r="L1770">
        <v>1411824444</v>
      </c>
      <c r="M1770" s="9">
        <f t="shared" si="111"/>
        <v>41849.560694444444</v>
      </c>
      <c r="N1770">
        <v>1406640444</v>
      </c>
      <c r="O1770" t="b">
        <v>1</v>
      </c>
      <c r="P1770">
        <v>15</v>
      </c>
      <c r="Q1770" t="b">
        <v>0</v>
      </c>
      <c r="R1770" t="s">
        <v>8283</v>
      </c>
    </row>
    <row r="1771" spans="1:18" ht="43.2" x14ac:dyDescent="0.55000000000000004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0" t="str">
        <f t="shared" si="108"/>
        <v>December</v>
      </c>
      <c r="J1771" s="10">
        <f t="shared" si="109"/>
        <v>2014</v>
      </c>
      <c r="K1771" s="9">
        <f t="shared" si="110"/>
        <v>42017.818969907406</v>
      </c>
      <c r="L1771">
        <v>1421177959</v>
      </c>
      <c r="M1771" s="9">
        <f t="shared" si="111"/>
        <v>41987.818969907406</v>
      </c>
      <c r="N1771">
        <v>1418585959</v>
      </c>
      <c r="O1771" t="b">
        <v>1</v>
      </c>
      <c r="P1771">
        <v>22</v>
      </c>
      <c r="Q1771" t="b">
        <v>0</v>
      </c>
      <c r="R1771" t="s">
        <v>8283</v>
      </c>
    </row>
    <row r="1772" spans="1:18" ht="43.2" x14ac:dyDescent="0.55000000000000004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0" t="str">
        <f t="shared" si="108"/>
        <v>September</v>
      </c>
      <c r="J1772" s="10">
        <f t="shared" si="109"/>
        <v>2014</v>
      </c>
      <c r="K1772" s="9">
        <f t="shared" si="110"/>
        <v>41926.780023148152</v>
      </c>
      <c r="L1772">
        <v>1413312194</v>
      </c>
      <c r="M1772" s="9">
        <f t="shared" si="111"/>
        <v>41891.780023148152</v>
      </c>
      <c r="N1772">
        <v>1410288194</v>
      </c>
      <c r="O1772" t="b">
        <v>1</v>
      </c>
      <c r="P1772">
        <v>92</v>
      </c>
      <c r="Q1772" t="b">
        <v>0</v>
      </c>
      <c r="R1772" t="s">
        <v>8283</v>
      </c>
    </row>
    <row r="1773" spans="1:18" ht="43.2" x14ac:dyDescent="0.55000000000000004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0" t="str">
        <f t="shared" si="108"/>
        <v>September</v>
      </c>
      <c r="J1773" s="10">
        <f t="shared" si="109"/>
        <v>2014</v>
      </c>
      <c r="K1773" s="9">
        <f t="shared" si="110"/>
        <v>41935.979629629634</v>
      </c>
      <c r="L1773">
        <v>1414107040</v>
      </c>
      <c r="M1773" s="9">
        <f t="shared" si="111"/>
        <v>41905.979629629634</v>
      </c>
      <c r="N1773">
        <v>1411515040</v>
      </c>
      <c r="O1773" t="b">
        <v>1</v>
      </c>
      <c r="P1773">
        <v>25</v>
      </c>
      <c r="Q1773" t="b">
        <v>0</v>
      </c>
      <c r="R1773" t="s">
        <v>8283</v>
      </c>
    </row>
    <row r="1774" spans="1:18" ht="28.8" x14ac:dyDescent="0.55000000000000004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0" t="str">
        <f t="shared" si="108"/>
        <v>May</v>
      </c>
      <c r="J1774" s="10">
        <f t="shared" si="109"/>
        <v>2014</v>
      </c>
      <c r="K1774" s="9">
        <f t="shared" si="110"/>
        <v>41826.718009259261</v>
      </c>
      <c r="L1774">
        <v>1404666836</v>
      </c>
      <c r="M1774" s="9">
        <f t="shared" si="111"/>
        <v>41766.718009259261</v>
      </c>
      <c r="N1774">
        <v>1399482836</v>
      </c>
      <c r="O1774" t="b">
        <v>1</v>
      </c>
      <c r="P1774">
        <v>19</v>
      </c>
      <c r="Q1774" t="b">
        <v>0</v>
      </c>
      <c r="R1774" t="s">
        <v>8283</v>
      </c>
    </row>
    <row r="1775" spans="1:18" ht="43.2" x14ac:dyDescent="0.55000000000000004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0" t="str">
        <f t="shared" si="108"/>
        <v>December</v>
      </c>
      <c r="J1775" s="10">
        <f t="shared" si="109"/>
        <v>2014</v>
      </c>
      <c r="K1775" s="9">
        <f t="shared" si="110"/>
        <v>42023.760393518518</v>
      </c>
      <c r="L1775">
        <v>1421691298</v>
      </c>
      <c r="M1775" s="9">
        <f t="shared" si="111"/>
        <v>41978.760393518518</v>
      </c>
      <c r="N1775">
        <v>1417803298</v>
      </c>
      <c r="O1775" t="b">
        <v>1</v>
      </c>
      <c r="P1775">
        <v>19</v>
      </c>
      <c r="Q1775" t="b">
        <v>0</v>
      </c>
      <c r="R1775" t="s">
        <v>8283</v>
      </c>
    </row>
    <row r="1776" spans="1:18" ht="43.2" x14ac:dyDescent="0.55000000000000004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0" t="str">
        <f t="shared" si="108"/>
        <v>October</v>
      </c>
      <c r="J1776" s="10">
        <f t="shared" si="109"/>
        <v>2014</v>
      </c>
      <c r="K1776" s="9">
        <f t="shared" si="110"/>
        <v>41972.624305555553</v>
      </c>
      <c r="L1776">
        <v>1417273140</v>
      </c>
      <c r="M1776" s="9">
        <f t="shared" si="111"/>
        <v>41930.218657407408</v>
      </c>
      <c r="N1776">
        <v>1413609292</v>
      </c>
      <c r="O1776" t="b">
        <v>1</v>
      </c>
      <c r="P1776">
        <v>13</v>
      </c>
      <c r="Q1776" t="b">
        <v>0</v>
      </c>
      <c r="R1776" t="s">
        <v>8283</v>
      </c>
    </row>
    <row r="1777" spans="1:18" ht="43.2" x14ac:dyDescent="0.55000000000000004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0" t="str">
        <f t="shared" si="108"/>
        <v>September</v>
      </c>
      <c r="J1777" s="10">
        <f t="shared" si="109"/>
        <v>2014</v>
      </c>
      <c r="K1777" s="9">
        <f t="shared" si="110"/>
        <v>41936.976388888892</v>
      </c>
      <c r="L1777">
        <v>1414193160</v>
      </c>
      <c r="M1777" s="9">
        <f t="shared" si="111"/>
        <v>41891.976388888892</v>
      </c>
      <c r="N1777">
        <v>1410305160</v>
      </c>
      <c r="O1777" t="b">
        <v>1</v>
      </c>
      <c r="P1777">
        <v>124</v>
      </c>
      <c r="Q1777" t="b">
        <v>0</v>
      </c>
      <c r="R1777" t="s">
        <v>8283</v>
      </c>
    </row>
    <row r="1778" spans="1:18" ht="43.2" x14ac:dyDescent="0.55000000000000004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0" t="str">
        <f t="shared" si="108"/>
        <v>September</v>
      </c>
      <c r="J1778" s="10">
        <f t="shared" si="109"/>
        <v>2014</v>
      </c>
      <c r="K1778" s="9">
        <f t="shared" si="110"/>
        <v>41941.95684027778</v>
      </c>
      <c r="L1778">
        <v>1414623471</v>
      </c>
      <c r="M1778" s="9">
        <f t="shared" si="111"/>
        <v>41905.95684027778</v>
      </c>
      <c r="N1778">
        <v>1411513071</v>
      </c>
      <c r="O1778" t="b">
        <v>1</v>
      </c>
      <c r="P1778">
        <v>4</v>
      </c>
      <c r="Q1778" t="b">
        <v>0</v>
      </c>
      <c r="R1778" t="s">
        <v>8283</v>
      </c>
    </row>
    <row r="1779" spans="1:18" ht="43.2" x14ac:dyDescent="0.55000000000000004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0" t="str">
        <f t="shared" si="108"/>
        <v>January</v>
      </c>
      <c r="J1779" s="10">
        <f t="shared" si="109"/>
        <v>2015</v>
      </c>
      <c r="K1779" s="9">
        <f t="shared" si="110"/>
        <v>42055.357094907406</v>
      </c>
      <c r="L1779">
        <v>1424421253</v>
      </c>
      <c r="M1779" s="9">
        <f t="shared" si="111"/>
        <v>42025.357094907406</v>
      </c>
      <c r="N1779">
        <v>1421829253</v>
      </c>
      <c r="O1779" t="b">
        <v>1</v>
      </c>
      <c r="P1779">
        <v>10</v>
      </c>
      <c r="Q1779" t="b">
        <v>0</v>
      </c>
      <c r="R1779" t="s">
        <v>8283</v>
      </c>
    </row>
    <row r="1780" spans="1:18" ht="43.2" x14ac:dyDescent="0.55000000000000004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0" t="str">
        <f t="shared" si="108"/>
        <v>February</v>
      </c>
      <c r="J1780" s="10">
        <f t="shared" si="109"/>
        <v>2015</v>
      </c>
      <c r="K1780" s="9">
        <f t="shared" si="110"/>
        <v>42090.821701388893</v>
      </c>
      <c r="L1780">
        <v>1427485395</v>
      </c>
      <c r="M1780" s="9">
        <f t="shared" si="111"/>
        <v>42045.86336805555</v>
      </c>
      <c r="N1780">
        <v>1423600995</v>
      </c>
      <c r="O1780" t="b">
        <v>1</v>
      </c>
      <c r="P1780">
        <v>15</v>
      </c>
      <c r="Q1780" t="b">
        <v>0</v>
      </c>
      <c r="R1780" t="s">
        <v>8283</v>
      </c>
    </row>
    <row r="1781" spans="1:18" ht="43.2" x14ac:dyDescent="0.55000000000000004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0" t="str">
        <f t="shared" si="108"/>
        <v>August</v>
      </c>
      <c r="J1781" s="10">
        <f t="shared" si="109"/>
        <v>2016</v>
      </c>
      <c r="K1781" s="9">
        <f t="shared" si="110"/>
        <v>42615.691898148143</v>
      </c>
      <c r="L1781">
        <v>1472834180</v>
      </c>
      <c r="M1781" s="9">
        <f t="shared" si="111"/>
        <v>42585.691898148143</v>
      </c>
      <c r="N1781">
        <v>1470242180</v>
      </c>
      <c r="O1781" t="b">
        <v>1</v>
      </c>
      <c r="P1781">
        <v>38</v>
      </c>
      <c r="Q1781" t="b">
        <v>0</v>
      </c>
      <c r="R1781" t="s">
        <v>8283</v>
      </c>
    </row>
    <row r="1782" spans="1:18" ht="43.2" x14ac:dyDescent="0.55000000000000004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0" t="str">
        <f t="shared" si="108"/>
        <v>May</v>
      </c>
      <c r="J1782" s="10">
        <f t="shared" si="109"/>
        <v>2016</v>
      </c>
      <c r="K1782" s="9">
        <f t="shared" si="110"/>
        <v>42553.600810185191</v>
      </c>
      <c r="L1782">
        <v>1467469510</v>
      </c>
      <c r="M1782" s="9">
        <f t="shared" si="111"/>
        <v>42493.600810185191</v>
      </c>
      <c r="N1782">
        <v>1462285510</v>
      </c>
      <c r="O1782" t="b">
        <v>1</v>
      </c>
      <c r="P1782">
        <v>152</v>
      </c>
      <c r="Q1782" t="b">
        <v>0</v>
      </c>
      <c r="R1782" t="s">
        <v>8283</v>
      </c>
    </row>
    <row r="1783" spans="1:18" ht="43.2" x14ac:dyDescent="0.55000000000000004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0" t="str">
        <f t="shared" si="108"/>
        <v>August</v>
      </c>
      <c r="J1783" s="10">
        <f t="shared" si="109"/>
        <v>2016</v>
      </c>
      <c r="K1783" s="9">
        <f t="shared" si="110"/>
        <v>42628.617418981477</v>
      </c>
      <c r="L1783">
        <v>1473950945</v>
      </c>
      <c r="M1783" s="9">
        <f t="shared" si="111"/>
        <v>42597.617418981477</v>
      </c>
      <c r="N1783">
        <v>1471272545</v>
      </c>
      <c r="O1783" t="b">
        <v>1</v>
      </c>
      <c r="P1783">
        <v>24</v>
      </c>
      <c r="Q1783" t="b">
        <v>0</v>
      </c>
      <c r="R1783" t="s">
        <v>8283</v>
      </c>
    </row>
    <row r="1784" spans="1:18" ht="43.2" x14ac:dyDescent="0.55000000000000004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0" t="str">
        <f t="shared" si="108"/>
        <v>January</v>
      </c>
      <c r="J1784" s="10">
        <f t="shared" si="109"/>
        <v>2016</v>
      </c>
      <c r="K1784" s="9">
        <f t="shared" si="110"/>
        <v>42421.575104166666</v>
      </c>
      <c r="L1784">
        <v>1456062489</v>
      </c>
      <c r="M1784" s="9">
        <f t="shared" si="111"/>
        <v>42388.575104166666</v>
      </c>
      <c r="N1784">
        <v>1453211289</v>
      </c>
      <c r="O1784" t="b">
        <v>1</v>
      </c>
      <c r="P1784">
        <v>76</v>
      </c>
      <c r="Q1784" t="b">
        <v>0</v>
      </c>
      <c r="R1784" t="s">
        <v>8283</v>
      </c>
    </row>
    <row r="1785" spans="1:18" ht="43.2" x14ac:dyDescent="0.55000000000000004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0" t="str">
        <f t="shared" si="108"/>
        <v>April</v>
      </c>
      <c r="J1785" s="10">
        <f t="shared" si="109"/>
        <v>2015</v>
      </c>
      <c r="K1785" s="9">
        <f t="shared" si="110"/>
        <v>42145.949976851851</v>
      </c>
      <c r="L1785">
        <v>1432248478</v>
      </c>
      <c r="M1785" s="9">
        <f t="shared" si="111"/>
        <v>42115.949976851851</v>
      </c>
      <c r="N1785">
        <v>1429656478</v>
      </c>
      <c r="O1785" t="b">
        <v>1</v>
      </c>
      <c r="P1785">
        <v>185</v>
      </c>
      <c r="Q1785" t="b">
        <v>0</v>
      </c>
      <c r="R1785" t="s">
        <v>8283</v>
      </c>
    </row>
    <row r="1786" spans="1:18" ht="43.2" x14ac:dyDescent="0.55000000000000004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0" t="str">
        <f t="shared" si="108"/>
        <v>December</v>
      </c>
      <c r="J1786" s="10">
        <f t="shared" si="109"/>
        <v>2014</v>
      </c>
      <c r="K1786" s="9">
        <f t="shared" si="110"/>
        <v>42035.142361111109</v>
      </c>
      <c r="L1786">
        <v>1422674700</v>
      </c>
      <c r="M1786" s="9">
        <f t="shared" si="111"/>
        <v>42003.655555555553</v>
      </c>
      <c r="N1786">
        <v>1419954240</v>
      </c>
      <c r="O1786" t="b">
        <v>1</v>
      </c>
      <c r="P1786">
        <v>33</v>
      </c>
      <c r="Q1786" t="b">
        <v>0</v>
      </c>
      <c r="R1786" t="s">
        <v>8283</v>
      </c>
    </row>
    <row r="1787" spans="1:18" ht="43.2" x14ac:dyDescent="0.55000000000000004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0" t="str">
        <f t="shared" si="108"/>
        <v>September</v>
      </c>
      <c r="J1787" s="10">
        <f t="shared" si="109"/>
        <v>2014</v>
      </c>
      <c r="K1787" s="9">
        <f t="shared" si="110"/>
        <v>41928</v>
      </c>
      <c r="L1787">
        <v>1413417600</v>
      </c>
      <c r="M1787" s="9">
        <f t="shared" si="111"/>
        <v>41897.134895833333</v>
      </c>
      <c r="N1787">
        <v>1410750855</v>
      </c>
      <c r="O1787" t="b">
        <v>1</v>
      </c>
      <c r="P1787">
        <v>108</v>
      </c>
      <c r="Q1787" t="b">
        <v>0</v>
      </c>
      <c r="R1787" t="s">
        <v>8283</v>
      </c>
    </row>
    <row r="1788" spans="1:18" ht="43.2" x14ac:dyDescent="0.55000000000000004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0" t="str">
        <f t="shared" si="108"/>
        <v>November</v>
      </c>
      <c r="J1788" s="10">
        <f t="shared" si="109"/>
        <v>2014</v>
      </c>
      <c r="K1788" s="9">
        <f t="shared" si="110"/>
        <v>41988.550659722227</v>
      </c>
      <c r="L1788">
        <v>1418649177</v>
      </c>
      <c r="M1788" s="9">
        <f t="shared" si="111"/>
        <v>41958.550659722227</v>
      </c>
      <c r="N1788">
        <v>1416057177</v>
      </c>
      <c r="O1788" t="b">
        <v>1</v>
      </c>
      <c r="P1788">
        <v>29</v>
      </c>
      <c r="Q1788" t="b">
        <v>0</v>
      </c>
      <c r="R1788" t="s">
        <v>8283</v>
      </c>
    </row>
    <row r="1789" spans="1:18" ht="43.2" x14ac:dyDescent="0.55000000000000004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0" t="str">
        <f t="shared" si="108"/>
        <v>March</v>
      </c>
      <c r="J1789" s="10">
        <f t="shared" si="109"/>
        <v>2015</v>
      </c>
      <c r="K1789" s="9">
        <f t="shared" si="110"/>
        <v>42098.613854166666</v>
      </c>
      <c r="L1789">
        <v>1428158637</v>
      </c>
      <c r="M1789" s="9">
        <f t="shared" si="111"/>
        <v>42068.65552083333</v>
      </c>
      <c r="N1789">
        <v>1425570237</v>
      </c>
      <c r="O1789" t="b">
        <v>1</v>
      </c>
      <c r="P1789">
        <v>24</v>
      </c>
      <c r="Q1789" t="b">
        <v>0</v>
      </c>
      <c r="R1789" t="s">
        <v>8283</v>
      </c>
    </row>
    <row r="1790" spans="1:18" ht="43.2" x14ac:dyDescent="0.55000000000000004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0" t="str">
        <f t="shared" si="108"/>
        <v>October</v>
      </c>
      <c r="J1790" s="10">
        <f t="shared" si="109"/>
        <v>2014</v>
      </c>
      <c r="K1790" s="9">
        <f t="shared" si="110"/>
        <v>41943.94840277778</v>
      </c>
      <c r="L1790">
        <v>1414795542</v>
      </c>
      <c r="M1790" s="9">
        <f t="shared" si="111"/>
        <v>41913.94840277778</v>
      </c>
      <c r="N1790">
        <v>1412203542</v>
      </c>
      <c r="O1790" t="b">
        <v>1</v>
      </c>
      <c r="P1790">
        <v>4</v>
      </c>
      <c r="Q1790" t="b">
        <v>0</v>
      </c>
      <c r="R1790" t="s">
        <v>8283</v>
      </c>
    </row>
    <row r="1791" spans="1:18" ht="43.2" x14ac:dyDescent="0.55000000000000004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0" t="str">
        <f t="shared" si="108"/>
        <v>November</v>
      </c>
      <c r="J1791" s="10">
        <f t="shared" si="109"/>
        <v>2014</v>
      </c>
      <c r="K1791" s="9">
        <f t="shared" si="110"/>
        <v>42016.250034722223</v>
      </c>
      <c r="L1791">
        <v>1421042403</v>
      </c>
      <c r="M1791" s="9">
        <f t="shared" si="111"/>
        <v>41956.250034722223</v>
      </c>
      <c r="N1791">
        <v>1415858403</v>
      </c>
      <c r="O1791" t="b">
        <v>1</v>
      </c>
      <c r="P1791">
        <v>4</v>
      </c>
      <c r="Q1791" t="b">
        <v>0</v>
      </c>
      <c r="R1791" t="s">
        <v>8283</v>
      </c>
    </row>
    <row r="1792" spans="1:18" ht="43.2" x14ac:dyDescent="0.55000000000000004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0" t="str">
        <f t="shared" si="108"/>
        <v>January</v>
      </c>
      <c r="J1792" s="10">
        <f t="shared" si="109"/>
        <v>2015</v>
      </c>
      <c r="K1792" s="9">
        <f t="shared" si="110"/>
        <v>42040.674513888895</v>
      </c>
      <c r="L1792">
        <v>1423152678</v>
      </c>
      <c r="M1792" s="9">
        <f t="shared" si="111"/>
        <v>42010.674513888895</v>
      </c>
      <c r="N1792">
        <v>1420560678</v>
      </c>
      <c r="O1792" t="b">
        <v>1</v>
      </c>
      <c r="P1792">
        <v>15</v>
      </c>
      <c r="Q1792" t="b">
        <v>0</v>
      </c>
      <c r="R1792" t="s">
        <v>8283</v>
      </c>
    </row>
    <row r="1793" spans="1:18" ht="28.8" x14ac:dyDescent="0.55000000000000004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0" t="str">
        <f t="shared" si="108"/>
        <v>November</v>
      </c>
      <c r="J1793" s="10">
        <f t="shared" si="109"/>
        <v>2014</v>
      </c>
      <c r="K1793" s="9">
        <f t="shared" si="110"/>
        <v>42033.740335648152</v>
      </c>
      <c r="L1793">
        <v>1422553565</v>
      </c>
      <c r="M1793" s="9">
        <f t="shared" si="111"/>
        <v>41973.740335648152</v>
      </c>
      <c r="N1793">
        <v>1417369565</v>
      </c>
      <c r="O1793" t="b">
        <v>1</v>
      </c>
      <c r="P1793">
        <v>4</v>
      </c>
      <c r="Q1793" t="b">
        <v>0</v>
      </c>
      <c r="R1793" t="s">
        <v>8283</v>
      </c>
    </row>
    <row r="1794" spans="1:18" ht="28.8" x14ac:dyDescent="0.55000000000000004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0" t="str">
        <f t="shared" si="108"/>
        <v>July</v>
      </c>
      <c r="J1794" s="10">
        <f t="shared" si="109"/>
        <v>2015</v>
      </c>
      <c r="K1794" s="9">
        <f t="shared" si="110"/>
        <v>42226.290972222225</v>
      </c>
      <c r="L1794">
        <v>1439189940</v>
      </c>
      <c r="M1794" s="9">
        <f t="shared" si="111"/>
        <v>42189.031041666662</v>
      </c>
      <c r="N1794">
        <v>1435970682</v>
      </c>
      <c r="O1794" t="b">
        <v>1</v>
      </c>
      <c r="P1794">
        <v>139</v>
      </c>
      <c r="Q1794" t="b">
        <v>0</v>
      </c>
      <c r="R1794" t="s">
        <v>8283</v>
      </c>
    </row>
    <row r="1795" spans="1:18" ht="43.2" x14ac:dyDescent="0.55000000000000004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0" t="str">
        <f t="shared" ref="I1795:I1858" si="112">TEXT(M1795, "mmmm")</f>
        <v>October</v>
      </c>
      <c r="J1795" s="10">
        <f t="shared" ref="J1795:J1858" si="113">YEAR(M1795)</f>
        <v>2014</v>
      </c>
      <c r="K1795" s="9">
        <f t="shared" ref="K1795:K1858" si="114">(((L1795/60)/60)/24)+DATE(1970,1,1)</f>
        <v>41970.933333333334</v>
      </c>
      <c r="L1795">
        <v>1417127040</v>
      </c>
      <c r="M1795" s="9">
        <f t="shared" ref="M1795:M1858" si="115">(((N1795/60)/60)/24)+DATE(1970,1,1)</f>
        <v>41940.89166666667</v>
      </c>
      <c r="N1795">
        <v>1414531440</v>
      </c>
      <c r="O1795" t="b">
        <v>1</v>
      </c>
      <c r="P1795">
        <v>2</v>
      </c>
      <c r="Q1795" t="b">
        <v>0</v>
      </c>
      <c r="R1795" t="s">
        <v>8283</v>
      </c>
    </row>
    <row r="1796" spans="1:18" ht="43.2" x14ac:dyDescent="0.55000000000000004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0" t="str">
        <f t="shared" si="112"/>
        <v>January</v>
      </c>
      <c r="J1796" s="10">
        <f t="shared" si="113"/>
        <v>2015</v>
      </c>
      <c r="K1796" s="9">
        <f t="shared" si="114"/>
        <v>42046.551180555558</v>
      </c>
      <c r="L1796">
        <v>1423660422</v>
      </c>
      <c r="M1796" s="9">
        <f t="shared" si="115"/>
        <v>42011.551180555558</v>
      </c>
      <c r="N1796">
        <v>1420636422</v>
      </c>
      <c r="O1796" t="b">
        <v>1</v>
      </c>
      <c r="P1796">
        <v>18</v>
      </c>
      <c r="Q1796" t="b">
        <v>0</v>
      </c>
      <c r="R1796" t="s">
        <v>8283</v>
      </c>
    </row>
    <row r="1797" spans="1:18" ht="43.2" x14ac:dyDescent="0.55000000000000004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0" t="str">
        <f t="shared" si="112"/>
        <v>September</v>
      </c>
      <c r="J1797" s="10">
        <f t="shared" si="113"/>
        <v>2016</v>
      </c>
      <c r="K1797" s="9">
        <f t="shared" si="114"/>
        <v>42657.666666666672</v>
      </c>
      <c r="L1797">
        <v>1476460800</v>
      </c>
      <c r="M1797" s="9">
        <f t="shared" si="115"/>
        <v>42628.288668981477</v>
      </c>
      <c r="N1797">
        <v>1473922541</v>
      </c>
      <c r="O1797" t="b">
        <v>1</v>
      </c>
      <c r="P1797">
        <v>81</v>
      </c>
      <c r="Q1797" t="b">
        <v>0</v>
      </c>
      <c r="R1797" t="s">
        <v>8283</v>
      </c>
    </row>
    <row r="1798" spans="1:18" ht="43.2" x14ac:dyDescent="0.55000000000000004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0" t="str">
        <f t="shared" si="112"/>
        <v>May</v>
      </c>
      <c r="J1798" s="10">
        <f t="shared" si="113"/>
        <v>2016</v>
      </c>
      <c r="K1798" s="9">
        <f t="shared" si="114"/>
        <v>42575.439421296294</v>
      </c>
      <c r="L1798">
        <v>1469356366</v>
      </c>
      <c r="M1798" s="9">
        <f t="shared" si="115"/>
        <v>42515.439421296294</v>
      </c>
      <c r="N1798">
        <v>1464172366</v>
      </c>
      <c r="O1798" t="b">
        <v>1</v>
      </c>
      <c r="P1798">
        <v>86</v>
      </c>
      <c r="Q1798" t="b">
        <v>0</v>
      </c>
      <c r="R1798" t="s">
        <v>8283</v>
      </c>
    </row>
    <row r="1799" spans="1:18" ht="43.2" x14ac:dyDescent="0.55000000000000004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0" t="str">
        <f t="shared" si="112"/>
        <v>November</v>
      </c>
      <c r="J1799" s="10">
        <f t="shared" si="113"/>
        <v>2016</v>
      </c>
      <c r="K1799" s="9">
        <f t="shared" si="114"/>
        <v>42719.56931712963</v>
      </c>
      <c r="L1799">
        <v>1481809189</v>
      </c>
      <c r="M1799" s="9">
        <f t="shared" si="115"/>
        <v>42689.56931712963</v>
      </c>
      <c r="N1799">
        <v>1479217189</v>
      </c>
      <c r="O1799" t="b">
        <v>1</v>
      </c>
      <c r="P1799">
        <v>140</v>
      </c>
      <c r="Q1799" t="b">
        <v>0</v>
      </c>
      <c r="R1799" t="s">
        <v>8283</v>
      </c>
    </row>
    <row r="1800" spans="1:18" ht="43.2" x14ac:dyDescent="0.55000000000000004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0" t="str">
        <f t="shared" si="112"/>
        <v>December</v>
      </c>
      <c r="J1800" s="10">
        <f t="shared" si="113"/>
        <v>2015</v>
      </c>
      <c r="K1800" s="9">
        <f t="shared" si="114"/>
        <v>42404.32677083333</v>
      </c>
      <c r="L1800">
        <v>1454572233</v>
      </c>
      <c r="M1800" s="9">
        <f t="shared" si="115"/>
        <v>42344.32677083333</v>
      </c>
      <c r="N1800">
        <v>1449388233</v>
      </c>
      <c r="O1800" t="b">
        <v>1</v>
      </c>
      <c r="P1800">
        <v>37</v>
      </c>
      <c r="Q1800" t="b">
        <v>0</v>
      </c>
      <c r="R1800" t="s">
        <v>8283</v>
      </c>
    </row>
    <row r="1801" spans="1:18" ht="28.8" x14ac:dyDescent="0.55000000000000004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0" t="str">
        <f t="shared" si="112"/>
        <v>October</v>
      </c>
      <c r="J1801" s="10">
        <f t="shared" si="113"/>
        <v>2014</v>
      </c>
      <c r="K1801" s="9">
        <f t="shared" si="114"/>
        <v>41954.884351851855</v>
      </c>
      <c r="L1801">
        <v>1415740408</v>
      </c>
      <c r="M1801" s="9">
        <f t="shared" si="115"/>
        <v>41934.842685185184</v>
      </c>
      <c r="N1801">
        <v>1414008808</v>
      </c>
      <c r="O1801" t="b">
        <v>1</v>
      </c>
      <c r="P1801">
        <v>6</v>
      </c>
      <c r="Q1801" t="b">
        <v>0</v>
      </c>
      <c r="R1801" t="s">
        <v>8283</v>
      </c>
    </row>
    <row r="1802" spans="1:18" ht="43.2" x14ac:dyDescent="0.55000000000000004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0" t="str">
        <f t="shared" si="112"/>
        <v>September</v>
      </c>
      <c r="J1802" s="10">
        <f t="shared" si="113"/>
        <v>2016</v>
      </c>
      <c r="K1802" s="9">
        <f t="shared" si="114"/>
        <v>42653.606134259258</v>
      </c>
      <c r="L1802">
        <v>1476109970</v>
      </c>
      <c r="M1802" s="9">
        <f t="shared" si="115"/>
        <v>42623.606134259258</v>
      </c>
      <c r="N1802">
        <v>1473517970</v>
      </c>
      <c r="O1802" t="b">
        <v>1</v>
      </c>
      <c r="P1802">
        <v>113</v>
      </c>
      <c r="Q1802" t="b">
        <v>0</v>
      </c>
      <c r="R1802" t="s">
        <v>8283</v>
      </c>
    </row>
    <row r="1803" spans="1:18" ht="43.2" x14ac:dyDescent="0.55000000000000004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0" t="str">
        <f t="shared" si="112"/>
        <v>November</v>
      </c>
      <c r="J1803" s="10">
        <f t="shared" si="113"/>
        <v>2015</v>
      </c>
      <c r="K1803" s="9">
        <f t="shared" si="114"/>
        <v>42353.506944444445</v>
      </c>
      <c r="L1803">
        <v>1450181400</v>
      </c>
      <c r="M1803" s="9">
        <f t="shared" si="115"/>
        <v>42321.660509259258</v>
      </c>
      <c r="N1803">
        <v>1447429868</v>
      </c>
      <c r="O1803" t="b">
        <v>1</v>
      </c>
      <c r="P1803">
        <v>37</v>
      </c>
      <c r="Q1803" t="b">
        <v>0</v>
      </c>
      <c r="R1803" t="s">
        <v>8283</v>
      </c>
    </row>
    <row r="1804" spans="1:18" ht="28.8" x14ac:dyDescent="0.55000000000000004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0" t="str">
        <f t="shared" si="112"/>
        <v>June</v>
      </c>
      <c r="J1804" s="10">
        <f t="shared" si="113"/>
        <v>2015</v>
      </c>
      <c r="K1804" s="9">
        <f t="shared" si="114"/>
        <v>42182.915972222225</v>
      </c>
      <c r="L1804">
        <v>1435442340</v>
      </c>
      <c r="M1804" s="9">
        <f t="shared" si="115"/>
        <v>42159.47256944445</v>
      </c>
      <c r="N1804">
        <v>1433416830</v>
      </c>
      <c r="O1804" t="b">
        <v>1</v>
      </c>
      <c r="P1804">
        <v>18</v>
      </c>
      <c r="Q1804" t="b">
        <v>0</v>
      </c>
      <c r="R1804" t="s">
        <v>8283</v>
      </c>
    </row>
    <row r="1805" spans="1:18" ht="43.2" x14ac:dyDescent="0.55000000000000004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0" t="str">
        <f t="shared" si="112"/>
        <v>January</v>
      </c>
      <c r="J1805" s="10">
        <f t="shared" si="113"/>
        <v>2015</v>
      </c>
      <c r="K1805" s="9">
        <f t="shared" si="114"/>
        <v>42049.071550925932</v>
      </c>
      <c r="L1805">
        <v>1423878182</v>
      </c>
      <c r="M1805" s="9">
        <f t="shared" si="115"/>
        <v>42018.071550925932</v>
      </c>
      <c r="N1805">
        <v>1421199782</v>
      </c>
      <c r="O1805" t="b">
        <v>1</v>
      </c>
      <c r="P1805">
        <v>75</v>
      </c>
      <c r="Q1805" t="b">
        <v>0</v>
      </c>
      <c r="R1805" t="s">
        <v>8283</v>
      </c>
    </row>
    <row r="1806" spans="1:18" ht="43.2" x14ac:dyDescent="0.55000000000000004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0" t="str">
        <f t="shared" si="112"/>
        <v>October</v>
      </c>
      <c r="J1806" s="10">
        <f t="shared" si="113"/>
        <v>2015</v>
      </c>
      <c r="K1806" s="9">
        <f t="shared" si="114"/>
        <v>42322.719953703709</v>
      </c>
      <c r="L1806">
        <v>1447521404</v>
      </c>
      <c r="M1806" s="9">
        <f t="shared" si="115"/>
        <v>42282.678287037037</v>
      </c>
      <c r="N1806">
        <v>1444061804</v>
      </c>
      <c r="O1806" t="b">
        <v>1</v>
      </c>
      <c r="P1806">
        <v>52</v>
      </c>
      <c r="Q1806" t="b">
        <v>0</v>
      </c>
      <c r="R1806" t="s">
        <v>8283</v>
      </c>
    </row>
    <row r="1807" spans="1:18" ht="43.2" x14ac:dyDescent="0.55000000000000004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0" t="str">
        <f t="shared" si="112"/>
        <v>August</v>
      </c>
      <c r="J1807" s="10">
        <f t="shared" si="113"/>
        <v>2015</v>
      </c>
      <c r="K1807" s="9">
        <f t="shared" si="114"/>
        <v>42279.75</v>
      </c>
      <c r="L1807">
        <v>1443808800</v>
      </c>
      <c r="M1807" s="9">
        <f t="shared" si="115"/>
        <v>42247.803912037038</v>
      </c>
      <c r="N1807">
        <v>1441048658</v>
      </c>
      <c r="O1807" t="b">
        <v>1</v>
      </c>
      <c r="P1807">
        <v>122</v>
      </c>
      <c r="Q1807" t="b">
        <v>0</v>
      </c>
      <c r="R1807" t="s">
        <v>8283</v>
      </c>
    </row>
    <row r="1808" spans="1:18" ht="43.2" x14ac:dyDescent="0.55000000000000004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0" t="str">
        <f t="shared" si="112"/>
        <v>August</v>
      </c>
      <c r="J1808" s="10">
        <f t="shared" si="113"/>
        <v>2014</v>
      </c>
      <c r="K1808" s="9">
        <f t="shared" si="114"/>
        <v>41912.638298611113</v>
      </c>
      <c r="L1808">
        <v>1412090349</v>
      </c>
      <c r="M1808" s="9">
        <f t="shared" si="115"/>
        <v>41877.638298611113</v>
      </c>
      <c r="N1808">
        <v>1409066349</v>
      </c>
      <c r="O1808" t="b">
        <v>1</v>
      </c>
      <c r="P1808">
        <v>8</v>
      </c>
      <c r="Q1808" t="b">
        <v>0</v>
      </c>
      <c r="R1808" t="s">
        <v>8283</v>
      </c>
    </row>
    <row r="1809" spans="1:18" ht="28.8" x14ac:dyDescent="0.55000000000000004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0" t="str">
        <f t="shared" si="112"/>
        <v>August</v>
      </c>
      <c r="J1809" s="10">
        <f t="shared" si="113"/>
        <v>2014</v>
      </c>
      <c r="K1809" s="9">
        <f t="shared" si="114"/>
        <v>41910.068437499998</v>
      </c>
      <c r="L1809">
        <v>1411868313</v>
      </c>
      <c r="M1809" s="9">
        <f t="shared" si="115"/>
        <v>41880.068437499998</v>
      </c>
      <c r="N1809">
        <v>1409276313</v>
      </c>
      <c r="O1809" t="b">
        <v>1</v>
      </c>
      <c r="P1809">
        <v>8</v>
      </c>
      <c r="Q1809" t="b">
        <v>0</v>
      </c>
      <c r="R1809" t="s">
        <v>8283</v>
      </c>
    </row>
    <row r="1810" spans="1:18" ht="43.2" x14ac:dyDescent="0.55000000000000004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0" t="str">
        <f t="shared" si="112"/>
        <v>January</v>
      </c>
      <c r="J1810" s="10">
        <f t="shared" si="113"/>
        <v>2017</v>
      </c>
      <c r="K1810" s="9">
        <f t="shared" si="114"/>
        <v>42777.680902777778</v>
      </c>
      <c r="L1810">
        <v>1486830030</v>
      </c>
      <c r="M1810" s="9">
        <f t="shared" si="115"/>
        <v>42742.680902777778</v>
      </c>
      <c r="N1810">
        <v>1483806030</v>
      </c>
      <c r="O1810" t="b">
        <v>1</v>
      </c>
      <c r="P1810">
        <v>96</v>
      </c>
      <c r="Q1810" t="b">
        <v>0</v>
      </c>
      <c r="R1810" t="s">
        <v>8283</v>
      </c>
    </row>
    <row r="1811" spans="1:18" ht="43.2" x14ac:dyDescent="0.55000000000000004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0" t="str">
        <f t="shared" si="112"/>
        <v>January</v>
      </c>
      <c r="J1811" s="10">
        <f t="shared" si="113"/>
        <v>2015</v>
      </c>
      <c r="K1811" s="9">
        <f t="shared" si="114"/>
        <v>42064.907858796301</v>
      </c>
      <c r="L1811">
        <v>1425246439</v>
      </c>
      <c r="M1811" s="9">
        <f t="shared" si="115"/>
        <v>42029.907858796301</v>
      </c>
      <c r="N1811">
        <v>1422222439</v>
      </c>
      <c r="O1811" t="b">
        <v>1</v>
      </c>
      <c r="P1811">
        <v>9</v>
      </c>
      <c r="Q1811" t="b">
        <v>0</v>
      </c>
      <c r="R1811" t="s">
        <v>8283</v>
      </c>
    </row>
    <row r="1812" spans="1:18" ht="43.2" x14ac:dyDescent="0.55000000000000004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0" t="str">
        <f t="shared" si="112"/>
        <v>August</v>
      </c>
      <c r="J1812" s="10">
        <f t="shared" si="113"/>
        <v>2014</v>
      </c>
      <c r="K1812" s="9">
        <f t="shared" si="114"/>
        <v>41872.91002314815</v>
      </c>
      <c r="L1812">
        <v>1408657826</v>
      </c>
      <c r="M1812" s="9">
        <f t="shared" si="115"/>
        <v>41860.91002314815</v>
      </c>
      <c r="N1812">
        <v>1407621026</v>
      </c>
      <c r="O1812" t="b">
        <v>0</v>
      </c>
      <c r="P1812">
        <v>2</v>
      </c>
      <c r="Q1812" t="b">
        <v>0</v>
      </c>
      <c r="R1812" t="s">
        <v>8283</v>
      </c>
    </row>
    <row r="1813" spans="1:18" ht="43.2" x14ac:dyDescent="0.55000000000000004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0" t="str">
        <f t="shared" si="112"/>
        <v>August</v>
      </c>
      <c r="J1813" s="10">
        <f t="shared" si="113"/>
        <v>2014</v>
      </c>
      <c r="K1813" s="9">
        <f t="shared" si="114"/>
        <v>41936.166666666664</v>
      </c>
      <c r="L1813">
        <v>1414123200</v>
      </c>
      <c r="M1813" s="9">
        <f t="shared" si="115"/>
        <v>41876.433680555558</v>
      </c>
      <c r="N1813">
        <v>1408962270</v>
      </c>
      <c r="O1813" t="b">
        <v>0</v>
      </c>
      <c r="P1813">
        <v>26</v>
      </c>
      <c r="Q1813" t="b">
        <v>0</v>
      </c>
      <c r="R1813" t="s">
        <v>8283</v>
      </c>
    </row>
    <row r="1814" spans="1:18" ht="43.2" x14ac:dyDescent="0.55000000000000004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0" t="str">
        <f t="shared" si="112"/>
        <v>June</v>
      </c>
      <c r="J1814" s="10">
        <f t="shared" si="113"/>
        <v>2016</v>
      </c>
      <c r="K1814" s="9">
        <f t="shared" si="114"/>
        <v>42554.318703703699</v>
      </c>
      <c r="L1814">
        <v>1467531536</v>
      </c>
      <c r="M1814" s="9">
        <f t="shared" si="115"/>
        <v>42524.318703703699</v>
      </c>
      <c r="N1814">
        <v>1464939536</v>
      </c>
      <c r="O1814" t="b">
        <v>0</v>
      </c>
      <c r="P1814">
        <v>23</v>
      </c>
      <c r="Q1814" t="b">
        <v>0</v>
      </c>
      <c r="R1814" t="s">
        <v>8283</v>
      </c>
    </row>
    <row r="1815" spans="1:18" ht="43.2" x14ac:dyDescent="0.55000000000000004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0" t="str">
        <f t="shared" si="112"/>
        <v>July</v>
      </c>
      <c r="J1815" s="10">
        <f t="shared" si="113"/>
        <v>2014</v>
      </c>
      <c r="K1815" s="9">
        <f t="shared" si="114"/>
        <v>41859.889027777775</v>
      </c>
      <c r="L1815">
        <v>1407532812</v>
      </c>
      <c r="M1815" s="9">
        <f t="shared" si="115"/>
        <v>41829.889027777775</v>
      </c>
      <c r="N1815">
        <v>1404940812</v>
      </c>
      <c r="O1815" t="b">
        <v>0</v>
      </c>
      <c r="P1815">
        <v>0</v>
      </c>
      <c r="Q1815" t="b">
        <v>0</v>
      </c>
      <c r="R1815" t="s">
        <v>8283</v>
      </c>
    </row>
    <row r="1816" spans="1:18" ht="43.2" x14ac:dyDescent="0.55000000000000004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0" t="str">
        <f t="shared" si="112"/>
        <v>January</v>
      </c>
      <c r="J1816" s="10">
        <f t="shared" si="113"/>
        <v>2015</v>
      </c>
      <c r="K1816" s="9">
        <f t="shared" si="114"/>
        <v>42063.314074074078</v>
      </c>
      <c r="L1816">
        <v>1425108736</v>
      </c>
      <c r="M1816" s="9">
        <f t="shared" si="115"/>
        <v>42033.314074074078</v>
      </c>
      <c r="N1816">
        <v>1422516736</v>
      </c>
      <c r="O1816" t="b">
        <v>0</v>
      </c>
      <c r="P1816">
        <v>140</v>
      </c>
      <c r="Q1816" t="b">
        <v>0</v>
      </c>
      <c r="R1816" t="s">
        <v>8283</v>
      </c>
    </row>
    <row r="1817" spans="1:18" ht="43.2" x14ac:dyDescent="0.55000000000000004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0" t="str">
        <f t="shared" si="112"/>
        <v>June</v>
      </c>
      <c r="J1817" s="10">
        <f t="shared" si="113"/>
        <v>2015</v>
      </c>
      <c r="K1817" s="9">
        <f t="shared" si="114"/>
        <v>42186.906678240746</v>
      </c>
      <c r="L1817">
        <v>1435787137</v>
      </c>
      <c r="M1817" s="9">
        <f t="shared" si="115"/>
        <v>42172.906678240746</v>
      </c>
      <c r="N1817">
        <v>1434577537</v>
      </c>
      <c r="O1817" t="b">
        <v>0</v>
      </c>
      <c r="P1817">
        <v>0</v>
      </c>
      <c r="Q1817" t="b">
        <v>0</v>
      </c>
      <c r="R1817" t="s">
        <v>8283</v>
      </c>
    </row>
    <row r="1818" spans="1:18" ht="43.2" x14ac:dyDescent="0.55000000000000004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0" t="str">
        <f t="shared" si="112"/>
        <v>June</v>
      </c>
      <c r="J1818" s="10">
        <f t="shared" si="113"/>
        <v>2016</v>
      </c>
      <c r="K1818" s="9">
        <f t="shared" si="114"/>
        <v>42576.791666666672</v>
      </c>
      <c r="L1818">
        <v>1469473200</v>
      </c>
      <c r="M1818" s="9">
        <f t="shared" si="115"/>
        <v>42548.876192129625</v>
      </c>
      <c r="N1818">
        <v>1467061303</v>
      </c>
      <c r="O1818" t="b">
        <v>0</v>
      </c>
      <c r="P1818">
        <v>6</v>
      </c>
      <c r="Q1818" t="b">
        <v>0</v>
      </c>
      <c r="R1818" t="s">
        <v>8283</v>
      </c>
    </row>
    <row r="1819" spans="1:18" ht="28.8" x14ac:dyDescent="0.55000000000000004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0" t="str">
        <f t="shared" si="112"/>
        <v>December</v>
      </c>
      <c r="J1819" s="10">
        <f t="shared" si="113"/>
        <v>2016</v>
      </c>
      <c r="K1819" s="9">
        <f t="shared" si="114"/>
        <v>42765.290972222225</v>
      </c>
      <c r="L1819">
        <v>1485759540</v>
      </c>
      <c r="M1819" s="9">
        <f t="shared" si="115"/>
        <v>42705.662118055552</v>
      </c>
      <c r="N1819">
        <v>1480607607</v>
      </c>
      <c r="O1819" t="b">
        <v>0</v>
      </c>
      <c r="P1819">
        <v>100</v>
      </c>
      <c r="Q1819" t="b">
        <v>0</v>
      </c>
      <c r="R1819" t="s">
        <v>8283</v>
      </c>
    </row>
    <row r="1820" spans="1:18" ht="28.8" x14ac:dyDescent="0.55000000000000004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0" t="str">
        <f t="shared" si="112"/>
        <v>March</v>
      </c>
      <c r="J1820" s="10">
        <f t="shared" si="113"/>
        <v>2015</v>
      </c>
      <c r="K1820" s="9">
        <f t="shared" si="114"/>
        <v>42097.192708333328</v>
      </c>
      <c r="L1820">
        <v>1428035850</v>
      </c>
      <c r="M1820" s="9">
        <f t="shared" si="115"/>
        <v>42067.234375</v>
      </c>
      <c r="N1820">
        <v>1425447450</v>
      </c>
      <c r="O1820" t="b">
        <v>0</v>
      </c>
      <c r="P1820">
        <v>0</v>
      </c>
      <c r="Q1820" t="b">
        <v>0</v>
      </c>
      <c r="R1820" t="s">
        <v>8283</v>
      </c>
    </row>
    <row r="1821" spans="1:18" ht="43.2" x14ac:dyDescent="0.55000000000000004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0" t="str">
        <f t="shared" si="112"/>
        <v>June</v>
      </c>
      <c r="J1821" s="10">
        <f t="shared" si="113"/>
        <v>2014</v>
      </c>
      <c r="K1821" s="9">
        <f t="shared" si="114"/>
        <v>41850.752268518518</v>
      </c>
      <c r="L1821">
        <v>1406743396</v>
      </c>
      <c r="M1821" s="9">
        <f t="shared" si="115"/>
        <v>41820.752268518518</v>
      </c>
      <c r="N1821">
        <v>1404151396</v>
      </c>
      <c r="O1821" t="b">
        <v>0</v>
      </c>
      <c r="P1821">
        <v>4</v>
      </c>
      <c r="Q1821" t="b">
        <v>0</v>
      </c>
      <c r="R1821" t="s">
        <v>8283</v>
      </c>
    </row>
    <row r="1822" spans="1:18" ht="43.2" x14ac:dyDescent="0.55000000000000004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0" t="str">
        <f t="shared" si="112"/>
        <v>March</v>
      </c>
      <c r="J1822" s="10">
        <f t="shared" si="113"/>
        <v>2015</v>
      </c>
      <c r="K1822" s="9">
        <f t="shared" si="114"/>
        <v>42095.042708333334</v>
      </c>
      <c r="L1822">
        <v>1427850090</v>
      </c>
      <c r="M1822" s="9">
        <f t="shared" si="115"/>
        <v>42065.084375000006</v>
      </c>
      <c r="N1822">
        <v>1425261690</v>
      </c>
      <c r="O1822" t="b">
        <v>0</v>
      </c>
      <c r="P1822">
        <v>8</v>
      </c>
      <c r="Q1822" t="b">
        <v>0</v>
      </c>
      <c r="R1822" t="s">
        <v>8283</v>
      </c>
    </row>
    <row r="1823" spans="1:18" ht="43.2" x14ac:dyDescent="0.55000000000000004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0" t="str">
        <f t="shared" si="112"/>
        <v>January</v>
      </c>
      <c r="J1823" s="10">
        <f t="shared" si="113"/>
        <v>2012</v>
      </c>
      <c r="K1823" s="9">
        <f t="shared" si="114"/>
        <v>40971.319062499999</v>
      </c>
      <c r="L1823">
        <v>1330760367</v>
      </c>
      <c r="M1823" s="9">
        <f t="shared" si="115"/>
        <v>40926.319062499999</v>
      </c>
      <c r="N1823">
        <v>1326872367</v>
      </c>
      <c r="O1823" t="b">
        <v>0</v>
      </c>
      <c r="P1823">
        <v>57</v>
      </c>
      <c r="Q1823" t="b">
        <v>1</v>
      </c>
      <c r="R1823" t="s">
        <v>8274</v>
      </c>
    </row>
    <row r="1824" spans="1:18" ht="28.8" x14ac:dyDescent="0.55000000000000004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0" t="str">
        <f t="shared" si="112"/>
        <v>December</v>
      </c>
      <c r="J1824" s="10">
        <f t="shared" si="113"/>
        <v>2013</v>
      </c>
      <c r="K1824" s="9">
        <f t="shared" si="114"/>
        <v>41670.792361111111</v>
      </c>
      <c r="L1824">
        <v>1391194860</v>
      </c>
      <c r="M1824" s="9">
        <f t="shared" si="115"/>
        <v>41634.797013888885</v>
      </c>
      <c r="N1824">
        <v>1388084862</v>
      </c>
      <c r="O1824" t="b">
        <v>0</v>
      </c>
      <c r="P1824">
        <v>11</v>
      </c>
      <c r="Q1824" t="b">
        <v>1</v>
      </c>
      <c r="R1824" t="s">
        <v>8274</v>
      </c>
    </row>
    <row r="1825" spans="1:18" ht="43.2" x14ac:dyDescent="0.55000000000000004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0" t="str">
        <f t="shared" si="112"/>
        <v>September</v>
      </c>
      <c r="J1825" s="10">
        <f t="shared" si="113"/>
        <v>2012</v>
      </c>
      <c r="K1825" s="9">
        <f t="shared" si="114"/>
        <v>41206.684907407405</v>
      </c>
      <c r="L1825">
        <v>1351095976</v>
      </c>
      <c r="M1825" s="9">
        <f t="shared" si="115"/>
        <v>41176.684907407405</v>
      </c>
      <c r="N1825">
        <v>1348503976</v>
      </c>
      <c r="O1825" t="b">
        <v>0</v>
      </c>
      <c r="P1825">
        <v>33</v>
      </c>
      <c r="Q1825" t="b">
        <v>1</v>
      </c>
      <c r="R1825" t="s">
        <v>8274</v>
      </c>
    </row>
    <row r="1826" spans="1:18" x14ac:dyDescent="0.55000000000000004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0" t="str">
        <f t="shared" si="112"/>
        <v>December</v>
      </c>
      <c r="J1826" s="10">
        <f t="shared" si="113"/>
        <v>2013</v>
      </c>
      <c r="K1826" s="9">
        <f t="shared" si="114"/>
        <v>41647.088888888888</v>
      </c>
      <c r="L1826">
        <v>1389146880</v>
      </c>
      <c r="M1826" s="9">
        <f t="shared" si="115"/>
        <v>41626.916284722225</v>
      </c>
      <c r="N1826">
        <v>1387403967</v>
      </c>
      <c r="O1826" t="b">
        <v>0</v>
      </c>
      <c r="P1826">
        <v>40</v>
      </c>
      <c r="Q1826" t="b">
        <v>1</v>
      </c>
      <c r="R1826" t="s">
        <v>8274</v>
      </c>
    </row>
    <row r="1827" spans="1:18" ht="43.2" x14ac:dyDescent="0.55000000000000004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0" t="str">
        <f t="shared" si="112"/>
        <v>June</v>
      </c>
      <c r="J1827" s="10">
        <f t="shared" si="113"/>
        <v>2013</v>
      </c>
      <c r="K1827" s="9">
        <f t="shared" si="114"/>
        <v>41466.83452546296</v>
      </c>
      <c r="L1827">
        <v>1373572903</v>
      </c>
      <c r="M1827" s="9">
        <f t="shared" si="115"/>
        <v>41443.83452546296</v>
      </c>
      <c r="N1827">
        <v>1371585703</v>
      </c>
      <c r="O1827" t="b">
        <v>0</v>
      </c>
      <c r="P1827">
        <v>50</v>
      </c>
      <c r="Q1827" t="b">
        <v>1</v>
      </c>
      <c r="R1827" t="s">
        <v>8274</v>
      </c>
    </row>
    <row r="1828" spans="1:18" ht="28.8" x14ac:dyDescent="0.55000000000000004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0" t="str">
        <f t="shared" si="112"/>
        <v>January</v>
      </c>
      <c r="J1828" s="10">
        <f t="shared" si="113"/>
        <v>2014</v>
      </c>
      <c r="K1828" s="9">
        <f t="shared" si="114"/>
        <v>41687.923807870371</v>
      </c>
      <c r="L1828">
        <v>1392675017</v>
      </c>
      <c r="M1828" s="9">
        <f t="shared" si="115"/>
        <v>41657.923807870371</v>
      </c>
      <c r="N1828">
        <v>1390083017</v>
      </c>
      <c r="O1828" t="b">
        <v>0</v>
      </c>
      <c r="P1828">
        <v>38</v>
      </c>
      <c r="Q1828" t="b">
        <v>1</v>
      </c>
      <c r="R1828" t="s">
        <v>8274</v>
      </c>
    </row>
    <row r="1829" spans="1:18" ht="43.2" x14ac:dyDescent="0.55000000000000004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0" t="str">
        <f t="shared" si="112"/>
        <v>January</v>
      </c>
      <c r="J1829" s="10">
        <f t="shared" si="113"/>
        <v>2011</v>
      </c>
      <c r="K1829" s="9">
        <f t="shared" si="114"/>
        <v>40605.325937499998</v>
      </c>
      <c r="L1829">
        <v>1299138561</v>
      </c>
      <c r="M1829" s="9">
        <f t="shared" si="115"/>
        <v>40555.325937499998</v>
      </c>
      <c r="N1829">
        <v>1294818561</v>
      </c>
      <c r="O1829" t="b">
        <v>0</v>
      </c>
      <c r="P1829">
        <v>96</v>
      </c>
      <c r="Q1829" t="b">
        <v>1</v>
      </c>
      <c r="R1829" t="s">
        <v>8274</v>
      </c>
    </row>
    <row r="1830" spans="1:18" ht="43.2" x14ac:dyDescent="0.55000000000000004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0" t="str">
        <f t="shared" si="112"/>
        <v>April</v>
      </c>
      <c r="J1830" s="10">
        <f t="shared" si="113"/>
        <v>2014</v>
      </c>
      <c r="K1830" s="9">
        <f t="shared" si="114"/>
        <v>41768.916666666664</v>
      </c>
      <c r="L1830">
        <v>1399672800</v>
      </c>
      <c r="M1830" s="9">
        <f t="shared" si="115"/>
        <v>41736.899652777778</v>
      </c>
      <c r="N1830">
        <v>1396906530</v>
      </c>
      <c r="O1830" t="b">
        <v>0</v>
      </c>
      <c r="P1830">
        <v>48</v>
      </c>
      <c r="Q1830" t="b">
        <v>1</v>
      </c>
      <c r="R1830" t="s">
        <v>8274</v>
      </c>
    </row>
    <row r="1831" spans="1:18" ht="43.2" x14ac:dyDescent="0.55000000000000004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0" t="str">
        <f t="shared" si="112"/>
        <v>December</v>
      </c>
      <c r="J1831" s="10">
        <f t="shared" si="113"/>
        <v>2010</v>
      </c>
      <c r="K1831" s="9">
        <f t="shared" si="114"/>
        <v>40564.916666666664</v>
      </c>
      <c r="L1831">
        <v>1295647200</v>
      </c>
      <c r="M1831" s="9">
        <f t="shared" si="115"/>
        <v>40516.087627314817</v>
      </c>
      <c r="N1831">
        <v>1291428371</v>
      </c>
      <c r="O1831" t="b">
        <v>0</v>
      </c>
      <c r="P1831">
        <v>33</v>
      </c>
      <c r="Q1831" t="b">
        <v>1</v>
      </c>
      <c r="R1831" t="s">
        <v>8274</v>
      </c>
    </row>
    <row r="1832" spans="1:18" ht="43.2" x14ac:dyDescent="0.55000000000000004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0" t="str">
        <f t="shared" si="112"/>
        <v>January</v>
      </c>
      <c r="J1832" s="10">
        <f t="shared" si="113"/>
        <v>2014</v>
      </c>
      <c r="K1832" s="9">
        <f t="shared" si="114"/>
        <v>41694.684108796297</v>
      </c>
      <c r="L1832">
        <v>1393259107</v>
      </c>
      <c r="M1832" s="9">
        <f t="shared" si="115"/>
        <v>41664.684108796297</v>
      </c>
      <c r="N1832">
        <v>1390667107</v>
      </c>
      <c r="O1832" t="b">
        <v>0</v>
      </c>
      <c r="P1832">
        <v>226</v>
      </c>
      <c r="Q1832" t="b">
        <v>1</v>
      </c>
      <c r="R1832" t="s">
        <v>8274</v>
      </c>
    </row>
    <row r="1833" spans="1:18" ht="43.2" x14ac:dyDescent="0.55000000000000004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0" t="str">
        <f t="shared" si="112"/>
        <v>April</v>
      </c>
      <c r="J1833" s="10">
        <f t="shared" si="113"/>
        <v>2012</v>
      </c>
      <c r="K1833" s="9">
        <f t="shared" si="114"/>
        <v>41041.996099537035</v>
      </c>
      <c r="L1833">
        <v>1336866863</v>
      </c>
      <c r="M1833" s="9">
        <f t="shared" si="115"/>
        <v>41026.996099537035</v>
      </c>
      <c r="N1833">
        <v>1335570863</v>
      </c>
      <c r="O1833" t="b">
        <v>0</v>
      </c>
      <c r="P1833">
        <v>14</v>
      </c>
      <c r="Q1833" t="b">
        <v>1</v>
      </c>
      <c r="R1833" t="s">
        <v>8274</v>
      </c>
    </row>
    <row r="1834" spans="1:18" ht="43.2" x14ac:dyDescent="0.55000000000000004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0" t="str">
        <f t="shared" si="112"/>
        <v>February</v>
      </c>
      <c r="J1834" s="10">
        <f t="shared" si="113"/>
        <v>2011</v>
      </c>
      <c r="K1834" s="9">
        <f t="shared" si="114"/>
        <v>40606.539664351854</v>
      </c>
      <c r="L1834">
        <v>1299243427</v>
      </c>
      <c r="M1834" s="9">
        <f t="shared" si="115"/>
        <v>40576.539664351854</v>
      </c>
      <c r="N1834">
        <v>1296651427</v>
      </c>
      <c r="O1834" t="b">
        <v>0</v>
      </c>
      <c r="P1834">
        <v>20</v>
      </c>
      <c r="Q1834" t="b">
        <v>1</v>
      </c>
      <c r="R1834" t="s">
        <v>8274</v>
      </c>
    </row>
    <row r="1835" spans="1:18" ht="43.2" x14ac:dyDescent="0.55000000000000004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0" t="str">
        <f t="shared" si="112"/>
        <v>January</v>
      </c>
      <c r="J1835" s="10">
        <f t="shared" si="113"/>
        <v>2013</v>
      </c>
      <c r="K1835" s="9">
        <f t="shared" si="114"/>
        <v>41335.332638888889</v>
      </c>
      <c r="L1835">
        <v>1362211140</v>
      </c>
      <c r="M1835" s="9">
        <f t="shared" si="115"/>
        <v>41303.044016203705</v>
      </c>
      <c r="N1835">
        <v>1359421403</v>
      </c>
      <c r="O1835" t="b">
        <v>0</v>
      </c>
      <c r="P1835">
        <v>25</v>
      </c>
      <c r="Q1835" t="b">
        <v>1</v>
      </c>
      <c r="R1835" t="s">
        <v>8274</v>
      </c>
    </row>
    <row r="1836" spans="1:18" ht="28.8" x14ac:dyDescent="0.55000000000000004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0" t="str">
        <f t="shared" si="112"/>
        <v>December</v>
      </c>
      <c r="J1836" s="10">
        <f t="shared" si="113"/>
        <v>2014</v>
      </c>
      <c r="K1836" s="9">
        <f t="shared" si="114"/>
        <v>42028.964062500003</v>
      </c>
      <c r="L1836">
        <v>1422140895</v>
      </c>
      <c r="M1836" s="9">
        <f t="shared" si="115"/>
        <v>41988.964062500003</v>
      </c>
      <c r="N1836">
        <v>1418684895</v>
      </c>
      <c r="O1836" t="b">
        <v>0</v>
      </c>
      <c r="P1836">
        <v>90</v>
      </c>
      <c r="Q1836" t="b">
        <v>1</v>
      </c>
      <c r="R1836" t="s">
        <v>8274</v>
      </c>
    </row>
    <row r="1837" spans="1:18" ht="57.6" x14ac:dyDescent="0.55000000000000004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0" t="str">
        <f t="shared" si="112"/>
        <v>March</v>
      </c>
      <c r="J1837" s="10">
        <f t="shared" si="113"/>
        <v>2016</v>
      </c>
      <c r="K1837" s="9">
        <f t="shared" si="114"/>
        <v>42460.660543981481</v>
      </c>
      <c r="L1837">
        <v>1459439471</v>
      </c>
      <c r="M1837" s="9">
        <f t="shared" si="115"/>
        <v>42430.702210648145</v>
      </c>
      <c r="N1837">
        <v>1456851071</v>
      </c>
      <c r="O1837" t="b">
        <v>0</v>
      </c>
      <c r="P1837">
        <v>11</v>
      </c>
      <c r="Q1837" t="b">
        <v>1</v>
      </c>
      <c r="R1837" t="s">
        <v>8274</v>
      </c>
    </row>
    <row r="1838" spans="1:18" x14ac:dyDescent="0.55000000000000004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0" t="str">
        <f t="shared" si="112"/>
        <v>January</v>
      </c>
      <c r="J1838" s="10">
        <f t="shared" si="113"/>
        <v>2013</v>
      </c>
      <c r="K1838" s="9">
        <f t="shared" si="114"/>
        <v>41322.809363425928</v>
      </c>
      <c r="L1838">
        <v>1361129129</v>
      </c>
      <c r="M1838" s="9">
        <f t="shared" si="115"/>
        <v>41305.809363425928</v>
      </c>
      <c r="N1838">
        <v>1359660329</v>
      </c>
      <c r="O1838" t="b">
        <v>0</v>
      </c>
      <c r="P1838">
        <v>55</v>
      </c>
      <c r="Q1838" t="b">
        <v>1</v>
      </c>
      <c r="R1838" t="s">
        <v>8274</v>
      </c>
    </row>
    <row r="1839" spans="1:18" ht="43.2" x14ac:dyDescent="0.55000000000000004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0" t="str">
        <f t="shared" si="112"/>
        <v>January</v>
      </c>
      <c r="J1839" s="10">
        <f t="shared" si="113"/>
        <v>2012</v>
      </c>
      <c r="K1839" s="9">
        <f t="shared" si="114"/>
        <v>40986.006192129629</v>
      </c>
      <c r="L1839">
        <v>1332029335</v>
      </c>
      <c r="M1839" s="9">
        <f t="shared" si="115"/>
        <v>40926.047858796301</v>
      </c>
      <c r="N1839">
        <v>1326848935</v>
      </c>
      <c r="O1839" t="b">
        <v>0</v>
      </c>
      <c r="P1839">
        <v>30</v>
      </c>
      <c r="Q1839" t="b">
        <v>1</v>
      </c>
      <c r="R1839" t="s">
        <v>8274</v>
      </c>
    </row>
    <row r="1840" spans="1:18" ht="43.2" x14ac:dyDescent="0.55000000000000004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0" t="str">
        <f t="shared" si="112"/>
        <v>September</v>
      </c>
      <c r="J1840" s="10">
        <f t="shared" si="113"/>
        <v>2011</v>
      </c>
      <c r="K1840" s="9">
        <f t="shared" si="114"/>
        <v>40817.125</v>
      </c>
      <c r="L1840">
        <v>1317438000</v>
      </c>
      <c r="M1840" s="9">
        <f t="shared" si="115"/>
        <v>40788.786539351851</v>
      </c>
      <c r="N1840">
        <v>1314989557</v>
      </c>
      <c r="O1840" t="b">
        <v>0</v>
      </c>
      <c r="P1840">
        <v>28</v>
      </c>
      <c r="Q1840" t="b">
        <v>1</v>
      </c>
      <c r="R1840" t="s">
        <v>8274</v>
      </c>
    </row>
    <row r="1841" spans="1:18" ht="43.2" x14ac:dyDescent="0.55000000000000004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0" t="str">
        <f t="shared" si="112"/>
        <v>September</v>
      </c>
      <c r="J1841" s="10">
        <f t="shared" si="113"/>
        <v>2016</v>
      </c>
      <c r="K1841" s="9">
        <f t="shared" si="114"/>
        <v>42644.722013888888</v>
      </c>
      <c r="L1841">
        <v>1475342382</v>
      </c>
      <c r="M1841" s="9">
        <f t="shared" si="115"/>
        <v>42614.722013888888</v>
      </c>
      <c r="N1841">
        <v>1472750382</v>
      </c>
      <c r="O1841" t="b">
        <v>0</v>
      </c>
      <c r="P1841">
        <v>45</v>
      </c>
      <c r="Q1841" t="b">
        <v>1</v>
      </c>
      <c r="R1841" t="s">
        <v>8274</v>
      </c>
    </row>
    <row r="1842" spans="1:18" ht="43.2" x14ac:dyDescent="0.55000000000000004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0" t="str">
        <f t="shared" si="112"/>
        <v>April</v>
      </c>
      <c r="J1842" s="10">
        <f t="shared" si="113"/>
        <v>2013</v>
      </c>
      <c r="K1842" s="9">
        <f t="shared" si="114"/>
        <v>41401.207638888889</v>
      </c>
      <c r="L1842">
        <v>1367902740</v>
      </c>
      <c r="M1842" s="9">
        <f t="shared" si="115"/>
        <v>41382.096180555556</v>
      </c>
      <c r="N1842">
        <v>1366251510</v>
      </c>
      <c r="O1842" t="b">
        <v>0</v>
      </c>
      <c r="P1842">
        <v>13</v>
      </c>
      <c r="Q1842" t="b">
        <v>1</v>
      </c>
      <c r="R1842" t="s">
        <v>8274</v>
      </c>
    </row>
    <row r="1843" spans="1:18" ht="28.8" x14ac:dyDescent="0.55000000000000004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0" t="str">
        <f t="shared" si="112"/>
        <v>April</v>
      </c>
      <c r="J1843" s="10">
        <f t="shared" si="113"/>
        <v>2014</v>
      </c>
      <c r="K1843" s="9">
        <f t="shared" si="114"/>
        <v>41779.207638888889</v>
      </c>
      <c r="L1843">
        <v>1400561940</v>
      </c>
      <c r="M1843" s="9">
        <f t="shared" si="115"/>
        <v>41745.84542824074</v>
      </c>
      <c r="N1843">
        <v>1397679445</v>
      </c>
      <c r="O1843" t="b">
        <v>0</v>
      </c>
      <c r="P1843">
        <v>40</v>
      </c>
      <c r="Q1843" t="b">
        <v>1</v>
      </c>
      <c r="R1843" t="s">
        <v>8274</v>
      </c>
    </row>
    <row r="1844" spans="1:18" ht="43.2" x14ac:dyDescent="0.55000000000000004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0" t="str">
        <f t="shared" si="112"/>
        <v>January</v>
      </c>
      <c r="J1844" s="10">
        <f t="shared" si="113"/>
        <v>2015</v>
      </c>
      <c r="K1844" s="9">
        <f t="shared" si="114"/>
        <v>42065.249305555553</v>
      </c>
      <c r="L1844">
        <v>1425275940</v>
      </c>
      <c r="M1844" s="9">
        <f t="shared" si="115"/>
        <v>42031.631724537037</v>
      </c>
      <c r="N1844">
        <v>1422371381</v>
      </c>
      <c r="O1844" t="b">
        <v>0</v>
      </c>
      <c r="P1844">
        <v>21</v>
      </c>
      <c r="Q1844" t="b">
        <v>1</v>
      </c>
      <c r="R1844" t="s">
        <v>8274</v>
      </c>
    </row>
    <row r="1845" spans="1:18" ht="43.2" x14ac:dyDescent="0.55000000000000004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0" t="str">
        <f t="shared" si="112"/>
        <v>January</v>
      </c>
      <c r="J1845" s="10">
        <f t="shared" si="113"/>
        <v>2011</v>
      </c>
      <c r="K1845" s="9">
        <f t="shared" si="114"/>
        <v>40594.994837962964</v>
      </c>
      <c r="L1845">
        <v>1298245954</v>
      </c>
      <c r="M1845" s="9">
        <f t="shared" si="115"/>
        <v>40564.994837962964</v>
      </c>
      <c r="N1845">
        <v>1295653954</v>
      </c>
      <c r="O1845" t="b">
        <v>0</v>
      </c>
      <c r="P1845">
        <v>134</v>
      </c>
      <c r="Q1845" t="b">
        <v>1</v>
      </c>
      <c r="R1845" t="s">
        <v>8274</v>
      </c>
    </row>
    <row r="1846" spans="1:18" ht="43.2" x14ac:dyDescent="0.55000000000000004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0" t="str">
        <f t="shared" si="112"/>
        <v>May</v>
      </c>
      <c r="J1846" s="10">
        <f t="shared" si="113"/>
        <v>2011</v>
      </c>
      <c r="K1846" s="9">
        <f t="shared" si="114"/>
        <v>40705.125</v>
      </c>
      <c r="L1846">
        <v>1307761200</v>
      </c>
      <c r="M1846" s="9">
        <f t="shared" si="115"/>
        <v>40666.973541666666</v>
      </c>
      <c r="N1846">
        <v>1304464914</v>
      </c>
      <c r="O1846" t="b">
        <v>0</v>
      </c>
      <c r="P1846">
        <v>20</v>
      </c>
      <c r="Q1846" t="b">
        <v>1</v>
      </c>
      <c r="R1846" t="s">
        <v>8274</v>
      </c>
    </row>
    <row r="1847" spans="1:18" ht="86.4" x14ac:dyDescent="0.55000000000000004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0" t="str">
        <f t="shared" si="112"/>
        <v>June</v>
      </c>
      <c r="J1847" s="10">
        <f t="shared" si="113"/>
        <v>2016</v>
      </c>
      <c r="K1847" s="9">
        <f t="shared" si="114"/>
        <v>42538.204861111109</v>
      </c>
      <c r="L1847">
        <v>1466139300</v>
      </c>
      <c r="M1847" s="9">
        <f t="shared" si="115"/>
        <v>42523.333310185189</v>
      </c>
      <c r="N1847">
        <v>1464854398</v>
      </c>
      <c r="O1847" t="b">
        <v>0</v>
      </c>
      <c r="P1847">
        <v>19</v>
      </c>
      <c r="Q1847" t="b">
        <v>1</v>
      </c>
      <c r="R1847" t="s">
        <v>8274</v>
      </c>
    </row>
    <row r="1848" spans="1:18" ht="43.2" x14ac:dyDescent="0.55000000000000004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0" t="str">
        <f t="shared" si="112"/>
        <v>November</v>
      </c>
      <c r="J1848" s="10">
        <f t="shared" si="113"/>
        <v>2012</v>
      </c>
      <c r="K1848" s="9">
        <f t="shared" si="114"/>
        <v>41258.650196759263</v>
      </c>
      <c r="L1848">
        <v>1355585777</v>
      </c>
      <c r="M1848" s="9">
        <f t="shared" si="115"/>
        <v>41228.650196759263</v>
      </c>
      <c r="N1848">
        <v>1352993777</v>
      </c>
      <c r="O1848" t="b">
        <v>0</v>
      </c>
      <c r="P1848">
        <v>209</v>
      </c>
      <c r="Q1848" t="b">
        <v>1</v>
      </c>
      <c r="R1848" t="s">
        <v>8274</v>
      </c>
    </row>
    <row r="1849" spans="1:18" ht="43.2" x14ac:dyDescent="0.55000000000000004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0" t="str">
        <f t="shared" si="112"/>
        <v>March</v>
      </c>
      <c r="J1849" s="10">
        <f t="shared" si="113"/>
        <v>2015</v>
      </c>
      <c r="K1849" s="9">
        <f t="shared" si="114"/>
        <v>42115.236481481479</v>
      </c>
      <c r="L1849">
        <v>1429594832</v>
      </c>
      <c r="M1849" s="9">
        <f t="shared" si="115"/>
        <v>42094.236481481479</v>
      </c>
      <c r="N1849">
        <v>1427780432</v>
      </c>
      <c r="O1849" t="b">
        <v>0</v>
      </c>
      <c r="P1849">
        <v>38</v>
      </c>
      <c r="Q1849" t="b">
        <v>1</v>
      </c>
      <c r="R1849" t="s">
        <v>8274</v>
      </c>
    </row>
    <row r="1850" spans="1:18" ht="43.2" x14ac:dyDescent="0.55000000000000004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0" t="str">
        <f t="shared" si="112"/>
        <v>May</v>
      </c>
      <c r="J1850" s="10">
        <f t="shared" si="113"/>
        <v>2011</v>
      </c>
      <c r="K1850" s="9">
        <f t="shared" si="114"/>
        <v>40755.290972222225</v>
      </c>
      <c r="L1850">
        <v>1312095540</v>
      </c>
      <c r="M1850" s="9">
        <f t="shared" si="115"/>
        <v>40691.788055555553</v>
      </c>
      <c r="N1850">
        <v>1306608888</v>
      </c>
      <c r="O1850" t="b">
        <v>0</v>
      </c>
      <c r="P1850">
        <v>24</v>
      </c>
      <c r="Q1850" t="b">
        <v>1</v>
      </c>
      <c r="R1850" t="s">
        <v>8274</v>
      </c>
    </row>
    <row r="1851" spans="1:18" ht="28.8" x14ac:dyDescent="0.55000000000000004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0" t="str">
        <f t="shared" si="112"/>
        <v>September</v>
      </c>
      <c r="J1851" s="10">
        <f t="shared" si="113"/>
        <v>2012</v>
      </c>
      <c r="K1851" s="9">
        <f t="shared" si="114"/>
        <v>41199.845590277779</v>
      </c>
      <c r="L1851">
        <v>1350505059</v>
      </c>
      <c r="M1851" s="9">
        <f t="shared" si="115"/>
        <v>41169.845590277779</v>
      </c>
      <c r="N1851">
        <v>1347913059</v>
      </c>
      <c r="O1851" t="b">
        <v>0</v>
      </c>
      <c r="P1851">
        <v>8</v>
      </c>
      <c r="Q1851" t="b">
        <v>1</v>
      </c>
      <c r="R1851" t="s">
        <v>8274</v>
      </c>
    </row>
    <row r="1852" spans="1:18" ht="43.2" x14ac:dyDescent="0.55000000000000004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0" t="str">
        <f t="shared" si="112"/>
        <v>June</v>
      </c>
      <c r="J1852" s="10">
        <f t="shared" si="113"/>
        <v>2014</v>
      </c>
      <c r="K1852" s="9">
        <f t="shared" si="114"/>
        <v>41830.959490740745</v>
      </c>
      <c r="L1852">
        <v>1405033300</v>
      </c>
      <c r="M1852" s="9">
        <f t="shared" si="115"/>
        <v>41800.959490740745</v>
      </c>
      <c r="N1852">
        <v>1402441300</v>
      </c>
      <c r="O1852" t="b">
        <v>0</v>
      </c>
      <c r="P1852">
        <v>179</v>
      </c>
      <c r="Q1852" t="b">
        <v>1</v>
      </c>
      <c r="R1852" t="s">
        <v>8274</v>
      </c>
    </row>
    <row r="1853" spans="1:18" ht="43.2" x14ac:dyDescent="0.55000000000000004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0" t="str">
        <f t="shared" si="112"/>
        <v>July</v>
      </c>
      <c r="J1853" s="10">
        <f t="shared" si="113"/>
        <v>2014</v>
      </c>
      <c r="K1853" s="9">
        <f t="shared" si="114"/>
        <v>41848.041666666664</v>
      </c>
      <c r="L1853">
        <v>1406509200</v>
      </c>
      <c r="M1853" s="9">
        <f t="shared" si="115"/>
        <v>41827.906689814816</v>
      </c>
      <c r="N1853">
        <v>1404769538</v>
      </c>
      <c r="O1853" t="b">
        <v>0</v>
      </c>
      <c r="P1853">
        <v>26</v>
      </c>
      <c r="Q1853" t="b">
        <v>1</v>
      </c>
      <c r="R1853" t="s">
        <v>8274</v>
      </c>
    </row>
    <row r="1854" spans="1:18" ht="43.2" x14ac:dyDescent="0.55000000000000004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0" t="str">
        <f t="shared" si="112"/>
        <v>March</v>
      </c>
      <c r="J1854" s="10">
        <f t="shared" si="113"/>
        <v>2015</v>
      </c>
      <c r="K1854" s="9">
        <f t="shared" si="114"/>
        <v>42119</v>
      </c>
      <c r="L1854">
        <v>1429920000</v>
      </c>
      <c r="M1854" s="9">
        <f t="shared" si="115"/>
        <v>42081.77143518519</v>
      </c>
      <c r="N1854">
        <v>1426703452</v>
      </c>
      <c r="O1854" t="b">
        <v>0</v>
      </c>
      <c r="P1854">
        <v>131</v>
      </c>
      <c r="Q1854" t="b">
        <v>1</v>
      </c>
      <c r="R1854" t="s">
        <v>8274</v>
      </c>
    </row>
    <row r="1855" spans="1:18" ht="43.2" x14ac:dyDescent="0.55000000000000004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0" t="str">
        <f t="shared" si="112"/>
        <v>September</v>
      </c>
      <c r="J1855" s="10">
        <f t="shared" si="113"/>
        <v>2012</v>
      </c>
      <c r="K1855" s="9">
        <f t="shared" si="114"/>
        <v>41227.102048611108</v>
      </c>
      <c r="L1855">
        <v>1352860017</v>
      </c>
      <c r="M1855" s="9">
        <f t="shared" si="115"/>
        <v>41177.060381944444</v>
      </c>
      <c r="N1855">
        <v>1348536417</v>
      </c>
      <c r="O1855" t="b">
        <v>0</v>
      </c>
      <c r="P1855">
        <v>14</v>
      </c>
      <c r="Q1855" t="b">
        <v>1</v>
      </c>
      <c r="R1855" t="s">
        <v>8274</v>
      </c>
    </row>
    <row r="1856" spans="1:18" ht="43.2" x14ac:dyDescent="0.55000000000000004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0" t="str">
        <f t="shared" si="112"/>
        <v>April</v>
      </c>
      <c r="J1856" s="10">
        <f t="shared" si="113"/>
        <v>2013</v>
      </c>
      <c r="K1856" s="9">
        <f t="shared" si="114"/>
        <v>41418.021261574075</v>
      </c>
      <c r="L1856">
        <v>1369355437</v>
      </c>
      <c r="M1856" s="9">
        <f t="shared" si="115"/>
        <v>41388.021261574075</v>
      </c>
      <c r="N1856">
        <v>1366763437</v>
      </c>
      <c r="O1856" t="b">
        <v>0</v>
      </c>
      <c r="P1856">
        <v>174</v>
      </c>
      <c r="Q1856" t="b">
        <v>1</v>
      </c>
      <c r="R1856" t="s">
        <v>8274</v>
      </c>
    </row>
    <row r="1857" spans="1:18" ht="43.2" x14ac:dyDescent="0.55000000000000004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0" t="str">
        <f t="shared" si="112"/>
        <v>November</v>
      </c>
      <c r="J1857" s="10">
        <f t="shared" si="113"/>
        <v>2013</v>
      </c>
      <c r="K1857" s="9">
        <f t="shared" si="114"/>
        <v>41645.538657407407</v>
      </c>
      <c r="L1857">
        <v>1389012940</v>
      </c>
      <c r="M1857" s="9">
        <f t="shared" si="115"/>
        <v>41600.538657407407</v>
      </c>
      <c r="N1857">
        <v>1385124940</v>
      </c>
      <c r="O1857" t="b">
        <v>0</v>
      </c>
      <c r="P1857">
        <v>191</v>
      </c>
      <c r="Q1857" t="b">
        <v>1</v>
      </c>
      <c r="R1857" t="s">
        <v>8274</v>
      </c>
    </row>
    <row r="1858" spans="1:18" ht="43.2" x14ac:dyDescent="0.55000000000000004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0" t="str">
        <f t="shared" si="112"/>
        <v>June</v>
      </c>
      <c r="J1858" s="10">
        <f t="shared" si="113"/>
        <v>2014</v>
      </c>
      <c r="K1858" s="9">
        <f t="shared" si="114"/>
        <v>41838.854999999996</v>
      </c>
      <c r="L1858">
        <v>1405715472</v>
      </c>
      <c r="M1858" s="9">
        <f t="shared" si="115"/>
        <v>41817.854999999996</v>
      </c>
      <c r="N1858">
        <v>1403901072</v>
      </c>
      <c r="O1858" t="b">
        <v>0</v>
      </c>
      <c r="P1858">
        <v>38</v>
      </c>
      <c r="Q1858" t="b">
        <v>1</v>
      </c>
      <c r="R1858" t="s">
        <v>8274</v>
      </c>
    </row>
    <row r="1859" spans="1:18" ht="43.2" x14ac:dyDescent="0.55000000000000004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0" t="str">
        <f t="shared" ref="I1859:I1922" si="116">TEXT(M1859, "mmmm")</f>
        <v>August</v>
      </c>
      <c r="J1859" s="10">
        <f t="shared" ref="J1859:J1922" si="117">YEAR(M1859)</f>
        <v>2014</v>
      </c>
      <c r="K1859" s="9">
        <f t="shared" ref="K1859:K1922" si="118">(((L1859/60)/60)/24)+DATE(1970,1,1)</f>
        <v>41894.76866898148</v>
      </c>
      <c r="L1859">
        <v>1410546413</v>
      </c>
      <c r="M1859" s="9">
        <f t="shared" ref="M1859:M1922" si="119">(((N1859/60)/60)/24)+DATE(1970,1,1)</f>
        <v>41864.76866898148</v>
      </c>
      <c r="N1859">
        <v>1407954413</v>
      </c>
      <c r="O1859" t="b">
        <v>0</v>
      </c>
      <c r="P1859">
        <v>22</v>
      </c>
      <c r="Q1859" t="b">
        <v>1</v>
      </c>
      <c r="R1859" t="s">
        <v>8274</v>
      </c>
    </row>
    <row r="1860" spans="1:18" ht="43.2" x14ac:dyDescent="0.55000000000000004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0" t="str">
        <f t="shared" si="116"/>
        <v>October</v>
      </c>
      <c r="J1860" s="10">
        <f t="shared" si="117"/>
        <v>2011</v>
      </c>
      <c r="K1860" s="9">
        <f t="shared" si="118"/>
        <v>40893.242141203707</v>
      </c>
      <c r="L1860">
        <v>1324014521</v>
      </c>
      <c r="M1860" s="9">
        <f t="shared" si="119"/>
        <v>40833.200474537036</v>
      </c>
      <c r="N1860">
        <v>1318826921</v>
      </c>
      <c r="O1860" t="b">
        <v>0</v>
      </c>
      <c r="P1860">
        <v>149</v>
      </c>
      <c r="Q1860" t="b">
        <v>1</v>
      </c>
      <c r="R1860" t="s">
        <v>8274</v>
      </c>
    </row>
    <row r="1861" spans="1:18" ht="28.8" x14ac:dyDescent="0.55000000000000004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0" t="str">
        <f t="shared" si="116"/>
        <v>August</v>
      </c>
      <c r="J1861" s="10">
        <f t="shared" si="117"/>
        <v>2011</v>
      </c>
      <c r="K1861" s="9">
        <f t="shared" si="118"/>
        <v>40808.770011574074</v>
      </c>
      <c r="L1861">
        <v>1316716129</v>
      </c>
      <c r="M1861" s="9">
        <f t="shared" si="119"/>
        <v>40778.770011574074</v>
      </c>
      <c r="N1861">
        <v>1314124129</v>
      </c>
      <c r="O1861" t="b">
        <v>0</v>
      </c>
      <c r="P1861">
        <v>56</v>
      </c>
      <c r="Q1861" t="b">
        <v>1</v>
      </c>
      <c r="R1861" t="s">
        <v>8274</v>
      </c>
    </row>
    <row r="1862" spans="1:18" ht="43.2" x14ac:dyDescent="0.55000000000000004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0" t="str">
        <f t="shared" si="116"/>
        <v>January</v>
      </c>
      <c r="J1862" s="10">
        <f t="shared" si="117"/>
        <v>2014</v>
      </c>
      <c r="K1862" s="9">
        <f t="shared" si="118"/>
        <v>41676.709305555552</v>
      </c>
      <c r="L1862">
        <v>1391706084</v>
      </c>
      <c r="M1862" s="9">
        <f t="shared" si="119"/>
        <v>41655.709305555552</v>
      </c>
      <c r="N1862">
        <v>1389891684</v>
      </c>
      <c r="O1862" t="b">
        <v>0</v>
      </c>
      <c r="P1862">
        <v>19</v>
      </c>
      <c r="Q1862" t="b">
        <v>1</v>
      </c>
      <c r="R1862" t="s">
        <v>8274</v>
      </c>
    </row>
    <row r="1863" spans="1:18" ht="43.2" x14ac:dyDescent="0.55000000000000004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0" t="str">
        <f t="shared" si="116"/>
        <v>December</v>
      </c>
      <c r="J1863" s="10">
        <f t="shared" si="117"/>
        <v>2014</v>
      </c>
      <c r="K1863" s="9">
        <f t="shared" si="118"/>
        <v>42030.300243055557</v>
      </c>
      <c r="L1863">
        <v>1422256341</v>
      </c>
      <c r="M1863" s="9">
        <f t="shared" si="119"/>
        <v>42000.300243055557</v>
      </c>
      <c r="N1863">
        <v>1419664341</v>
      </c>
      <c r="O1863" t="b">
        <v>0</v>
      </c>
      <c r="P1863">
        <v>0</v>
      </c>
      <c r="Q1863" t="b">
        <v>0</v>
      </c>
      <c r="R1863" t="s">
        <v>8281</v>
      </c>
    </row>
    <row r="1864" spans="1:18" ht="43.2" x14ac:dyDescent="0.55000000000000004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0" t="str">
        <f t="shared" si="116"/>
        <v>January</v>
      </c>
      <c r="J1864" s="10">
        <f t="shared" si="117"/>
        <v>2017</v>
      </c>
      <c r="K1864" s="9">
        <f t="shared" si="118"/>
        <v>42802.3125</v>
      </c>
      <c r="L1864">
        <v>1488958200</v>
      </c>
      <c r="M1864" s="9">
        <f t="shared" si="119"/>
        <v>42755.492754629624</v>
      </c>
      <c r="N1864">
        <v>1484912974</v>
      </c>
      <c r="O1864" t="b">
        <v>0</v>
      </c>
      <c r="P1864">
        <v>16</v>
      </c>
      <c r="Q1864" t="b">
        <v>0</v>
      </c>
      <c r="R1864" t="s">
        <v>8281</v>
      </c>
    </row>
    <row r="1865" spans="1:18" ht="43.2" x14ac:dyDescent="0.55000000000000004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0" t="str">
        <f t="shared" si="116"/>
        <v>May</v>
      </c>
      <c r="J1865" s="10">
        <f t="shared" si="117"/>
        <v>2014</v>
      </c>
      <c r="K1865" s="9">
        <f t="shared" si="118"/>
        <v>41802.797280092593</v>
      </c>
      <c r="L1865">
        <v>1402600085</v>
      </c>
      <c r="M1865" s="9">
        <f t="shared" si="119"/>
        <v>41772.797280092593</v>
      </c>
      <c r="N1865">
        <v>1400008085</v>
      </c>
      <c r="O1865" t="b">
        <v>0</v>
      </c>
      <c r="P1865">
        <v>2</v>
      </c>
      <c r="Q1865" t="b">
        <v>0</v>
      </c>
      <c r="R1865" t="s">
        <v>8281</v>
      </c>
    </row>
    <row r="1866" spans="1:18" ht="43.2" x14ac:dyDescent="0.55000000000000004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0" t="str">
        <f t="shared" si="116"/>
        <v>April</v>
      </c>
      <c r="J1866" s="10">
        <f t="shared" si="117"/>
        <v>2014</v>
      </c>
      <c r="K1866" s="9">
        <f t="shared" si="118"/>
        <v>41763.716435185182</v>
      </c>
      <c r="L1866">
        <v>1399223500</v>
      </c>
      <c r="M1866" s="9">
        <f t="shared" si="119"/>
        <v>41733.716435185182</v>
      </c>
      <c r="N1866">
        <v>1396631500</v>
      </c>
      <c r="O1866" t="b">
        <v>0</v>
      </c>
      <c r="P1866">
        <v>48</v>
      </c>
      <c r="Q1866" t="b">
        <v>0</v>
      </c>
      <c r="R1866" t="s">
        <v>8281</v>
      </c>
    </row>
    <row r="1867" spans="1:18" ht="43.2" x14ac:dyDescent="0.55000000000000004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0" t="str">
        <f t="shared" si="116"/>
        <v>October</v>
      </c>
      <c r="J1867" s="10">
        <f t="shared" si="117"/>
        <v>2016</v>
      </c>
      <c r="K1867" s="9">
        <f t="shared" si="118"/>
        <v>42680.409108796302</v>
      </c>
      <c r="L1867">
        <v>1478425747</v>
      </c>
      <c r="M1867" s="9">
        <f t="shared" si="119"/>
        <v>42645.367442129631</v>
      </c>
      <c r="N1867">
        <v>1475398147</v>
      </c>
      <c r="O1867" t="b">
        <v>0</v>
      </c>
      <c r="P1867">
        <v>2</v>
      </c>
      <c r="Q1867" t="b">
        <v>0</v>
      </c>
      <c r="R1867" t="s">
        <v>8281</v>
      </c>
    </row>
    <row r="1868" spans="1:18" ht="43.2" x14ac:dyDescent="0.55000000000000004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0" t="str">
        <f t="shared" si="116"/>
        <v>January</v>
      </c>
      <c r="J1868" s="10">
        <f t="shared" si="117"/>
        <v>2017</v>
      </c>
      <c r="K1868" s="9">
        <f t="shared" si="118"/>
        <v>42795.166666666672</v>
      </c>
      <c r="L1868">
        <v>1488340800</v>
      </c>
      <c r="M1868" s="9">
        <f t="shared" si="119"/>
        <v>42742.246493055558</v>
      </c>
      <c r="N1868">
        <v>1483768497</v>
      </c>
      <c r="O1868" t="b">
        <v>0</v>
      </c>
      <c r="P1868">
        <v>2</v>
      </c>
      <c r="Q1868" t="b">
        <v>0</v>
      </c>
      <c r="R1868" t="s">
        <v>8281</v>
      </c>
    </row>
    <row r="1869" spans="1:18" ht="43.2" x14ac:dyDescent="0.55000000000000004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0" t="str">
        <f t="shared" si="116"/>
        <v>October</v>
      </c>
      <c r="J1869" s="10">
        <f t="shared" si="117"/>
        <v>2016</v>
      </c>
      <c r="K1869" s="9">
        <f t="shared" si="118"/>
        <v>42679.924907407403</v>
      </c>
      <c r="L1869">
        <v>1478383912</v>
      </c>
      <c r="M1869" s="9">
        <f t="shared" si="119"/>
        <v>42649.924907407403</v>
      </c>
      <c r="N1869">
        <v>1475791912</v>
      </c>
      <c r="O1869" t="b">
        <v>0</v>
      </c>
      <c r="P1869">
        <v>1</v>
      </c>
      <c r="Q1869" t="b">
        <v>0</v>
      </c>
      <c r="R1869" t="s">
        <v>8281</v>
      </c>
    </row>
    <row r="1870" spans="1:18" ht="43.2" x14ac:dyDescent="0.55000000000000004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0" t="str">
        <f t="shared" si="116"/>
        <v>November</v>
      </c>
      <c r="J1870" s="10">
        <f t="shared" si="117"/>
        <v>2015</v>
      </c>
      <c r="K1870" s="9">
        <f t="shared" si="118"/>
        <v>42353.332638888889</v>
      </c>
      <c r="L1870">
        <v>1450166340</v>
      </c>
      <c r="M1870" s="9">
        <f t="shared" si="119"/>
        <v>42328.779224537036</v>
      </c>
      <c r="N1870">
        <v>1448044925</v>
      </c>
      <c r="O1870" t="b">
        <v>0</v>
      </c>
      <c r="P1870">
        <v>17</v>
      </c>
      <c r="Q1870" t="b">
        <v>0</v>
      </c>
      <c r="R1870" t="s">
        <v>8281</v>
      </c>
    </row>
    <row r="1871" spans="1:18" ht="43.2" x14ac:dyDescent="0.55000000000000004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0" t="str">
        <f t="shared" si="116"/>
        <v>December</v>
      </c>
      <c r="J1871" s="10">
        <f t="shared" si="117"/>
        <v>2016</v>
      </c>
      <c r="K1871" s="9">
        <f t="shared" si="118"/>
        <v>42739.002881944441</v>
      </c>
      <c r="L1871">
        <v>1483488249</v>
      </c>
      <c r="M1871" s="9">
        <f t="shared" si="119"/>
        <v>42709.002881944441</v>
      </c>
      <c r="N1871">
        <v>1480896249</v>
      </c>
      <c r="O1871" t="b">
        <v>0</v>
      </c>
      <c r="P1871">
        <v>0</v>
      </c>
      <c r="Q1871" t="b">
        <v>0</v>
      </c>
      <c r="R1871" t="s">
        <v>8281</v>
      </c>
    </row>
    <row r="1872" spans="1:18" ht="43.2" x14ac:dyDescent="0.55000000000000004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0" t="str">
        <f t="shared" si="116"/>
        <v>January</v>
      </c>
      <c r="J1872" s="10">
        <f t="shared" si="117"/>
        <v>2016</v>
      </c>
      <c r="K1872" s="9">
        <f t="shared" si="118"/>
        <v>42400.178472222222</v>
      </c>
      <c r="L1872">
        <v>1454213820</v>
      </c>
      <c r="M1872" s="9">
        <f t="shared" si="119"/>
        <v>42371.355729166666</v>
      </c>
      <c r="N1872">
        <v>1451723535</v>
      </c>
      <c r="O1872" t="b">
        <v>0</v>
      </c>
      <c r="P1872">
        <v>11</v>
      </c>
      <c r="Q1872" t="b">
        <v>0</v>
      </c>
      <c r="R1872" t="s">
        <v>8281</v>
      </c>
    </row>
    <row r="1873" spans="1:18" ht="43.2" x14ac:dyDescent="0.55000000000000004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0" t="str">
        <f t="shared" si="116"/>
        <v>October</v>
      </c>
      <c r="J1873" s="10">
        <f t="shared" si="117"/>
        <v>2014</v>
      </c>
      <c r="K1873" s="9">
        <f t="shared" si="118"/>
        <v>41963.825243055559</v>
      </c>
      <c r="L1873">
        <v>1416512901</v>
      </c>
      <c r="M1873" s="9">
        <f t="shared" si="119"/>
        <v>41923.783576388887</v>
      </c>
      <c r="N1873">
        <v>1413053301</v>
      </c>
      <c r="O1873" t="b">
        <v>0</v>
      </c>
      <c r="P1873">
        <v>95</v>
      </c>
      <c r="Q1873" t="b">
        <v>0</v>
      </c>
      <c r="R1873" t="s">
        <v>8281</v>
      </c>
    </row>
    <row r="1874" spans="1:18" ht="43.2" x14ac:dyDescent="0.55000000000000004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0" t="str">
        <f t="shared" si="116"/>
        <v>May</v>
      </c>
      <c r="J1874" s="10">
        <f t="shared" si="117"/>
        <v>2015</v>
      </c>
      <c r="K1874" s="9">
        <f t="shared" si="118"/>
        <v>42185.129652777774</v>
      </c>
      <c r="L1874">
        <v>1435633602</v>
      </c>
      <c r="M1874" s="9">
        <f t="shared" si="119"/>
        <v>42155.129652777774</v>
      </c>
      <c r="N1874">
        <v>1433041602</v>
      </c>
      <c r="O1874" t="b">
        <v>0</v>
      </c>
      <c r="P1874">
        <v>13</v>
      </c>
      <c r="Q1874" t="b">
        <v>0</v>
      </c>
      <c r="R1874" t="s">
        <v>8281</v>
      </c>
    </row>
    <row r="1875" spans="1:18" ht="43.2" x14ac:dyDescent="0.55000000000000004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0" t="str">
        <f t="shared" si="116"/>
        <v>June</v>
      </c>
      <c r="J1875" s="10">
        <f t="shared" si="117"/>
        <v>2015</v>
      </c>
      <c r="K1875" s="9">
        <f t="shared" si="118"/>
        <v>42193.697916666672</v>
      </c>
      <c r="L1875">
        <v>1436373900</v>
      </c>
      <c r="M1875" s="9">
        <f t="shared" si="119"/>
        <v>42164.615856481483</v>
      </c>
      <c r="N1875">
        <v>1433861210</v>
      </c>
      <c r="O1875" t="b">
        <v>0</v>
      </c>
      <c r="P1875">
        <v>2</v>
      </c>
      <c r="Q1875" t="b">
        <v>0</v>
      </c>
      <c r="R1875" t="s">
        <v>8281</v>
      </c>
    </row>
    <row r="1876" spans="1:18" ht="57.6" x14ac:dyDescent="0.55000000000000004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0" t="str">
        <f t="shared" si="116"/>
        <v>June</v>
      </c>
      <c r="J1876" s="10">
        <f t="shared" si="117"/>
        <v>2016</v>
      </c>
      <c r="K1876" s="9">
        <f t="shared" si="118"/>
        <v>42549.969131944439</v>
      </c>
      <c r="L1876">
        <v>1467155733</v>
      </c>
      <c r="M1876" s="9">
        <f t="shared" si="119"/>
        <v>42529.969131944439</v>
      </c>
      <c r="N1876">
        <v>1465427733</v>
      </c>
      <c r="O1876" t="b">
        <v>0</v>
      </c>
      <c r="P1876">
        <v>2</v>
      </c>
      <c r="Q1876" t="b">
        <v>0</v>
      </c>
      <c r="R1876" t="s">
        <v>8281</v>
      </c>
    </row>
    <row r="1877" spans="1:18" ht="28.8" x14ac:dyDescent="0.55000000000000004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0" t="str">
        <f t="shared" si="116"/>
        <v>June</v>
      </c>
      <c r="J1877" s="10">
        <f t="shared" si="117"/>
        <v>2016</v>
      </c>
      <c r="K1877" s="9">
        <f t="shared" si="118"/>
        <v>42588.899398148147</v>
      </c>
      <c r="L1877">
        <v>1470519308</v>
      </c>
      <c r="M1877" s="9">
        <f t="shared" si="119"/>
        <v>42528.899398148147</v>
      </c>
      <c r="N1877">
        <v>1465335308</v>
      </c>
      <c r="O1877" t="b">
        <v>0</v>
      </c>
      <c r="P1877">
        <v>3</v>
      </c>
      <c r="Q1877" t="b">
        <v>0</v>
      </c>
      <c r="R1877" t="s">
        <v>8281</v>
      </c>
    </row>
    <row r="1878" spans="1:18" ht="43.2" x14ac:dyDescent="0.55000000000000004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0" t="str">
        <f t="shared" si="116"/>
        <v>May</v>
      </c>
      <c r="J1878" s="10">
        <f t="shared" si="117"/>
        <v>2014</v>
      </c>
      <c r="K1878" s="9">
        <f t="shared" si="118"/>
        <v>41806.284780092588</v>
      </c>
      <c r="L1878">
        <v>1402901405</v>
      </c>
      <c r="M1878" s="9">
        <f t="shared" si="119"/>
        <v>41776.284780092588</v>
      </c>
      <c r="N1878">
        <v>1400309405</v>
      </c>
      <c r="O1878" t="b">
        <v>0</v>
      </c>
      <c r="P1878">
        <v>0</v>
      </c>
      <c r="Q1878" t="b">
        <v>0</v>
      </c>
      <c r="R1878" t="s">
        <v>8281</v>
      </c>
    </row>
    <row r="1879" spans="1:18" ht="28.8" x14ac:dyDescent="0.55000000000000004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0" t="str">
        <f t="shared" si="116"/>
        <v>January</v>
      </c>
      <c r="J1879" s="10">
        <f t="shared" si="117"/>
        <v>2015</v>
      </c>
      <c r="K1879" s="9">
        <f t="shared" si="118"/>
        <v>42064.029224537036</v>
      </c>
      <c r="L1879">
        <v>1425170525</v>
      </c>
      <c r="M1879" s="9">
        <f t="shared" si="119"/>
        <v>42035.029224537036</v>
      </c>
      <c r="N1879">
        <v>1422664925</v>
      </c>
      <c r="O1879" t="b">
        <v>0</v>
      </c>
      <c r="P1879">
        <v>0</v>
      </c>
      <c r="Q1879" t="b">
        <v>0</v>
      </c>
      <c r="R1879" t="s">
        <v>8281</v>
      </c>
    </row>
    <row r="1880" spans="1:18" ht="43.2" x14ac:dyDescent="0.55000000000000004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0" t="str">
        <f t="shared" si="116"/>
        <v>May</v>
      </c>
      <c r="J1880" s="10">
        <f t="shared" si="117"/>
        <v>2014</v>
      </c>
      <c r="K1880" s="9">
        <f t="shared" si="118"/>
        <v>41803.008738425924</v>
      </c>
      <c r="L1880">
        <v>1402618355</v>
      </c>
      <c r="M1880" s="9">
        <f t="shared" si="119"/>
        <v>41773.008738425924</v>
      </c>
      <c r="N1880">
        <v>1400026355</v>
      </c>
      <c r="O1880" t="b">
        <v>0</v>
      </c>
      <c r="P1880">
        <v>0</v>
      </c>
      <c r="Q1880" t="b">
        <v>0</v>
      </c>
      <c r="R1880" t="s">
        <v>8281</v>
      </c>
    </row>
    <row r="1881" spans="1:18" ht="43.2" x14ac:dyDescent="0.55000000000000004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0" t="str">
        <f t="shared" si="116"/>
        <v>February</v>
      </c>
      <c r="J1881" s="10">
        <f t="shared" si="117"/>
        <v>2016</v>
      </c>
      <c r="K1881" s="9">
        <f t="shared" si="118"/>
        <v>42443.607974537037</v>
      </c>
      <c r="L1881">
        <v>1457966129</v>
      </c>
      <c r="M1881" s="9">
        <f t="shared" si="119"/>
        <v>42413.649641203709</v>
      </c>
      <c r="N1881">
        <v>1455377729</v>
      </c>
      <c r="O1881" t="b">
        <v>0</v>
      </c>
      <c r="P1881">
        <v>2</v>
      </c>
      <c r="Q1881" t="b">
        <v>0</v>
      </c>
      <c r="R1881" t="s">
        <v>8281</v>
      </c>
    </row>
    <row r="1882" spans="1:18" ht="28.8" x14ac:dyDescent="0.55000000000000004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0" t="str">
        <f t="shared" si="116"/>
        <v>March</v>
      </c>
      <c r="J1882" s="10">
        <f t="shared" si="117"/>
        <v>2016</v>
      </c>
      <c r="K1882" s="9">
        <f t="shared" si="118"/>
        <v>42459.525231481486</v>
      </c>
      <c r="L1882">
        <v>1459341380</v>
      </c>
      <c r="M1882" s="9">
        <f t="shared" si="119"/>
        <v>42430.566898148143</v>
      </c>
      <c r="N1882">
        <v>1456839380</v>
      </c>
      <c r="O1882" t="b">
        <v>0</v>
      </c>
      <c r="P1882">
        <v>24</v>
      </c>
      <c r="Q1882" t="b">
        <v>0</v>
      </c>
      <c r="R1882" t="s">
        <v>8281</v>
      </c>
    </row>
    <row r="1883" spans="1:18" ht="43.2" x14ac:dyDescent="0.55000000000000004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0" t="str">
        <f t="shared" si="116"/>
        <v>February</v>
      </c>
      <c r="J1883" s="10">
        <f t="shared" si="117"/>
        <v>2015</v>
      </c>
      <c r="K1883" s="9">
        <f t="shared" si="118"/>
        <v>42073.110983796301</v>
      </c>
      <c r="L1883">
        <v>1425955189</v>
      </c>
      <c r="M1883" s="9">
        <f t="shared" si="119"/>
        <v>42043.152650462958</v>
      </c>
      <c r="N1883">
        <v>1423366789</v>
      </c>
      <c r="O1883" t="b">
        <v>0</v>
      </c>
      <c r="P1883">
        <v>70</v>
      </c>
      <c r="Q1883" t="b">
        <v>1</v>
      </c>
      <c r="R1883" t="s">
        <v>8277</v>
      </c>
    </row>
    <row r="1884" spans="1:18" ht="43.2" x14ac:dyDescent="0.55000000000000004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0" t="str">
        <f t="shared" si="116"/>
        <v>June</v>
      </c>
      <c r="J1884" s="10">
        <f t="shared" si="117"/>
        <v>2012</v>
      </c>
      <c r="K1884" s="9">
        <f t="shared" si="118"/>
        <v>41100.991666666669</v>
      </c>
      <c r="L1884">
        <v>1341964080</v>
      </c>
      <c r="M1884" s="9">
        <f t="shared" si="119"/>
        <v>41067.949212962965</v>
      </c>
      <c r="N1884">
        <v>1339109212</v>
      </c>
      <c r="O1884" t="b">
        <v>0</v>
      </c>
      <c r="P1884">
        <v>81</v>
      </c>
      <c r="Q1884" t="b">
        <v>1</v>
      </c>
      <c r="R1884" t="s">
        <v>8277</v>
      </c>
    </row>
    <row r="1885" spans="1:18" ht="43.2" x14ac:dyDescent="0.55000000000000004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0" t="str">
        <f t="shared" si="116"/>
        <v>March</v>
      </c>
      <c r="J1885" s="10">
        <f t="shared" si="117"/>
        <v>2012</v>
      </c>
      <c r="K1885" s="9">
        <f t="shared" si="118"/>
        <v>41007.906342592592</v>
      </c>
      <c r="L1885">
        <v>1333921508</v>
      </c>
      <c r="M1885" s="9">
        <f t="shared" si="119"/>
        <v>40977.948009259257</v>
      </c>
      <c r="N1885">
        <v>1331333108</v>
      </c>
      <c r="O1885" t="b">
        <v>0</v>
      </c>
      <c r="P1885">
        <v>32</v>
      </c>
      <c r="Q1885" t="b">
        <v>1</v>
      </c>
      <c r="R1885" t="s">
        <v>8277</v>
      </c>
    </row>
    <row r="1886" spans="1:18" ht="43.2" x14ac:dyDescent="0.55000000000000004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0" t="str">
        <f t="shared" si="116"/>
        <v>October</v>
      </c>
      <c r="J1886" s="10">
        <f t="shared" si="117"/>
        <v>2012</v>
      </c>
      <c r="K1886" s="9">
        <f t="shared" si="118"/>
        <v>41240.5</v>
      </c>
      <c r="L1886">
        <v>1354017600</v>
      </c>
      <c r="M1886" s="9">
        <f t="shared" si="119"/>
        <v>41205.198321759257</v>
      </c>
      <c r="N1886">
        <v>1350967535</v>
      </c>
      <c r="O1886" t="b">
        <v>0</v>
      </c>
      <c r="P1886">
        <v>26</v>
      </c>
      <c r="Q1886" t="b">
        <v>1</v>
      </c>
      <c r="R1886" t="s">
        <v>8277</v>
      </c>
    </row>
    <row r="1887" spans="1:18" ht="43.2" x14ac:dyDescent="0.55000000000000004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0" t="str">
        <f t="shared" si="116"/>
        <v>July</v>
      </c>
      <c r="J1887" s="10">
        <f t="shared" si="117"/>
        <v>2012</v>
      </c>
      <c r="K1887" s="9">
        <f t="shared" si="118"/>
        <v>41131.916666666664</v>
      </c>
      <c r="L1887">
        <v>1344636000</v>
      </c>
      <c r="M1887" s="9">
        <f t="shared" si="119"/>
        <v>41099.093865740739</v>
      </c>
      <c r="N1887">
        <v>1341800110</v>
      </c>
      <c r="O1887" t="b">
        <v>0</v>
      </c>
      <c r="P1887">
        <v>105</v>
      </c>
      <c r="Q1887" t="b">
        <v>1</v>
      </c>
      <c r="R1887" t="s">
        <v>8277</v>
      </c>
    </row>
    <row r="1888" spans="1:18" ht="43.2" x14ac:dyDescent="0.55000000000000004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0" t="str">
        <f t="shared" si="116"/>
        <v>October</v>
      </c>
      <c r="J1888" s="10">
        <f t="shared" si="117"/>
        <v>2014</v>
      </c>
      <c r="K1888" s="9">
        <f t="shared" si="118"/>
        <v>41955.94835648148</v>
      </c>
      <c r="L1888">
        <v>1415832338</v>
      </c>
      <c r="M1888" s="9">
        <f t="shared" si="119"/>
        <v>41925.906689814816</v>
      </c>
      <c r="N1888">
        <v>1413236738</v>
      </c>
      <c r="O1888" t="b">
        <v>0</v>
      </c>
      <c r="P1888">
        <v>29</v>
      </c>
      <c r="Q1888" t="b">
        <v>1</v>
      </c>
      <c r="R1888" t="s">
        <v>8277</v>
      </c>
    </row>
    <row r="1889" spans="1:18" ht="43.2" x14ac:dyDescent="0.55000000000000004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0" t="str">
        <f t="shared" si="116"/>
        <v>November</v>
      </c>
      <c r="J1889" s="10">
        <f t="shared" si="117"/>
        <v>2015</v>
      </c>
      <c r="K1889" s="9">
        <f t="shared" si="118"/>
        <v>42341.895833333328</v>
      </c>
      <c r="L1889">
        <v>1449178200</v>
      </c>
      <c r="M1889" s="9">
        <f t="shared" si="119"/>
        <v>42323.800138888888</v>
      </c>
      <c r="N1889">
        <v>1447614732</v>
      </c>
      <c r="O1889" t="b">
        <v>0</v>
      </c>
      <c r="P1889">
        <v>8</v>
      </c>
      <c r="Q1889" t="b">
        <v>1</v>
      </c>
      <c r="R1889" t="s">
        <v>8277</v>
      </c>
    </row>
    <row r="1890" spans="1:18" ht="43.2" x14ac:dyDescent="0.55000000000000004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0" t="str">
        <f t="shared" si="116"/>
        <v>May</v>
      </c>
      <c r="J1890" s="10">
        <f t="shared" si="117"/>
        <v>2010</v>
      </c>
      <c r="K1890" s="9">
        <f t="shared" si="118"/>
        <v>40330.207638888889</v>
      </c>
      <c r="L1890">
        <v>1275368340</v>
      </c>
      <c r="M1890" s="9">
        <f t="shared" si="119"/>
        <v>40299.239953703705</v>
      </c>
      <c r="N1890">
        <v>1272692732</v>
      </c>
      <c r="O1890" t="b">
        <v>0</v>
      </c>
      <c r="P1890">
        <v>89</v>
      </c>
      <c r="Q1890" t="b">
        <v>1</v>
      </c>
      <c r="R1890" t="s">
        <v>8277</v>
      </c>
    </row>
    <row r="1891" spans="1:18" ht="43.2" x14ac:dyDescent="0.55000000000000004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0" t="str">
        <f t="shared" si="116"/>
        <v>January</v>
      </c>
      <c r="J1891" s="10">
        <f t="shared" si="117"/>
        <v>2013</v>
      </c>
      <c r="K1891" s="9">
        <f t="shared" si="118"/>
        <v>41344.751689814817</v>
      </c>
      <c r="L1891">
        <v>1363024946</v>
      </c>
      <c r="M1891" s="9">
        <f t="shared" si="119"/>
        <v>41299.793356481481</v>
      </c>
      <c r="N1891">
        <v>1359140546</v>
      </c>
      <c r="O1891" t="b">
        <v>0</v>
      </c>
      <c r="P1891">
        <v>44</v>
      </c>
      <c r="Q1891" t="b">
        <v>1</v>
      </c>
      <c r="R1891" t="s">
        <v>8277</v>
      </c>
    </row>
    <row r="1892" spans="1:18" ht="43.2" x14ac:dyDescent="0.55000000000000004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0" t="str">
        <f t="shared" si="116"/>
        <v>November</v>
      </c>
      <c r="J1892" s="10">
        <f t="shared" si="117"/>
        <v>2012</v>
      </c>
      <c r="K1892" s="9">
        <f t="shared" si="118"/>
        <v>41258.786203703705</v>
      </c>
      <c r="L1892">
        <v>1355597528</v>
      </c>
      <c r="M1892" s="9">
        <f t="shared" si="119"/>
        <v>41228.786203703705</v>
      </c>
      <c r="N1892">
        <v>1353005528</v>
      </c>
      <c r="O1892" t="b">
        <v>0</v>
      </c>
      <c r="P1892">
        <v>246</v>
      </c>
      <c r="Q1892" t="b">
        <v>1</v>
      </c>
      <c r="R1892" t="s">
        <v>8277</v>
      </c>
    </row>
    <row r="1893" spans="1:18" ht="57.6" x14ac:dyDescent="0.55000000000000004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0" t="str">
        <f t="shared" si="116"/>
        <v>June</v>
      </c>
      <c r="J1893" s="10">
        <f t="shared" si="117"/>
        <v>2010</v>
      </c>
      <c r="K1893" s="9">
        <f t="shared" si="118"/>
        <v>40381.25</v>
      </c>
      <c r="L1893">
        <v>1279778400</v>
      </c>
      <c r="M1893" s="9">
        <f t="shared" si="119"/>
        <v>40335.798078703701</v>
      </c>
      <c r="N1893">
        <v>1275851354</v>
      </c>
      <c r="O1893" t="b">
        <v>0</v>
      </c>
      <c r="P1893">
        <v>120</v>
      </c>
      <c r="Q1893" t="b">
        <v>1</v>
      </c>
      <c r="R1893" t="s">
        <v>8277</v>
      </c>
    </row>
    <row r="1894" spans="1:18" ht="43.2" x14ac:dyDescent="0.55000000000000004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0" t="str">
        <f t="shared" si="116"/>
        <v>May</v>
      </c>
      <c r="J1894" s="10">
        <f t="shared" si="117"/>
        <v>2011</v>
      </c>
      <c r="K1894" s="9">
        <f t="shared" si="118"/>
        <v>40701.637511574074</v>
      </c>
      <c r="L1894">
        <v>1307459881</v>
      </c>
      <c r="M1894" s="9">
        <f t="shared" si="119"/>
        <v>40671.637511574074</v>
      </c>
      <c r="N1894">
        <v>1304867881</v>
      </c>
      <c r="O1894" t="b">
        <v>0</v>
      </c>
      <c r="P1894">
        <v>26</v>
      </c>
      <c r="Q1894" t="b">
        <v>1</v>
      </c>
      <c r="R1894" t="s">
        <v>8277</v>
      </c>
    </row>
    <row r="1895" spans="1:18" ht="43.2" x14ac:dyDescent="0.55000000000000004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0" t="str">
        <f t="shared" si="116"/>
        <v>March</v>
      </c>
      <c r="J1895" s="10">
        <f t="shared" si="117"/>
        <v>2011</v>
      </c>
      <c r="K1895" s="9">
        <f t="shared" si="118"/>
        <v>40649.165972222225</v>
      </c>
      <c r="L1895">
        <v>1302926340</v>
      </c>
      <c r="M1895" s="9">
        <f t="shared" si="119"/>
        <v>40632.94195601852</v>
      </c>
      <c r="N1895">
        <v>1301524585</v>
      </c>
      <c r="O1895" t="b">
        <v>0</v>
      </c>
      <c r="P1895">
        <v>45</v>
      </c>
      <c r="Q1895" t="b">
        <v>1</v>
      </c>
      <c r="R1895" t="s">
        <v>8277</v>
      </c>
    </row>
    <row r="1896" spans="1:18" ht="28.8" x14ac:dyDescent="0.55000000000000004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0" t="str">
        <f t="shared" si="116"/>
        <v>January</v>
      </c>
      <c r="J1896" s="10">
        <f t="shared" si="117"/>
        <v>2012</v>
      </c>
      <c r="K1896" s="9">
        <f t="shared" si="118"/>
        <v>40951.904895833337</v>
      </c>
      <c r="L1896">
        <v>1329082983</v>
      </c>
      <c r="M1896" s="9">
        <f t="shared" si="119"/>
        <v>40920.904895833337</v>
      </c>
      <c r="N1896">
        <v>1326404583</v>
      </c>
      <c r="O1896" t="b">
        <v>0</v>
      </c>
      <c r="P1896">
        <v>20</v>
      </c>
      <c r="Q1896" t="b">
        <v>1</v>
      </c>
      <c r="R1896" t="s">
        <v>8277</v>
      </c>
    </row>
    <row r="1897" spans="1:18" ht="43.2" x14ac:dyDescent="0.55000000000000004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0" t="str">
        <f t="shared" si="116"/>
        <v>September</v>
      </c>
      <c r="J1897" s="10">
        <f t="shared" si="117"/>
        <v>2015</v>
      </c>
      <c r="K1897" s="9">
        <f t="shared" si="118"/>
        <v>42297.746782407412</v>
      </c>
      <c r="L1897">
        <v>1445363722</v>
      </c>
      <c r="M1897" s="9">
        <f t="shared" si="119"/>
        <v>42267.746782407412</v>
      </c>
      <c r="N1897">
        <v>1442771722</v>
      </c>
      <c r="O1897" t="b">
        <v>0</v>
      </c>
      <c r="P1897">
        <v>47</v>
      </c>
      <c r="Q1897" t="b">
        <v>1</v>
      </c>
      <c r="R1897" t="s">
        <v>8277</v>
      </c>
    </row>
    <row r="1898" spans="1:18" ht="43.2" x14ac:dyDescent="0.55000000000000004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0" t="str">
        <f t="shared" si="116"/>
        <v>March</v>
      </c>
      <c r="J1898" s="10">
        <f t="shared" si="117"/>
        <v>2012</v>
      </c>
      <c r="K1898" s="9">
        <f t="shared" si="118"/>
        <v>41011.710243055553</v>
      </c>
      <c r="L1898">
        <v>1334250165</v>
      </c>
      <c r="M1898" s="9">
        <f t="shared" si="119"/>
        <v>40981.710243055553</v>
      </c>
      <c r="N1898">
        <v>1331658165</v>
      </c>
      <c r="O1898" t="b">
        <v>0</v>
      </c>
      <c r="P1898">
        <v>13</v>
      </c>
      <c r="Q1898" t="b">
        <v>1</v>
      </c>
      <c r="R1898" t="s">
        <v>8277</v>
      </c>
    </row>
    <row r="1899" spans="1:18" ht="43.2" x14ac:dyDescent="0.55000000000000004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0" t="str">
        <f t="shared" si="116"/>
        <v>February</v>
      </c>
      <c r="J1899" s="10">
        <f t="shared" si="117"/>
        <v>2014</v>
      </c>
      <c r="K1899" s="9">
        <f t="shared" si="118"/>
        <v>41702.875</v>
      </c>
      <c r="L1899">
        <v>1393966800</v>
      </c>
      <c r="M1899" s="9">
        <f t="shared" si="119"/>
        <v>41680.583402777782</v>
      </c>
      <c r="N1899">
        <v>1392040806</v>
      </c>
      <c r="O1899" t="b">
        <v>0</v>
      </c>
      <c r="P1899">
        <v>183</v>
      </c>
      <c r="Q1899" t="b">
        <v>1</v>
      </c>
      <c r="R1899" t="s">
        <v>8277</v>
      </c>
    </row>
    <row r="1900" spans="1:18" ht="43.2" x14ac:dyDescent="0.55000000000000004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0" t="str">
        <f t="shared" si="116"/>
        <v>December</v>
      </c>
      <c r="J1900" s="10">
        <f t="shared" si="117"/>
        <v>2015</v>
      </c>
      <c r="K1900" s="9">
        <f t="shared" si="118"/>
        <v>42401.75</v>
      </c>
      <c r="L1900">
        <v>1454349600</v>
      </c>
      <c r="M1900" s="9">
        <f t="shared" si="119"/>
        <v>42366.192974537036</v>
      </c>
      <c r="N1900">
        <v>1451277473</v>
      </c>
      <c r="O1900" t="b">
        <v>0</v>
      </c>
      <c r="P1900">
        <v>21</v>
      </c>
      <c r="Q1900" t="b">
        <v>1</v>
      </c>
      <c r="R1900" t="s">
        <v>8277</v>
      </c>
    </row>
    <row r="1901" spans="1:18" ht="43.2" x14ac:dyDescent="0.55000000000000004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0" t="str">
        <f t="shared" si="116"/>
        <v>February</v>
      </c>
      <c r="J1901" s="10">
        <f t="shared" si="117"/>
        <v>2015</v>
      </c>
      <c r="K1901" s="9">
        <f t="shared" si="118"/>
        <v>42088.90006944444</v>
      </c>
      <c r="L1901">
        <v>1427319366</v>
      </c>
      <c r="M1901" s="9">
        <f t="shared" si="119"/>
        <v>42058.941736111112</v>
      </c>
      <c r="N1901">
        <v>1424730966</v>
      </c>
      <c r="O1901" t="b">
        <v>0</v>
      </c>
      <c r="P1901">
        <v>42</v>
      </c>
      <c r="Q1901" t="b">
        <v>1</v>
      </c>
      <c r="R1901" t="s">
        <v>8277</v>
      </c>
    </row>
    <row r="1902" spans="1:18" ht="43.2" x14ac:dyDescent="0.55000000000000004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0" t="str">
        <f t="shared" si="116"/>
        <v>September</v>
      </c>
      <c r="J1902" s="10">
        <f t="shared" si="117"/>
        <v>2012</v>
      </c>
      <c r="K1902" s="9">
        <f t="shared" si="118"/>
        <v>41188.415972222225</v>
      </c>
      <c r="L1902">
        <v>1349517540</v>
      </c>
      <c r="M1902" s="9">
        <f t="shared" si="119"/>
        <v>41160.871886574074</v>
      </c>
      <c r="N1902">
        <v>1347137731</v>
      </c>
      <c r="O1902" t="b">
        <v>0</v>
      </c>
      <c r="P1902">
        <v>54</v>
      </c>
      <c r="Q1902" t="b">
        <v>1</v>
      </c>
      <c r="R1902" t="s">
        <v>8277</v>
      </c>
    </row>
    <row r="1903" spans="1:18" ht="43.2" x14ac:dyDescent="0.55000000000000004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0" t="str">
        <f t="shared" si="116"/>
        <v>April</v>
      </c>
      <c r="J1903" s="10">
        <f t="shared" si="117"/>
        <v>2015</v>
      </c>
      <c r="K1903" s="9">
        <f t="shared" si="118"/>
        <v>42146.541666666672</v>
      </c>
      <c r="L1903">
        <v>1432299600</v>
      </c>
      <c r="M1903" s="9">
        <f t="shared" si="119"/>
        <v>42116.54315972222</v>
      </c>
      <c r="N1903">
        <v>1429707729</v>
      </c>
      <c r="O1903" t="b">
        <v>0</v>
      </c>
      <c r="P1903">
        <v>25</v>
      </c>
      <c r="Q1903" t="b">
        <v>0</v>
      </c>
      <c r="R1903" t="s">
        <v>8292</v>
      </c>
    </row>
    <row r="1904" spans="1:18" ht="43.2" x14ac:dyDescent="0.55000000000000004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0" t="str">
        <f t="shared" si="116"/>
        <v>February</v>
      </c>
      <c r="J1904" s="10">
        <f t="shared" si="117"/>
        <v>2015</v>
      </c>
      <c r="K1904" s="9">
        <f t="shared" si="118"/>
        <v>42067.789895833332</v>
      </c>
      <c r="L1904">
        <v>1425495447</v>
      </c>
      <c r="M1904" s="9">
        <f t="shared" si="119"/>
        <v>42037.789895833332</v>
      </c>
      <c r="N1904">
        <v>1422903447</v>
      </c>
      <c r="O1904" t="b">
        <v>0</v>
      </c>
      <c r="P1904">
        <v>3</v>
      </c>
      <c r="Q1904" t="b">
        <v>0</v>
      </c>
      <c r="R1904" t="s">
        <v>8292</v>
      </c>
    </row>
    <row r="1905" spans="1:18" ht="43.2" x14ac:dyDescent="0.55000000000000004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0" t="str">
        <f t="shared" si="116"/>
        <v>November</v>
      </c>
      <c r="J1905" s="10">
        <f t="shared" si="117"/>
        <v>2016</v>
      </c>
      <c r="K1905" s="9">
        <f t="shared" si="118"/>
        <v>42762.770729166667</v>
      </c>
      <c r="L1905">
        <v>1485541791</v>
      </c>
      <c r="M1905" s="9">
        <f t="shared" si="119"/>
        <v>42702.770729166667</v>
      </c>
      <c r="N1905">
        <v>1480357791</v>
      </c>
      <c r="O1905" t="b">
        <v>0</v>
      </c>
      <c r="P1905">
        <v>41</v>
      </c>
      <c r="Q1905" t="b">
        <v>0</v>
      </c>
      <c r="R1905" t="s">
        <v>8292</v>
      </c>
    </row>
    <row r="1906" spans="1:18" ht="43.2" x14ac:dyDescent="0.55000000000000004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0" t="str">
        <f t="shared" si="116"/>
        <v>November</v>
      </c>
      <c r="J1906" s="10">
        <f t="shared" si="117"/>
        <v>2015</v>
      </c>
      <c r="K1906" s="9">
        <f t="shared" si="118"/>
        <v>42371.685428240744</v>
      </c>
      <c r="L1906">
        <v>1451752021</v>
      </c>
      <c r="M1906" s="9">
        <f t="shared" si="119"/>
        <v>42326.685428240744</v>
      </c>
      <c r="N1906">
        <v>1447864021</v>
      </c>
      <c r="O1906" t="b">
        <v>0</v>
      </c>
      <c r="P1906">
        <v>2</v>
      </c>
      <c r="Q1906" t="b">
        <v>0</v>
      </c>
      <c r="R1906" t="s">
        <v>8292</v>
      </c>
    </row>
    <row r="1907" spans="1:18" ht="43.2" x14ac:dyDescent="0.55000000000000004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0" t="str">
        <f t="shared" si="116"/>
        <v>August</v>
      </c>
      <c r="J1907" s="10">
        <f t="shared" si="117"/>
        <v>2014</v>
      </c>
      <c r="K1907" s="9">
        <f t="shared" si="118"/>
        <v>41889.925856481481</v>
      </c>
      <c r="L1907">
        <v>1410127994</v>
      </c>
      <c r="M1907" s="9">
        <f t="shared" si="119"/>
        <v>41859.925856481481</v>
      </c>
      <c r="N1907">
        <v>1407535994</v>
      </c>
      <c r="O1907" t="b">
        <v>0</v>
      </c>
      <c r="P1907">
        <v>4</v>
      </c>
      <c r="Q1907" t="b">
        <v>0</v>
      </c>
      <c r="R1907" t="s">
        <v>8292</v>
      </c>
    </row>
    <row r="1908" spans="1:18" ht="43.2" x14ac:dyDescent="0.55000000000000004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0" t="str">
        <f t="shared" si="116"/>
        <v>May</v>
      </c>
      <c r="J1908" s="10">
        <f t="shared" si="117"/>
        <v>2016</v>
      </c>
      <c r="K1908" s="9">
        <f t="shared" si="118"/>
        <v>42544.671099537038</v>
      </c>
      <c r="L1908">
        <v>1466697983</v>
      </c>
      <c r="M1908" s="9">
        <f t="shared" si="119"/>
        <v>42514.671099537038</v>
      </c>
      <c r="N1908">
        <v>1464105983</v>
      </c>
      <c r="O1908" t="b">
        <v>0</v>
      </c>
      <c r="P1908">
        <v>99</v>
      </c>
      <c r="Q1908" t="b">
        <v>0</v>
      </c>
      <c r="R1908" t="s">
        <v>8292</v>
      </c>
    </row>
    <row r="1909" spans="1:18" ht="43.2" x14ac:dyDescent="0.55000000000000004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0" t="str">
        <f t="shared" si="116"/>
        <v>May</v>
      </c>
      <c r="J1909" s="10">
        <f t="shared" si="117"/>
        <v>2014</v>
      </c>
      <c r="K1909" s="9">
        <f t="shared" si="118"/>
        <v>41782.587094907409</v>
      </c>
      <c r="L1909">
        <v>1400853925</v>
      </c>
      <c r="M1909" s="9">
        <f t="shared" si="119"/>
        <v>41767.587094907409</v>
      </c>
      <c r="N1909">
        <v>1399557925</v>
      </c>
      <c r="O1909" t="b">
        <v>0</v>
      </c>
      <c r="P1909">
        <v>4</v>
      </c>
      <c r="Q1909" t="b">
        <v>0</v>
      </c>
      <c r="R1909" t="s">
        <v>8292</v>
      </c>
    </row>
    <row r="1910" spans="1:18" ht="43.2" x14ac:dyDescent="0.55000000000000004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0" t="str">
        <f t="shared" si="116"/>
        <v>November</v>
      </c>
      <c r="J1910" s="10">
        <f t="shared" si="117"/>
        <v>2016</v>
      </c>
      <c r="K1910" s="9">
        <f t="shared" si="118"/>
        <v>42733.917824074073</v>
      </c>
      <c r="L1910">
        <v>1483048900</v>
      </c>
      <c r="M1910" s="9">
        <f t="shared" si="119"/>
        <v>42703.917824074073</v>
      </c>
      <c r="N1910">
        <v>1480456900</v>
      </c>
      <c r="O1910" t="b">
        <v>0</v>
      </c>
      <c r="P1910">
        <v>4</v>
      </c>
      <c r="Q1910" t="b">
        <v>0</v>
      </c>
      <c r="R1910" t="s">
        <v>8292</v>
      </c>
    </row>
    <row r="1911" spans="1:18" ht="43.2" x14ac:dyDescent="0.55000000000000004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0" t="str">
        <f t="shared" si="116"/>
        <v>September</v>
      </c>
      <c r="J1911" s="10">
        <f t="shared" si="117"/>
        <v>2014</v>
      </c>
      <c r="K1911" s="9">
        <f t="shared" si="118"/>
        <v>41935.429155092592</v>
      </c>
      <c r="L1911">
        <v>1414059479</v>
      </c>
      <c r="M1911" s="9">
        <f t="shared" si="119"/>
        <v>41905.429155092592</v>
      </c>
      <c r="N1911">
        <v>1411467479</v>
      </c>
      <c r="O1911" t="b">
        <v>0</v>
      </c>
      <c r="P1911">
        <v>38</v>
      </c>
      <c r="Q1911" t="b">
        <v>0</v>
      </c>
      <c r="R1911" t="s">
        <v>8292</v>
      </c>
    </row>
    <row r="1912" spans="1:18" ht="43.2" x14ac:dyDescent="0.55000000000000004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0" t="str">
        <f t="shared" si="116"/>
        <v>September</v>
      </c>
      <c r="J1912" s="10">
        <f t="shared" si="117"/>
        <v>2015</v>
      </c>
      <c r="K1912" s="9">
        <f t="shared" si="118"/>
        <v>42308.947916666672</v>
      </c>
      <c r="L1912">
        <v>1446331500</v>
      </c>
      <c r="M1912" s="9">
        <f t="shared" si="119"/>
        <v>42264.963159722218</v>
      </c>
      <c r="N1912">
        <v>1442531217</v>
      </c>
      <c r="O1912" t="b">
        <v>0</v>
      </c>
      <c r="P1912">
        <v>285</v>
      </c>
      <c r="Q1912" t="b">
        <v>0</v>
      </c>
      <c r="R1912" t="s">
        <v>8292</v>
      </c>
    </row>
    <row r="1913" spans="1:18" ht="43.2" x14ac:dyDescent="0.55000000000000004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0" t="str">
        <f t="shared" si="116"/>
        <v>July</v>
      </c>
      <c r="J1913" s="10">
        <f t="shared" si="117"/>
        <v>2014</v>
      </c>
      <c r="K1913" s="9">
        <f t="shared" si="118"/>
        <v>41860.033958333333</v>
      </c>
      <c r="L1913">
        <v>1407545334</v>
      </c>
      <c r="M1913" s="9">
        <f t="shared" si="119"/>
        <v>41830.033958333333</v>
      </c>
      <c r="N1913">
        <v>1404953334</v>
      </c>
      <c r="O1913" t="b">
        <v>0</v>
      </c>
      <c r="P1913">
        <v>1</v>
      </c>
      <c r="Q1913" t="b">
        <v>0</v>
      </c>
      <c r="R1913" t="s">
        <v>8292</v>
      </c>
    </row>
    <row r="1914" spans="1:18" ht="43.2" x14ac:dyDescent="0.55000000000000004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0" t="str">
        <f t="shared" si="116"/>
        <v>May</v>
      </c>
      <c r="J1914" s="10">
        <f t="shared" si="117"/>
        <v>2015</v>
      </c>
      <c r="K1914" s="9">
        <f t="shared" si="118"/>
        <v>42159.226388888885</v>
      </c>
      <c r="L1914">
        <v>1433395560</v>
      </c>
      <c r="M1914" s="9">
        <f t="shared" si="119"/>
        <v>42129.226388888885</v>
      </c>
      <c r="N1914">
        <v>1430803560</v>
      </c>
      <c r="O1914" t="b">
        <v>0</v>
      </c>
      <c r="P1914">
        <v>42</v>
      </c>
      <c r="Q1914" t="b">
        <v>0</v>
      </c>
      <c r="R1914" t="s">
        <v>8292</v>
      </c>
    </row>
    <row r="1915" spans="1:18" ht="28.8" x14ac:dyDescent="0.55000000000000004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0" t="str">
        <f t="shared" si="116"/>
        <v>September</v>
      </c>
      <c r="J1915" s="10">
        <f t="shared" si="117"/>
        <v>2014</v>
      </c>
      <c r="K1915" s="9">
        <f t="shared" si="118"/>
        <v>41920.511319444442</v>
      </c>
      <c r="L1915">
        <v>1412770578</v>
      </c>
      <c r="M1915" s="9">
        <f t="shared" si="119"/>
        <v>41890.511319444442</v>
      </c>
      <c r="N1915">
        <v>1410178578</v>
      </c>
      <c r="O1915" t="b">
        <v>0</v>
      </c>
      <c r="P1915">
        <v>26</v>
      </c>
      <c r="Q1915" t="b">
        <v>0</v>
      </c>
      <c r="R1915" t="s">
        <v>8292</v>
      </c>
    </row>
    <row r="1916" spans="1:18" ht="43.2" x14ac:dyDescent="0.55000000000000004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0" t="str">
        <f t="shared" si="116"/>
        <v>October</v>
      </c>
      <c r="J1916" s="10">
        <f t="shared" si="117"/>
        <v>2014</v>
      </c>
      <c r="K1916" s="9">
        <f t="shared" si="118"/>
        <v>41944.165972222225</v>
      </c>
      <c r="L1916">
        <v>1414814340</v>
      </c>
      <c r="M1916" s="9">
        <f t="shared" si="119"/>
        <v>41929.174456018518</v>
      </c>
      <c r="N1916">
        <v>1413519073</v>
      </c>
      <c r="O1916" t="b">
        <v>0</v>
      </c>
      <c r="P1916">
        <v>2</v>
      </c>
      <c r="Q1916" t="b">
        <v>0</v>
      </c>
      <c r="R1916" t="s">
        <v>8292</v>
      </c>
    </row>
    <row r="1917" spans="1:18" ht="43.2" x14ac:dyDescent="0.55000000000000004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0" t="str">
        <f t="shared" si="116"/>
        <v>August</v>
      </c>
      <c r="J1917" s="10">
        <f t="shared" si="117"/>
        <v>2014</v>
      </c>
      <c r="K1917" s="9">
        <f t="shared" si="118"/>
        <v>41884.04886574074</v>
      </c>
      <c r="L1917">
        <v>1409620222</v>
      </c>
      <c r="M1917" s="9">
        <f t="shared" si="119"/>
        <v>41864.04886574074</v>
      </c>
      <c r="N1917">
        <v>1407892222</v>
      </c>
      <c r="O1917" t="b">
        <v>0</v>
      </c>
      <c r="P1917">
        <v>4</v>
      </c>
      <c r="Q1917" t="b">
        <v>0</v>
      </c>
      <c r="R1917" t="s">
        <v>8292</v>
      </c>
    </row>
    <row r="1918" spans="1:18" ht="28.8" x14ac:dyDescent="0.55000000000000004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0" t="str">
        <f t="shared" si="116"/>
        <v>October</v>
      </c>
      <c r="J1918" s="10">
        <f t="shared" si="117"/>
        <v>2016</v>
      </c>
      <c r="K1918" s="9">
        <f t="shared" si="118"/>
        <v>42681.758969907409</v>
      </c>
      <c r="L1918">
        <v>1478542375</v>
      </c>
      <c r="M1918" s="9">
        <f t="shared" si="119"/>
        <v>42656.717303240745</v>
      </c>
      <c r="N1918">
        <v>1476378775</v>
      </c>
      <c r="O1918" t="b">
        <v>0</v>
      </c>
      <c r="P1918">
        <v>6</v>
      </c>
      <c r="Q1918" t="b">
        <v>0</v>
      </c>
      <c r="R1918" t="s">
        <v>8292</v>
      </c>
    </row>
    <row r="1919" spans="1:18" ht="28.8" x14ac:dyDescent="0.55000000000000004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0" t="str">
        <f t="shared" si="116"/>
        <v>January</v>
      </c>
      <c r="J1919" s="10">
        <f t="shared" si="117"/>
        <v>2017</v>
      </c>
      <c r="K1919" s="9">
        <f t="shared" si="118"/>
        <v>42776.270057870366</v>
      </c>
      <c r="L1919">
        <v>1486708133</v>
      </c>
      <c r="M1919" s="9">
        <f t="shared" si="119"/>
        <v>42746.270057870366</v>
      </c>
      <c r="N1919">
        <v>1484116133</v>
      </c>
      <c r="O1919" t="b">
        <v>0</v>
      </c>
      <c r="P1919">
        <v>70</v>
      </c>
      <c r="Q1919" t="b">
        <v>0</v>
      </c>
      <c r="R1919" t="s">
        <v>8292</v>
      </c>
    </row>
    <row r="1920" spans="1:18" ht="43.2" x14ac:dyDescent="0.55000000000000004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0" t="str">
        <f t="shared" si="116"/>
        <v>July</v>
      </c>
      <c r="J1920" s="10">
        <f t="shared" si="117"/>
        <v>2014</v>
      </c>
      <c r="K1920" s="9">
        <f t="shared" si="118"/>
        <v>41863.789942129632</v>
      </c>
      <c r="L1920">
        <v>1407869851</v>
      </c>
      <c r="M1920" s="9">
        <f t="shared" si="119"/>
        <v>41828.789942129632</v>
      </c>
      <c r="N1920">
        <v>1404845851</v>
      </c>
      <c r="O1920" t="b">
        <v>0</v>
      </c>
      <c r="P1920">
        <v>9</v>
      </c>
      <c r="Q1920" t="b">
        <v>0</v>
      </c>
      <c r="R1920" t="s">
        <v>8292</v>
      </c>
    </row>
    <row r="1921" spans="1:18" ht="43.2" x14ac:dyDescent="0.55000000000000004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0" t="str">
        <f t="shared" si="116"/>
        <v>April</v>
      </c>
      <c r="J1921" s="10">
        <f t="shared" si="117"/>
        <v>2015</v>
      </c>
      <c r="K1921" s="9">
        <f t="shared" si="118"/>
        <v>42143.875567129624</v>
      </c>
      <c r="L1921">
        <v>1432069249</v>
      </c>
      <c r="M1921" s="9">
        <f t="shared" si="119"/>
        <v>42113.875567129624</v>
      </c>
      <c r="N1921">
        <v>1429477249</v>
      </c>
      <c r="O1921" t="b">
        <v>0</v>
      </c>
      <c r="P1921">
        <v>8</v>
      </c>
      <c r="Q1921" t="b">
        <v>0</v>
      </c>
      <c r="R1921" t="s">
        <v>8292</v>
      </c>
    </row>
    <row r="1922" spans="1:18" ht="43.2" x14ac:dyDescent="0.55000000000000004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0" t="str">
        <f t="shared" si="116"/>
        <v>September</v>
      </c>
      <c r="J1922" s="10">
        <f t="shared" si="117"/>
        <v>2015</v>
      </c>
      <c r="K1922" s="9">
        <f t="shared" si="118"/>
        <v>42298.958333333328</v>
      </c>
      <c r="L1922">
        <v>1445468400</v>
      </c>
      <c r="M1922" s="9">
        <f t="shared" si="119"/>
        <v>42270.875706018516</v>
      </c>
      <c r="N1922">
        <v>1443042061</v>
      </c>
      <c r="O1922" t="b">
        <v>0</v>
      </c>
      <c r="P1922">
        <v>105</v>
      </c>
      <c r="Q1922" t="b">
        <v>0</v>
      </c>
      <c r="R1922" t="s">
        <v>8292</v>
      </c>
    </row>
    <row r="1923" spans="1:18" ht="28.8" x14ac:dyDescent="0.55000000000000004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0" t="str">
        <f t="shared" ref="I1923:I1986" si="120">TEXT(M1923, "mmmm")</f>
        <v>June</v>
      </c>
      <c r="J1923" s="10">
        <f t="shared" ref="J1923:J1986" si="121">YEAR(M1923)</f>
        <v>2012</v>
      </c>
      <c r="K1923" s="9">
        <f t="shared" ref="K1923:K1986" si="122">(((L1923/60)/60)/24)+DATE(1970,1,1)</f>
        <v>41104.221562500003</v>
      </c>
      <c r="L1923">
        <v>1342243143</v>
      </c>
      <c r="M1923" s="9">
        <f t="shared" ref="M1923:M1986" si="123">(((N1923/60)/60)/24)+DATE(1970,1,1)</f>
        <v>41074.221562500003</v>
      </c>
      <c r="N1923">
        <v>1339651143</v>
      </c>
      <c r="O1923" t="b">
        <v>0</v>
      </c>
      <c r="P1923">
        <v>38</v>
      </c>
      <c r="Q1923" t="b">
        <v>1</v>
      </c>
      <c r="R1923" t="s">
        <v>8277</v>
      </c>
    </row>
    <row r="1924" spans="1:18" ht="43.2" x14ac:dyDescent="0.55000000000000004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0" t="str">
        <f t="shared" si="120"/>
        <v>November</v>
      </c>
      <c r="J1924" s="10">
        <f t="shared" si="121"/>
        <v>2013</v>
      </c>
      <c r="K1924" s="9">
        <f t="shared" si="122"/>
        <v>41620.255868055552</v>
      </c>
      <c r="L1924">
        <v>1386828507</v>
      </c>
      <c r="M1924" s="9">
        <f t="shared" si="123"/>
        <v>41590.255868055552</v>
      </c>
      <c r="N1924">
        <v>1384236507</v>
      </c>
      <c r="O1924" t="b">
        <v>0</v>
      </c>
      <c r="P1924">
        <v>64</v>
      </c>
      <c r="Q1924" t="b">
        <v>1</v>
      </c>
      <c r="R1924" t="s">
        <v>8277</v>
      </c>
    </row>
    <row r="1925" spans="1:18" ht="43.2" x14ac:dyDescent="0.55000000000000004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0" t="str">
        <f t="shared" si="120"/>
        <v>August</v>
      </c>
      <c r="J1925" s="10">
        <f t="shared" si="121"/>
        <v>2011</v>
      </c>
      <c r="K1925" s="9">
        <f t="shared" si="122"/>
        <v>40813.207638888889</v>
      </c>
      <c r="L1925">
        <v>1317099540</v>
      </c>
      <c r="M1925" s="9">
        <f t="shared" si="123"/>
        <v>40772.848749999997</v>
      </c>
      <c r="N1925">
        <v>1313612532</v>
      </c>
      <c r="O1925" t="b">
        <v>0</v>
      </c>
      <c r="P1925">
        <v>13</v>
      </c>
      <c r="Q1925" t="b">
        <v>1</v>
      </c>
      <c r="R1925" t="s">
        <v>8277</v>
      </c>
    </row>
    <row r="1926" spans="1:18" ht="57.6" x14ac:dyDescent="0.55000000000000004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0" t="str">
        <f t="shared" si="120"/>
        <v>December</v>
      </c>
      <c r="J1926" s="10">
        <f t="shared" si="121"/>
        <v>2013</v>
      </c>
      <c r="K1926" s="9">
        <f t="shared" si="122"/>
        <v>41654.814583333333</v>
      </c>
      <c r="L1926">
        <v>1389814380</v>
      </c>
      <c r="M1926" s="9">
        <f t="shared" si="123"/>
        <v>41626.761053240742</v>
      </c>
      <c r="N1926">
        <v>1387390555</v>
      </c>
      <c r="O1926" t="b">
        <v>0</v>
      </c>
      <c r="P1926">
        <v>33</v>
      </c>
      <c r="Q1926" t="b">
        <v>1</v>
      </c>
      <c r="R1926" t="s">
        <v>8277</v>
      </c>
    </row>
    <row r="1927" spans="1:18" ht="28.8" x14ac:dyDescent="0.55000000000000004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0" t="str">
        <f t="shared" si="120"/>
        <v>September</v>
      </c>
      <c r="J1927" s="10">
        <f t="shared" si="121"/>
        <v>2013</v>
      </c>
      <c r="K1927" s="9">
        <f t="shared" si="122"/>
        <v>41558</v>
      </c>
      <c r="L1927">
        <v>1381449600</v>
      </c>
      <c r="M1927" s="9">
        <f t="shared" si="123"/>
        <v>41535.90148148148</v>
      </c>
      <c r="N1927">
        <v>1379540288</v>
      </c>
      <c r="O1927" t="b">
        <v>0</v>
      </c>
      <c r="P1927">
        <v>52</v>
      </c>
      <c r="Q1927" t="b">
        <v>1</v>
      </c>
      <c r="R1927" t="s">
        <v>8277</v>
      </c>
    </row>
    <row r="1928" spans="1:18" ht="57.6" x14ac:dyDescent="0.55000000000000004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0" t="str">
        <f t="shared" si="120"/>
        <v>October</v>
      </c>
      <c r="J1928" s="10">
        <f t="shared" si="121"/>
        <v>2010</v>
      </c>
      <c r="K1928" s="9">
        <f t="shared" si="122"/>
        <v>40484.018055555556</v>
      </c>
      <c r="L1928">
        <v>1288657560</v>
      </c>
      <c r="M1928" s="9">
        <f t="shared" si="123"/>
        <v>40456.954351851848</v>
      </c>
      <c r="N1928">
        <v>1286319256</v>
      </c>
      <c r="O1928" t="b">
        <v>0</v>
      </c>
      <c r="P1928">
        <v>107</v>
      </c>
      <c r="Q1928" t="b">
        <v>1</v>
      </c>
      <c r="R1928" t="s">
        <v>8277</v>
      </c>
    </row>
    <row r="1929" spans="1:18" x14ac:dyDescent="0.55000000000000004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0" t="str">
        <f t="shared" si="120"/>
        <v>February</v>
      </c>
      <c r="J1929" s="10">
        <f t="shared" si="121"/>
        <v>2012</v>
      </c>
      <c r="K1929" s="9">
        <f t="shared" si="122"/>
        <v>40976.207638888889</v>
      </c>
      <c r="L1929">
        <v>1331182740</v>
      </c>
      <c r="M1929" s="9">
        <f t="shared" si="123"/>
        <v>40960.861562500002</v>
      </c>
      <c r="N1929">
        <v>1329856839</v>
      </c>
      <c r="O1929" t="b">
        <v>0</v>
      </c>
      <c r="P1929">
        <v>11</v>
      </c>
      <c r="Q1929" t="b">
        <v>1</v>
      </c>
      <c r="R1929" t="s">
        <v>8277</v>
      </c>
    </row>
    <row r="1930" spans="1:18" ht="28.8" x14ac:dyDescent="0.55000000000000004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0" t="str">
        <f t="shared" si="120"/>
        <v>April</v>
      </c>
      <c r="J1930" s="10">
        <f t="shared" si="121"/>
        <v>2013</v>
      </c>
      <c r="K1930" s="9">
        <f t="shared" si="122"/>
        <v>41401.648078703707</v>
      </c>
      <c r="L1930">
        <v>1367940794</v>
      </c>
      <c r="M1930" s="9">
        <f t="shared" si="123"/>
        <v>41371.648078703707</v>
      </c>
      <c r="N1930">
        <v>1365348794</v>
      </c>
      <c r="O1930" t="b">
        <v>0</v>
      </c>
      <c r="P1930">
        <v>34</v>
      </c>
      <c r="Q1930" t="b">
        <v>1</v>
      </c>
      <c r="R1930" t="s">
        <v>8277</v>
      </c>
    </row>
    <row r="1931" spans="1:18" ht="43.2" x14ac:dyDescent="0.55000000000000004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0" t="str">
        <f t="shared" si="120"/>
        <v>May</v>
      </c>
      <c r="J1931" s="10">
        <f t="shared" si="121"/>
        <v>2011</v>
      </c>
      <c r="K1931" s="9">
        <f t="shared" si="122"/>
        <v>40729.021597222221</v>
      </c>
      <c r="L1931">
        <v>1309825866</v>
      </c>
      <c r="M1931" s="9">
        <f t="shared" si="123"/>
        <v>40687.021597222221</v>
      </c>
      <c r="N1931">
        <v>1306197066</v>
      </c>
      <c r="O1931" t="b">
        <v>0</v>
      </c>
      <c r="P1931">
        <v>75</v>
      </c>
      <c r="Q1931" t="b">
        <v>1</v>
      </c>
      <c r="R1931" t="s">
        <v>8277</v>
      </c>
    </row>
    <row r="1932" spans="1:18" ht="28.8" x14ac:dyDescent="0.55000000000000004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0" t="str">
        <f t="shared" si="120"/>
        <v>May</v>
      </c>
      <c r="J1932" s="10">
        <f t="shared" si="121"/>
        <v>2013</v>
      </c>
      <c r="K1932" s="9">
        <f t="shared" si="122"/>
        <v>41462.558819444443</v>
      </c>
      <c r="L1932">
        <v>1373203482</v>
      </c>
      <c r="M1932" s="9">
        <f t="shared" si="123"/>
        <v>41402.558819444443</v>
      </c>
      <c r="N1932">
        <v>1368019482</v>
      </c>
      <c r="O1932" t="b">
        <v>0</v>
      </c>
      <c r="P1932">
        <v>26</v>
      </c>
      <c r="Q1932" t="b">
        <v>1</v>
      </c>
      <c r="R1932" t="s">
        <v>8277</v>
      </c>
    </row>
    <row r="1933" spans="1:18" ht="28.8" x14ac:dyDescent="0.55000000000000004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0" t="str">
        <f t="shared" si="120"/>
        <v>May</v>
      </c>
      <c r="J1933" s="10">
        <f t="shared" si="121"/>
        <v>2012</v>
      </c>
      <c r="K1933" s="9">
        <f t="shared" si="122"/>
        <v>41051.145833333336</v>
      </c>
      <c r="L1933">
        <v>1337657400</v>
      </c>
      <c r="M1933" s="9">
        <f t="shared" si="123"/>
        <v>41037.892465277779</v>
      </c>
      <c r="N1933">
        <v>1336512309</v>
      </c>
      <c r="O1933" t="b">
        <v>0</v>
      </c>
      <c r="P1933">
        <v>50</v>
      </c>
      <c r="Q1933" t="b">
        <v>1</v>
      </c>
      <c r="R1933" t="s">
        <v>8277</v>
      </c>
    </row>
    <row r="1934" spans="1:18" ht="43.2" x14ac:dyDescent="0.55000000000000004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0" t="str">
        <f t="shared" si="120"/>
        <v>January</v>
      </c>
      <c r="J1934" s="10">
        <f t="shared" si="121"/>
        <v>2012</v>
      </c>
      <c r="K1934" s="9">
        <f t="shared" si="122"/>
        <v>40932.809872685182</v>
      </c>
      <c r="L1934">
        <v>1327433173</v>
      </c>
      <c r="M1934" s="9">
        <f t="shared" si="123"/>
        <v>40911.809872685182</v>
      </c>
      <c r="N1934">
        <v>1325618773</v>
      </c>
      <c r="O1934" t="b">
        <v>0</v>
      </c>
      <c r="P1934">
        <v>80</v>
      </c>
      <c r="Q1934" t="b">
        <v>1</v>
      </c>
      <c r="R1934" t="s">
        <v>8277</v>
      </c>
    </row>
    <row r="1935" spans="1:18" ht="43.2" x14ac:dyDescent="0.55000000000000004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0" t="str">
        <f t="shared" si="120"/>
        <v>August</v>
      </c>
      <c r="J1935" s="10">
        <f t="shared" si="121"/>
        <v>2014</v>
      </c>
      <c r="K1935" s="9">
        <f t="shared" si="122"/>
        <v>41909.130868055552</v>
      </c>
      <c r="L1935">
        <v>1411787307</v>
      </c>
      <c r="M1935" s="9">
        <f t="shared" si="123"/>
        <v>41879.130868055552</v>
      </c>
      <c r="N1935">
        <v>1409195307</v>
      </c>
      <c r="O1935" t="b">
        <v>0</v>
      </c>
      <c r="P1935">
        <v>110</v>
      </c>
      <c r="Q1935" t="b">
        <v>1</v>
      </c>
      <c r="R1935" t="s">
        <v>8277</v>
      </c>
    </row>
    <row r="1936" spans="1:18" ht="43.2" x14ac:dyDescent="0.55000000000000004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0" t="str">
        <f t="shared" si="120"/>
        <v>November</v>
      </c>
      <c r="J1936" s="10">
        <f t="shared" si="121"/>
        <v>2011</v>
      </c>
      <c r="K1936" s="9">
        <f t="shared" si="122"/>
        <v>40902.208333333336</v>
      </c>
      <c r="L1936">
        <v>1324789200</v>
      </c>
      <c r="M1936" s="9">
        <f t="shared" si="123"/>
        <v>40865.867141203707</v>
      </c>
      <c r="N1936">
        <v>1321649321</v>
      </c>
      <c r="O1936" t="b">
        <v>0</v>
      </c>
      <c r="P1936">
        <v>77</v>
      </c>
      <c r="Q1936" t="b">
        <v>1</v>
      </c>
      <c r="R1936" t="s">
        <v>8277</v>
      </c>
    </row>
    <row r="1937" spans="1:18" ht="43.2" x14ac:dyDescent="0.55000000000000004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0" t="str">
        <f t="shared" si="120"/>
        <v>May</v>
      </c>
      <c r="J1937" s="10">
        <f t="shared" si="121"/>
        <v>2014</v>
      </c>
      <c r="K1937" s="9">
        <f t="shared" si="122"/>
        <v>41811.207638888889</v>
      </c>
      <c r="L1937">
        <v>1403326740</v>
      </c>
      <c r="M1937" s="9">
        <f t="shared" si="123"/>
        <v>41773.932534722226</v>
      </c>
      <c r="N1937">
        <v>1400106171</v>
      </c>
      <c r="O1937" t="b">
        <v>0</v>
      </c>
      <c r="P1937">
        <v>50</v>
      </c>
      <c r="Q1937" t="b">
        <v>1</v>
      </c>
      <c r="R1937" t="s">
        <v>8277</v>
      </c>
    </row>
    <row r="1938" spans="1:18" ht="43.2" x14ac:dyDescent="0.55000000000000004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0" t="str">
        <f t="shared" si="120"/>
        <v>November</v>
      </c>
      <c r="J1938" s="10">
        <f t="shared" si="121"/>
        <v>2011</v>
      </c>
      <c r="K1938" s="9">
        <f t="shared" si="122"/>
        <v>40883.249305555553</v>
      </c>
      <c r="L1938">
        <v>1323151140</v>
      </c>
      <c r="M1938" s="9">
        <f t="shared" si="123"/>
        <v>40852.889699074076</v>
      </c>
      <c r="N1938">
        <v>1320528070</v>
      </c>
      <c r="O1938" t="b">
        <v>0</v>
      </c>
      <c r="P1938">
        <v>145</v>
      </c>
      <c r="Q1938" t="b">
        <v>1</v>
      </c>
      <c r="R1938" t="s">
        <v>8277</v>
      </c>
    </row>
    <row r="1939" spans="1:18" ht="43.2" x14ac:dyDescent="0.55000000000000004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0" t="str">
        <f t="shared" si="120"/>
        <v>May</v>
      </c>
      <c r="J1939" s="10">
        <f t="shared" si="121"/>
        <v>2012</v>
      </c>
      <c r="K1939" s="9">
        <f t="shared" si="122"/>
        <v>41075.165972222225</v>
      </c>
      <c r="L1939">
        <v>1339732740</v>
      </c>
      <c r="M1939" s="9">
        <f t="shared" si="123"/>
        <v>41059.118993055556</v>
      </c>
      <c r="N1939">
        <v>1338346281</v>
      </c>
      <c r="O1939" t="b">
        <v>0</v>
      </c>
      <c r="P1939">
        <v>29</v>
      </c>
      <c r="Q1939" t="b">
        <v>1</v>
      </c>
      <c r="R1939" t="s">
        <v>8277</v>
      </c>
    </row>
    <row r="1940" spans="1:18" ht="43.2" x14ac:dyDescent="0.55000000000000004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0" t="str">
        <f t="shared" si="120"/>
        <v>June</v>
      </c>
      <c r="J1940" s="10">
        <f t="shared" si="121"/>
        <v>2013</v>
      </c>
      <c r="K1940" s="9">
        <f t="shared" si="122"/>
        <v>41457.208333333336</v>
      </c>
      <c r="L1940">
        <v>1372741200</v>
      </c>
      <c r="M1940" s="9">
        <f t="shared" si="123"/>
        <v>41426.259618055556</v>
      </c>
      <c r="N1940">
        <v>1370067231</v>
      </c>
      <c r="O1940" t="b">
        <v>0</v>
      </c>
      <c r="P1940">
        <v>114</v>
      </c>
      <c r="Q1940" t="b">
        <v>1</v>
      </c>
      <c r="R1940" t="s">
        <v>8277</v>
      </c>
    </row>
    <row r="1941" spans="1:18" ht="43.2" x14ac:dyDescent="0.55000000000000004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0" t="str">
        <f t="shared" si="120"/>
        <v>February</v>
      </c>
      <c r="J1941" s="10">
        <f t="shared" si="121"/>
        <v>2013</v>
      </c>
      <c r="K1941" s="9">
        <f t="shared" si="122"/>
        <v>41343.943379629629</v>
      </c>
      <c r="L1941">
        <v>1362955108</v>
      </c>
      <c r="M1941" s="9">
        <f t="shared" si="123"/>
        <v>41313.985046296293</v>
      </c>
      <c r="N1941">
        <v>1360366708</v>
      </c>
      <c r="O1941" t="b">
        <v>0</v>
      </c>
      <c r="P1941">
        <v>96</v>
      </c>
      <c r="Q1941" t="b">
        <v>1</v>
      </c>
      <c r="R1941" t="s">
        <v>8277</v>
      </c>
    </row>
    <row r="1942" spans="1:18" ht="43.2" x14ac:dyDescent="0.55000000000000004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0" t="str">
        <f t="shared" si="120"/>
        <v>May</v>
      </c>
      <c r="J1942" s="10">
        <f t="shared" si="121"/>
        <v>2011</v>
      </c>
      <c r="K1942" s="9">
        <f t="shared" si="122"/>
        <v>40709.165972222225</v>
      </c>
      <c r="L1942">
        <v>1308110340</v>
      </c>
      <c r="M1942" s="9">
        <f t="shared" si="123"/>
        <v>40670.507326388892</v>
      </c>
      <c r="N1942">
        <v>1304770233</v>
      </c>
      <c r="O1942" t="b">
        <v>0</v>
      </c>
      <c r="P1942">
        <v>31</v>
      </c>
      <c r="Q1942" t="b">
        <v>1</v>
      </c>
      <c r="R1942" t="s">
        <v>8277</v>
      </c>
    </row>
    <row r="1943" spans="1:18" ht="43.2" x14ac:dyDescent="0.55000000000000004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0" t="str">
        <f t="shared" si="120"/>
        <v>April</v>
      </c>
      <c r="J1943" s="10">
        <f t="shared" si="121"/>
        <v>2014</v>
      </c>
      <c r="K1943" s="9">
        <f t="shared" si="122"/>
        <v>41774.290868055556</v>
      </c>
      <c r="L1943">
        <v>1400137131</v>
      </c>
      <c r="M1943" s="9">
        <f t="shared" si="123"/>
        <v>41744.290868055556</v>
      </c>
      <c r="N1943">
        <v>1397545131</v>
      </c>
      <c r="O1943" t="b">
        <v>1</v>
      </c>
      <c r="P1943">
        <v>4883</v>
      </c>
      <c r="Q1943" t="b">
        <v>1</v>
      </c>
      <c r="R1943" t="s">
        <v>8293</v>
      </c>
    </row>
    <row r="1944" spans="1:18" ht="43.2" x14ac:dyDescent="0.55000000000000004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0" t="str">
        <f t="shared" si="120"/>
        <v>April</v>
      </c>
      <c r="J1944" s="10">
        <f t="shared" si="121"/>
        <v>2011</v>
      </c>
      <c r="K1944" s="9">
        <f t="shared" si="122"/>
        <v>40728.828009259261</v>
      </c>
      <c r="L1944">
        <v>1309809140</v>
      </c>
      <c r="M1944" s="9">
        <f t="shared" si="123"/>
        <v>40638.828009259261</v>
      </c>
      <c r="N1944">
        <v>1302033140</v>
      </c>
      <c r="O1944" t="b">
        <v>1</v>
      </c>
      <c r="P1944">
        <v>95</v>
      </c>
      <c r="Q1944" t="b">
        <v>1</v>
      </c>
      <c r="R1944" t="s">
        <v>8293</v>
      </c>
    </row>
    <row r="1945" spans="1:18" ht="43.2" x14ac:dyDescent="0.55000000000000004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0" t="str">
        <f t="shared" si="120"/>
        <v>June</v>
      </c>
      <c r="J1945" s="10">
        <f t="shared" si="121"/>
        <v>2016</v>
      </c>
      <c r="K1945" s="9">
        <f t="shared" si="122"/>
        <v>42593.269861111112</v>
      </c>
      <c r="L1945">
        <v>1470896916</v>
      </c>
      <c r="M1945" s="9">
        <f t="shared" si="123"/>
        <v>42548.269861111112</v>
      </c>
      <c r="N1945">
        <v>1467008916</v>
      </c>
      <c r="O1945" t="b">
        <v>1</v>
      </c>
      <c r="P1945">
        <v>2478</v>
      </c>
      <c r="Q1945" t="b">
        <v>1</v>
      </c>
      <c r="R1945" t="s">
        <v>8293</v>
      </c>
    </row>
    <row r="1946" spans="1:18" ht="43.2" x14ac:dyDescent="0.55000000000000004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0" t="str">
        <f t="shared" si="120"/>
        <v>April</v>
      </c>
      <c r="J1946" s="10">
        <f t="shared" si="121"/>
        <v>2014</v>
      </c>
      <c r="K1946" s="9">
        <f t="shared" si="122"/>
        <v>41760.584374999999</v>
      </c>
      <c r="L1946">
        <v>1398952890</v>
      </c>
      <c r="M1946" s="9">
        <f t="shared" si="123"/>
        <v>41730.584374999999</v>
      </c>
      <c r="N1946">
        <v>1396360890</v>
      </c>
      <c r="O1946" t="b">
        <v>1</v>
      </c>
      <c r="P1946">
        <v>1789</v>
      </c>
      <c r="Q1946" t="b">
        <v>1</v>
      </c>
      <c r="R1946" t="s">
        <v>8293</v>
      </c>
    </row>
    <row r="1947" spans="1:18" ht="43.2" x14ac:dyDescent="0.55000000000000004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0" t="str">
        <f t="shared" si="120"/>
        <v>June</v>
      </c>
      <c r="J1947" s="10">
        <f t="shared" si="121"/>
        <v>2015</v>
      </c>
      <c r="K1947" s="9">
        <f t="shared" si="122"/>
        <v>42197.251828703709</v>
      </c>
      <c r="L1947">
        <v>1436680958</v>
      </c>
      <c r="M1947" s="9">
        <f t="shared" si="123"/>
        <v>42157.251828703709</v>
      </c>
      <c r="N1947">
        <v>1433224958</v>
      </c>
      <c r="O1947" t="b">
        <v>1</v>
      </c>
      <c r="P1947">
        <v>680</v>
      </c>
      <c r="Q1947" t="b">
        <v>1</v>
      </c>
      <c r="R1947" t="s">
        <v>8293</v>
      </c>
    </row>
    <row r="1948" spans="1:18" ht="43.2" x14ac:dyDescent="0.55000000000000004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0" t="str">
        <f t="shared" si="120"/>
        <v>February</v>
      </c>
      <c r="J1948" s="10">
        <f t="shared" si="121"/>
        <v>2014</v>
      </c>
      <c r="K1948" s="9">
        <f t="shared" si="122"/>
        <v>41749.108344907407</v>
      </c>
      <c r="L1948">
        <v>1397961361</v>
      </c>
      <c r="M1948" s="9">
        <f t="shared" si="123"/>
        <v>41689.150011574071</v>
      </c>
      <c r="N1948">
        <v>1392780961</v>
      </c>
      <c r="O1948" t="b">
        <v>1</v>
      </c>
      <c r="P1948">
        <v>70</v>
      </c>
      <c r="Q1948" t="b">
        <v>1</v>
      </c>
      <c r="R1948" t="s">
        <v>8293</v>
      </c>
    </row>
    <row r="1949" spans="1:18" ht="57.6" x14ac:dyDescent="0.55000000000000004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0" t="str">
        <f t="shared" si="120"/>
        <v>October</v>
      </c>
      <c r="J1949" s="10">
        <f t="shared" si="121"/>
        <v>2009</v>
      </c>
      <c r="K1949" s="9">
        <f t="shared" si="122"/>
        <v>40140.249305555553</v>
      </c>
      <c r="L1949">
        <v>1258955940</v>
      </c>
      <c r="M1949" s="9">
        <f t="shared" si="123"/>
        <v>40102.918055555558</v>
      </c>
      <c r="N1949">
        <v>1255730520</v>
      </c>
      <c r="O1949" t="b">
        <v>1</v>
      </c>
      <c r="P1949">
        <v>23</v>
      </c>
      <c r="Q1949" t="b">
        <v>1</v>
      </c>
      <c r="R1949" t="s">
        <v>8293</v>
      </c>
    </row>
    <row r="1950" spans="1:18" ht="28.8" x14ac:dyDescent="0.55000000000000004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0" t="str">
        <f t="shared" si="120"/>
        <v>April</v>
      </c>
      <c r="J1950" s="10">
        <f t="shared" si="121"/>
        <v>2016</v>
      </c>
      <c r="K1950" s="9">
        <f t="shared" si="122"/>
        <v>42527.709722222222</v>
      </c>
      <c r="L1950">
        <v>1465232520</v>
      </c>
      <c r="M1950" s="9">
        <f t="shared" si="123"/>
        <v>42473.604270833333</v>
      </c>
      <c r="N1950">
        <v>1460557809</v>
      </c>
      <c r="O1950" t="b">
        <v>1</v>
      </c>
      <c r="P1950">
        <v>4245</v>
      </c>
      <c r="Q1950" t="b">
        <v>1</v>
      </c>
      <c r="R1950" t="s">
        <v>8293</v>
      </c>
    </row>
    <row r="1951" spans="1:18" ht="43.2" x14ac:dyDescent="0.55000000000000004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0" t="str">
        <f t="shared" si="120"/>
        <v>June</v>
      </c>
      <c r="J1951" s="10">
        <f t="shared" si="121"/>
        <v>2014</v>
      </c>
      <c r="K1951" s="9">
        <f t="shared" si="122"/>
        <v>41830.423043981478</v>
      </c>
      <c r="L1951">
        <v>1404986951</v>
      </c>
      <c r="M1951" s="9">
        <f t="shared" si="123"/>
        <v>41800.423043981478</v>
      </c>
      <c r="N1951">
        <v>1402394951</v>
      </c>
      <c r="O1951" t="b">
        <v>1</v>
      </c>
      <c r="P1951">
        <v>943</v>
      </c>
      <c r="Q1951" t="b">
        <v>1</v>
      </c>
      <c r="R1951" t="s">
        <v>8293</v>
      </c>
    </row>
    <row r="1952" spans="1:18" ht="43.2" x14ac:dyDescent="0.55000000000000004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0" t="str">
        <f t="shared" si="120"/>
        <v>March</v>
      </c>
      <c r="J1952" s="10">
        <f t="shared" si="121"/>
        <v>2011</v>
      </c>
      <c r="K1952" s="9">
        <f t="shared" si="122"/>
        <v>40655.181400462963</v>
      </c>
      <c r="L1952">
        <v>1303446073</v>
      </c>
      <c r="M1952" s="9">
        <f t="shared" si="123"/>
        <v>40624.181400462963</v>
      </c>
      <c r="N1952">
        <v>1300767673</v>
      </c>
      <c r="O1952" t="b">
        <v>1</v>
      </c>
      <c r="P1952">
        <v>1876</v>
      </c>
      <c r="Q1952" t="b">
        <v>1</v>
      </c>
      <c r="R1952" t="s">
        <v>8293</v>
      </c>
    </row>
    <row r="1953" spans="1:18" ht="43.2" x14ac:dyDescent="0.55000000000000004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0" t="str">
        <f t="shared" si="120"/>
        <v>October</v>
      </c>
      <c r="J1953" s="10">
        <f t="shared" si="121"/>
        <v>2016</v>
      </c>
      <c r="K1953" s="9">
        <f t="shared" si="122"/>
        <v>42681.462233796294</v>
      </c>
      <c r="L1953">
        <v>1478516737</v>
      </c>
      <c r="M1953" s="9">
        <f t="shared" si="123"/>
        <v>42651.420567129629</v>
      </c>
      <c r="N1953">
        <v>1475921137</v>
      </c>
      <c r="O1953" t="b">
        <v>1</v>
      </c>
      <c r="P1953">
        <v>834</v>
      </c>
      <c r="Q1953" t="b">
        <v>1</v>
      </c>
      <c r="R1953" t="s">
        <v>8293</v>
      </c>
    </row>
    <row r="1954" spans="1:18" ht="43.2" x14ac:dyDescent="0.55000000000000004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0" t="str">
        <f t="shared" si="120"/>
        <v>September</v>
      </c>
      <c r="J1954" s="10">
        <f t="shared" si="121"/>
        <v>2013</v>
      </c>
      <c r="K1954" s="9">
        <f t="shared" si="122"/>
        <v>41563.60665509259</v>
      </c>
      <c r="L1954">
        <v>1381934015</v>
      </c>
      <c r="M1954" s="9">
        <f t="shared" si="123"/>
        <v>41526.60665509259</v>
      </c>
      <c r="N1954">
        <v>1378737215</v>
      </c>
      <c r="O1954" t="b">
        <v>1</v>
      </c>
      <c r="P1954">
        <v>682</v>
      </c>
      <c r="Q1954" t="b">
        <v>1</v>
      </c>
      <c r="R1954" t="s">
        <v>8293</v>
      </c>
    </row>
    <row r="1955" spans="1:18" ht="43.2" x14ac:dyDescent="0.55000000000000004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0" t="str">
        <f t="shared" si="120"/>
        <v>February</v>
      </c>
      <c r="J1955" s="10">
        <f t="shared" si="121"/>
        <v>2012</v>
      </c>
      <c r="K1955" s="9">
        <f t="shared" si="122"/>
        <v>40970.125</v>
      </c>
      <c r="L1955">
        <v>1330657200</v>
      </c>
      <c r="M1955" s="9">
        <f t="shared" si="123"/>
        <v>40941.199826388889</v>
      </c>
      <c r="N1955">
        <v>1328158065</v>
      </c>
      <c r="O1955" t="b">
        <v>1</v>
      </c>
      <c r="P1955">
        <v>147</v>
      </c>
      <c r="Q1955" t="b">
        <v>1</v>
      </c>
      <c r="R1955" t="s">
        <v>8293</v>
      </c>
    </row>
    <row r="1956" spans="1:18" ht="28.8" x14ac:dyDescent="0.55000000000000004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0" t="str">
        <f t="shared" si="120"/>
        <v>January</v>
      </c>
      <c r="J1956" s="10">
        <f t="shared" si="121"/>
        <v>2016</v>
      </c>
      <c r="K1956" s="9">
        <f t="shared" si="122"/>
        <v>42441.208333333328</v>
      </c>
      <c r="L1956">
        <v>1457758800</v>
      </c>
      <c r="M1956" s="9">
        <f t="shared" si="123"/>
        <v>42394.580740740741</v>
      </c>
      <c r="N1956">
        <v>1453730176</v>
      </c>
      <c r="O1956" t="b">
        <v>1</v>
      </c>
      <c r="P1956">
        <v>415</v>
      </c>
      <c r="Q1956" t="b">
        <v>1</v>
      </c>
      <c r="R1956" t="s">
        <v>8293</v>
      </c>
    </row>
    <row r="1957" spans="1:18" ht="43.2" x14ac:dyDescent="0.55000000000000004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0" t="str">
        <f t="shared" si="120"/>
        <v>April</v>
      </c>
      <c r="J1957" s="10">
        <f t="shared" si="121"/>
        <v>2012</v>
      </c>
      <c r="K1957" s="9">
        <f t="shared" si="122"/>
        <v>41052.791666666664</v>
      </c>
      <c r="L1957">
        <v>1337799600</v>
      </c>
      <c r="M1957" s="9">
        <f t="shared" si="123"/>
        <v>41020.271770833337</v>
      </c>
      <c r="N1957">
        <v>1334989881</v>
      </c>
      <c r="O1957" t="b">
        <v>1</v>
      </c>
      <c r="P1957">
        <v>290</v>
      </c>
      <c r="Q1957" t="b">
        <v>1</v>
      </c>
      <c r="R1957" t="s">
        <v>8293</v>
      </c>
    </row>
    <row r="1958" spans="1:18" ht="43.2" x14ac:dyDescent="0.55000000000000004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0" t="str">
        <f t="shared" si="120"/>
        <v>March</v>
      </c>
      <c r="J1958" s="10">
        <f t="shared" si="121"/>
        <v>2015</v>
      </c>
      <c r="K1958" s="9">
        <f t="shared" si="122"/>
        <v>42112.882002314815</v>
      </c>
      <c r="L1958">
        <v>1429391405</v>
      </c>
      <c r="M1958" s="9">
        <f t="shared" si="123"/>
        <v>42067.923668981486</v>
      </c>
      <c r="N1958">
        <v>1425507005</v>
      </c>
      <c r="O1958" t="b">
        <v>1</v>
      </c>
      <c r="P1958">
        <v>365</v>
      </c>
      <c r="Q1958" t="b">
        <v>1</v>
      </c>
      <c r="R1958" t="s">
        <v>8293</v>
      </c>
    </row>
    <row r="1959" spans="1:18" ht="28.8" x14ac:dyDescent="0.55000000000000004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0" t="str">
        <f t="shared" si="120"/>
        <v>September</v>
      </c>
      <c r="J1959" s="10">
        <f t="shared" si="121"/>
        <v>2012</v>
      </c>
      <c r="K1959" s="9">
        <f t="shared" si="122"/>
        <v>41209.098530092589</v>
      </c>
      <c r="L1959">
        <v>1351304513</v>
      </c>
      <c r="M1959" s="9">
        <f t="shared" si="123"/>
        <v>41179.098530092589</v>
      </c>
      <c r="N1959">
        <v>1348712513</v>
      </c>
      <c r="O1959" t="b">
        <v>1</v>
      </c>
      <c r="P1959">
        <v>660</v>
      </c>
      <c r="Q1959" t="b">
        <v>1</v>
      </c>
      <c r="R1959" t="s">
        <v>8293</v>
      </c>
    </row>
    <row r="1960" spans="1:18" ht="43.2" x14ac:dyDescent="0.55000000000000004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0" t="str">
        <f t="shared" si="120"/>
        <v>February</v>
      </c>
      <c r="J1960" s="10">
        <f t="shared" si="121"/>
        <v>2013</v>
      </c>
      <c r="K1960" s="9">
        <f t="shared" si="122"/>
        <v>41356.94630787037</v>
      </c>
      <c r="L1960">
        <v>1364078561</v>
      </c>
      <c r="M1960" s="9">
        <f t="shared" si="123"/>
        <v>41326.987974537034</v>
      </c>
      <c r="N1960">
        <v>1361490161</v>
      </c>
      <c r="O1960" t="b">
        <v>1</v>
      </c>
      <c r="P1960">
        <v>1356</v>
      </c>
      <c r="Q1960" t="b">
        <v>1</v>
      </c>
      <c r="R1960" t="s">
        <v>8293</v>
      </c>
    </row>
    <row r="1961" spans="1:18" ht="43.2" x14ac:dyDescent="0.55000000000000004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0" t="str">
        <f t="shared" si="120"/>
        <v>August</v>
      </c>
      <c r="J1961" s="10">
        <f t="shared" si="121"/>
        <v>2014</v>
      </c>
      <c r="K1961" s="9">
        <f t="shared" si="122"/>
        <v>41913</v>
      </c>
      <c r="L1961">
        <v>1412121600</v>
      </c>
      <c r="M1961" s="9">
        <f t="shared" si="123"/>
        <v>41871.845601851855</v>
      </c>
      <c r="N1961">
        <v>1408565860</v>
      </c>
      <c r="O1961" t="b">
        <v>1</v>
      </c>
      <c r="P1961">
        <v>424</v>
      </c>
      <c r="Q1961" t="b">
        <v>1</v>
      </c>
      <c r="R1961" t="s">
        <v>8293</v>
      </c>
    </row>
    <row r="1962" spans="1:18" ht="43.2" x14ac:dyDescent="0.55000000000000004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0" t="str">
        <f t="shared" si="120"/>
        <v>November</v>
      </c>
      <c r="J1962" s="10">
        <f t="shared" si="121"/>
        <v>2014</v>
      </c>
      <c r="K1962" s="9">
        <f t="shared" si="122"/>
        <v>41994.362743055557</v>
      </c>
      <c r="L1962">
        <v>1419151341</v>
      </c>
      <c r="M1962" s="9">
        <f t="shared" si="123"/>
        <v>41964.362743055557</v>
      </c>
      <c r="N1962">
        <v>1416559341</v>
      </c>
      <c r="O1962" t="b">
        <v>1</v>
      </c>
      <c r="P1962">
        <v>33</v>
      </c>
      <c r="Q1962" t="b">
        <v>1</v>
      </c>
      <c r="R1962" t="s">
        <v>8293</v>
      </c>
    </row>
    <row r="1963" spans="1:18" ht="43.2" x14ac:dyDescent="0.55000000000000004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0" t="str">
        <f t="shared" si="120"/>
        <v>August</v>
      </c>
      <c r="J1963" s="10">
        <f t="shared" si="121"/>
        <v>2012</v>
      </c>
      <c r="K1963" s="9">
        <f t="shared" si="122"/>
        <v>41188.165972222225</v>
      </c>
      <c r="L1963">
        <v>1349495940</v>
      </c>
      <c r="M1963" s="9">
        <f t="shared" si="123"/>
        <v>41148.194641203707</v>
      </c>
      <c r="N1963">
        <v>1346042417</v>
      </c>
      <c r="O1963" t="b">
        <v>1</v>
      </c>
      <c r="P1963">
        <v>1633</v>
      </c>
      <c r="Q1963" t="b">
        <v>1</v>
      </c>
      <c r="R1963" t="s">
        <v>8293</v>
      </c>
    </row>
    <row r="1964" spans="1:18" ht="43.2" x14ac:dyDescent="0.55000000000000004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0" t="str">
        <f t="shared" si="120"/>
        <v>April</v>
      </c>
      <c r="J1964" s="10">
        <f t="shared" si="121"/>
        <v>2014</v>
      </c>
      <c r="K1964" s="9">
        <f t="shared" si="122"/>
        <v>41772.780509259261</v>
      </c>
      <c r="L1964">
        <v>1400006636</v>
      </c>
      <c r="M1964" s="9">
        <f t="shared" si="123"/>
        <v>41742.780509259261</v>
      </c>
      <c r="N1964">
        <v>1397414636</v>
      </c>
      <c r="O1964" t="b">
        <v>1</v>
      </c>
      <c r="P1964">
        <v>306</v>
      </c>
      <c r="Q1964" t="b">
        <v>1</v>
      </c>
      <c r="R1964" t="s">
        <v>8293</v>
      </c>
    </row>
    <row r="1965" spans="1:18" ht="43.2" x14ac:dyDescent="0.55000000000000004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0" t="str">
        <f t="shared" si="120"/>
        <v>August</v>
      </c>
      <c r="J1965" s="10">
        <f t="shared" si="121"/>
        <v>2014</v>
      </c>
      <c r="K1965" s="9">
        <f t="shared" si="122"/>
        <v>41898.429791666669</v>
      </c>
      <c r="L1965">
        <v>1410862734</v>
      </c>
      <c r="M1965" s="9">
        <f t="shared" si="123"/>
        <v>41863.429791666669</v>
      </c>
      <c r="N1965">
        <v>1407838734</v>
      </c>
      <c r="O1965" t="b">
        <v>1</v>
      </c>
      <c r="P1965">
        <v>205</v>
      </c>
      <c r="Q1965" t="b">
        <v>1</v>
      </c>
      <c r="R1965" t="s">
        <v>8293</v>
      </c>
    </row>
    <row r="1966" spans="1:18" ht="43.2" x14ac:dyDescent="0.55000000000000004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0" t="str">
        <f t="shared" si="120"/>
        <v>March</v>
      </c>
      <c r="J1966" s="10">
        <f t="shared" si="121"/>
        <v>2016</v>
      </c>
      <c r="K1966" s="9">
        <f t="shared" si="122"/>
        <v>42482.272824074069</v>
      </c>
      <c r="L1966">
        <v>1461306772</v>
      </c>
      <c r="M1966" s="9">
        <f t="shared" si="123"/>
        <v>42452.272824074069</v>
      </c>
      <c r="N1966">
        <v>1458714772</v>
      </c>
      <c r="O1966" t="b">
        <v>1</v>
      </c>
      <c r="P1966">
        <v>1281</v>
      </c>
      <c r="Q1966" t="b">
        <v>1</v>
      </c>
      <c r="R1966" t="s">
        <v>8293</v>
      </c>
    </row>
    <row r="1967" spans="1:18" ht="43.2" x14ac:dyDescent="0.55000000000000004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0" t="str">
        <f t="shared" si="120"/>
        <v>December</v>
      </c>
      <c r="J1967" s="10">
        <f t="shared" si="121"/>
        <v>2011</v>
      </c>
      <c r="K1967" s="9">
        <f t="shared" si="122"/>
        <v>40920.041666666664</v>
      </c>
      <c r="L1967">
        <v>1326330000</v>
      </c>
      <c r="M1967" s="9">
        <f t="shared" si="123"/>
        <v>40898.089236111111</v>
      </c>
      <c r="N1967">
        <v>1324433310</v>
      </c>
      <c r="O1967" t="b">
        <v>1</v>
      </c>
      <c r="P1967">
        <v>103</v>
      </c>
      <c r="Q1967" t="b">
        <v>1</v>
      </c>
      <c r="R1967" t="s">
        <v>8293</v>
      </c>
    </row>
    <row r="1968" spans="1:18" ht="43.2" x14ac:dyDescent="0.55000000000000004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0" t="str">
        <f t="shared" si="120"/>
        <v>July</v>
      </c>
      <c r="J1968" s="10">
        <f t="shared" si="121"/>
        <v>2014</v>
      </c>
      <c r="K1968" s="9">
        <f t="shared" si="122"/>
        <v>41865.540486111109</v>
      </c>
      <c r="L1968">
        <v>1408021098</v>
      </c>
      <c r="M1968" s="9">
        <f t="shared" si="123"/>
        <v>41835.540486111109</v>
      </c>
      <c r="N1968">
        <v>1405429098</v>
      </c>
      <c r="O1968" t="b">
        <v>1</v>
      </c>
      <c r="P1968">
        <v>1513</v>
      </c>
      <c r="Q1968" t="b">
        <v>1</v>
      </c>
      <c r="R1968" t="s">
        <v>8293</v>
      </c>
    </row>
    <row r="1969" spans="1:18" ht="43.2" x14ac:dyDescent="0.55000000000000004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0" t="str">
        <f t="shared" si="120"/>
        <v>April</v>
      </c>
      <c r="J1969" s="10">
        <f t="shared" si="121"/>
        <v>2014</v>
      </c>
      <c r="K1969" s="9">
        <f t="shared" si="122"/>
        <v>41760.663530092592</v>
      </c>
      <c r="L1969">
        <v>1398959729</v>
      </c>
      <c r="M1969" s="9">
        <f t="shared" si="123"/>
        <v>41730.663530092592</v>
      </c>
      <c r="N1969">
        <v>1396367729</v>
      </c>
      <c r="O1969" t="b">
        <v>1</v>
      </c>
      <c r="P1969">
        <v>405</v>
      </c>
      <c r="Q1969" t="b">
        <v>1</v>
      </c>
      <c r="R1969" t="s">
        <v>8293</v>
      </c>
    </row>
    <row r="1970" spans="1:18" ht="28.8" x14ac:dyDescent="0.55000000000000004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0" t="str">
        <f t="shared" si="120"/>
        <v>November</v>
      </c>
      <c r="J1970" s="10">
        <f t="shared" si="121"/>
        <v>2016</v>
      </c>
      <c r="K1970" s="9">
        <f t="shared" si="122"/>
        <v>42707.628645833334</v>
      </c>
      <c r="L1970">
        <v>1480777515</v>
      </c>
      <c r="M1970" s="9">
        <f t="shared" si="123"/>
        <v>42676.586979166663</v>
      </c>
      <c r="N1970">
        <v>1478095515</v>
      </c>
      <c r="O1970" t="b">
        <v>1</v>
      </c>
      <c r="P1970">
        <v>510</v>
      </c>
      <c r="Q1970" t="b">
        <v>1</v>
      </c>
      <c r="R1970" t="s">
        <v>8293</v>
      </c>
    </row>
    <row r="1971" spans="1:18" ht="43.2" x14ac:dyDescent="0.55000000000000004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0" t="str">
        <f t="shared" si="120"/>
        <v>July</v>
      </c>
      <c r="J1971" s="10">
        <f t="shared" si="121"/>
        <v>2016</v>
      </c>
      <c r="K1971" s="9">
        <f t="shared" si="122"/>
        <v>42587.792453703703</v>
      </c>
      <c r="L1971">
        <v>1470423668</v>
      </c>
      <c r="M1971" s="9">
        <f t="shared" si="123"/>
        <v>42557.792453703703</v>
      </c>
      <c r="N1971">
        <v>1467831668</v>
      </c>
      <c r="O1971" t="b">
        <v>1</v>
      </c>
      <c r="P1971">
        <v>1887</v>
      </c>
      <c r="Q1971" t="b">
        <v>1</v>
      </c>
      <c r="R1971" t="s">
        <v>8293</v>
      </c>
    </row>
    <row r="1972" spans="1:18" ht="43.2" x14ac:dyDescent="0.55000000000000004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0" t="str">
        <f t="shared" si="120"/>
        <v>February</v>
      </c>
      <c r="J1972" s="10">
        <f t="shared" si="121"/>
        <v>2013</v>
      </c>
      <c r="K1972" s="9">
        <f t="shared" si="122"/>
        <v>41384.151631944449</v>
      </c>
      <c r="L1972">
        <v>1366429101</v>
      </c>
      <c r="M1972" s="9">
        <f t="shared" si="123"/>
        <v>41324.193298611113</v>
      </c>
      <c r="N1972">
        <v>1361248701</v>
      </c>
      <c r="O1972" t="b">
        <v>1</v>
      </c>
      <c r="P1972">
        <v>701</v>
      </c>
      <c r="Q1972" t="b">
        <v>1</v>
      </c>
      <c r="R1972" t="s">
        <v>8293</v>
      </c>
    </row>
    <row r="1973" spans="1:18" ht="43.2" x14ac:dyDescent="0.55000000000000004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0" t="str">
        <f t="shared" si="120"/>
        <v>October</v>
      </c>
      <c r="J1973" s="10">
        <f t="shared" si="121"/>
        <v>2013</v>
      </c>
      <c r="K1973" s="9">
        <f t="shared" si="122"/>
        <v>41593.166666666664</v>
      </c>
      <c r="L1973">
        <v>1384488000</v>
      </c>
      <c r="M1973" s="9">
        <f t="shared" si="123"/>
        <v>41561.500706018516</v>
      </c>
      <c r="N1973">
        <v>1381752061</v>
      </c>
      <c r="O1973" t="b">
        <v>1</v>
      </c>
      <c r="P1973">
        <v>3863</v>
      </c>
      <c r="Q1973" t="b">
        <v>1</v>
      </c>
      <c r="R1973" t="s">
        <v>8293</v>
      </c>
    </row>
    <row r="1974" spans="1:18" ht="43.2" x14ac:dyDescent="0.55000000000000004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0" t="str">
        <f t="shared" si="120"/>
        <v>October</v>
      </c>
      <c r="J1974" s="10">
        <f t="shared" si="121"/>
        <v>2012</v>
      </c>
      <c r="K1974" s="9">
        <f t="shared" si="122"/>
        <v>41231.053749999999</v>
      </c>
      <c r="L1974">
        <v>1353201444</v>
      </c>
      <c r="M1974" s="9">
        <f t="shared" si="123"/>
        <v>41201.012083333335</v>
      </c>
      <c r="N1974">
        <v>1350605844</v>
      </c>
      <c r="O1974" t="b">
        <v>1</v>
      </c>
      <c r="P1974">
        <v>238</v>
      </c>
      <c r="Q1974" t="b">
        <v>1</v>
      </c>
      <c r="R1974" t="s">
        <v>8293</v>
      </c>
    </row>
    <row r="1975" spans="1:18" ht="43.2" x14ac:dyDescent="0.55000000000000004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0" t="str">
        <f t="shared" si="120"/>
        <v>June</v>
      </c>
      <c r="J1975" s="10">
        <f t="shared" si="121"/>
        <v>2016</v>
      </c>
      <c r="K1975" s="9">
        <f t="shared" si="122"/>
        <v>42588.291666666672</v>
      </c>
      <c r="L1975">
        <v>1470466800</v>
      </c>
      <c r="M1975" s="9">
        <f t="shared" si="123"/>
        <v>42549.722962962958</v>
      </c>
      <c r="N1975">
        <v>1467134464</v>
      </c>
      <c r="O1975" t="b">
        <v>1</v>
      </c>
      <c r="P1975">
        <v>2051</v>
      </c>
      <c r="Q1975" t="b">
        <v>1</v>
      </c>
      <c r="R1975" t="s">
        <v>8293</v>
      </c>
    </row>
    <row r="1976" spans="1:18" ht="43.2" x14ac:dyDescent="0.55000000000000004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0" t="str">
        <f t="shared" si="120"/>
        <v>June</v>
      </c>
      <c r="J1976" s="10">
        <f t="shared" si="121"/>
        <v>2013</v>
      </c>
      <c r="K1976" s="9">
        <f t="shared" si="122"/>
        <v>41505.334131944444</v>
      </c>
      <c r="L1976">
        <v>1376899269</v>
      </c>
      <c r="M1976" s="9">
        <f t="shared" si="123"/>
        <v>41445.334131944444</v>
      </c>
      <c r="N1976">
        <v>1371715269</v>
      </c>
      <c r="O1976" t="b">
        <v>1</v>
      </c>
      <c r="P1976">
        <v>402</v>
      </c>
      <c r="Q1976" t="b">
        <v>1</v>
      </c>
      <c r="R1976" t="s">
        <v>8293</v>
      </c>
    </row>
    <row r="1977" spans="1:18" ht="28.8" x14ac:dyDescent="0.55000000000000004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0" t="str">
        <f t="shared" si="120"/>
        <v>February</v>
      </c>
      <c r="J1977" s="10">
        <f t="shared" si="121"/>
        <v>2013</v>
      </c>
      <c r="K1977" s="9">
        <f t="shared" si="122"/>
        <v>41343.755219907405</v>
      </c>
      <c r="L1977">
        <v>1362938851</v>
      </c>
      <c r="M1977" s="9">
        <f t="shared" si="123"/>
        <v>41313.755219907405</v>
      </c>
      <c r="N1977">
        <v>1360346851</v>
      </c>
      <c r="O1977" t="b">
        <v>1</v>
      </c>
      <c r="P1977">
        <v>253</v>
      </c>
      <c r="Q1977" t="b">
        <v>1</v>
      </c>
      <c r="R1977" t="s">
        <v>8293</v>
      </c>
    </row>
    <row r="1978" spans="1:18" ht="28.8" x14ac:dyDescent="0.55000000000000004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0" t="str">
        <f t="shared" si="120"/>
        <v>June</v>
      </c>
      <c r="J1978" s="10">
        <f t="shared" si="121"/>
        <v>2013</v>
      </c>
      <c r="K1978" s="9">
        <f t="shared" si="122"/>
        <v>41468.899594907409</v>
      </c>
      <c r="L1978">
        <v>1373751325</v>
      </c>
      <c r="M1978" s="9">
        <f t="shared" si="123"/>
        <v>41438.899594907409</v>
      </c>
      <c r="N1978">
        <v>1371159325</v>
      </c>
      <c r="O1978" t="b">
        <v>1</v>
      </c>
      <c r="P1978">
        <v>473</v>
      </c>
      <c r="Q1978" t="b">
        <v>1</v>
      </c>
      <c r="R1978" t="s">
        <v>8293</v>
      </c>
    </row>
    <row r="1979" spans="1:18" ht="43.2" x14ac:dyDescent="0.55000000000000004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0" t="str">
        <f t="shared" si="120"/>
        <v>November</v>
      </c>
      <c r="J1979" s="10">
        <f t="shared" si="121"/>
        <v>2015</v>
      </c>
      <c r="K1979" s="9">
        <f t="shared" si="122"/>
        <v>42357.332638888889</v>
      </c>
      <c r="L1979">
        <v>1450511940</v>
      </c>
      <c r="M1979" s="9">
        <f t="shared" si="123"/>
        <v>42311.216898148152</v>
      </c>
      <c r="N1979">
        <v>1446527540</v>
      </c>
      <c r="O1979" t="b">
        <v>1</v>
      </c>
      <c r="P1979">
        <v>821</v>
      </c>
      <c r="Q1979" t="b">
        <v>1</v>
      </c>
      <c r="R1979" t="s">
        <v>8293</v>
      </c>
    </row>
    <row r="1980" spans="1:18" ht="43.2" x14ac:dyDescent="0.55000000000000004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0" t="str">
        <f t="shared" si="120"/>
        <v>May</v>
      </c>
      <c r="J1980" s="10">
        <f t="shared" si="121"/>
        <v>2012</v>
      </c>
      <c r="K1980" s="9">
        <f t="shared" si="122"/>
        <v>41072.291666666664</v>
      </c>
      <c r="L1980">
        <v>1339484400</v>
      </c>
      <c r="M1980" s="9">
        <f t="shared" si="123"/>
        <v>41039.225601851853</v>
      </c>
      <c r="N1980">
        <v>1336627492</v>
      </c>
      <c r="O1980" t="b">
        <v>1</v>
      </c>
      <c r="P1980">
        <v>388</v>
      </c>
      <c r="Q1980" t="b">
        <v>1</v>
      </c>
      <c r="R1980" t="s">
        <v>8293</v>
      </c>
    </row>
    <row r="1981" spans="1:18" ht="43.2" x14ac:dyDescent="0.55000000000000004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0" t="str">
        <f t="shared" si="120"/>
        <v>October</v>
      </c>
      <c r="J1981" s="10">
        <f t="shared" si="121"/>
        <v>2015</v>
      </c>
      <c r="K1981" s="9">
        <f t="shared" si="122"/>
        <v>42327.207638888889</v>
      </c>
      <c r="L1981">
        <v>1447909140</v>
      </c>
      <c r="M1981" s="9">
        <f t="shared" si="123"/>
        <v>42290.460023148145</v>
      </c>
      <c r="N1981">
        <v>1444734146</v>
      </c>
      <c r="O1981" t="b">
        <v>1</v>
      </c>
      <c r="P1981">
        <v>813</v>
      </c>
      <c r="Q1981" t="b">
        <v>1</v>
      </c>
      <c r="R1981" t="s">
        <v>8293</v>
      </c>
    </row>
    <row r="1982" spans="1:18" ht="28.8" x14ac:dyDescent="0.55000000000000004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0" t="str">
        <f t="shared" si="120"/>
        <v>February</v>
      </c>
      <c r="J1982" s="10">
        <f t="shared" si="121"/>
        <v>2016</v>
      </c>
      <c r="K1982" s="9">
        <f t="shared" si="122"/>
        <v>42463.500717592593</v>
      </c>
      <c r="L1982">
        <v>1459684862</v>
      </c>
      <c r="M1982" s="9">
        <f t="shared" si="123"/>
        <v>42423.542384259257</v>
      </c>
      <c r="N1982">
        <v>1456232462</v>
      </c>
      <c r="O1982" t="b">
        <v>1</v>
      </c>
      <c r="P1982">
        <v>1945</v>
      </c>
      <c r="Q1982" t="b">
        <v>1</v>
      </c>
      <c r="R1982" t="s">
        <v>8293</v>
      </c>
    </row>
    <row r="1983" spans="1:18" ht="43.2" x14ac:dyDescent="0.55000000000000004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0" t="str">
        <f t="shared" si="120"/>
        <v>June</v>
      </c>
      <c r="J1983" s="10">
        <f t="shared" si="121"/>
        <v>2014</v>
      </c>
      <c r="K1983" s="9">
        <f t="shared" si="122"/>
        <v>41829.725289351853</v>
      </c>
      <c r="L1983">
        <v>1404926665</v>
      </c>
      <c r="M1983" s="9">
        <f t="shared" si="123"/>
        <v>41799.725289351853</v>
      </c>
      <c r="N1983">
        <v>1402334665</v>
      </c>
      <c r="O1983" t="b">
        <v>0</v>
      </c>
      <c r="P1983">
        <v>12</v>
      </c>
      <c r="Q1983" t="b">
        <v>0</v>
      </c>
      <c r="R1983" t="s">
        <v>8294</v>
      </c>
    </row>
    <row r="1984" spans="1:18" ht="43.2" x14ac:dyDescent="0.55000000000000004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0" t="str">
        <f t="shared" si="120"/>
        <v>November</v>
      </c>
      <c r="J1984" s="10">
        <f t="shared" si="121"/>
        <v>2016</v>
      </c>
      <c r="K1984" s="9">
        <f t="shared" si="122"/>
        <v>42708.628321759257</v>
      </c>
      <c r="L1984">
        <v>1480863887</v>
      </c>
      <c r="M1984" s="9">
        <f t="shared" si="123"/>
        <v>42678.586655092593</v>
      </c>
      <c r="N1984">
        <v>1478268287</v>
      </c>
      <c r="O1984" t="b">
        <v>0</v>
      </c>
      <c r="P1984">
        <v>0</v>
      </c>
      <c r="Q1984" t="b">
        <v>0</v>
      </c>
      <c r="R1984" t="s">
        <v>8294</v>
      </c>
    </row>
    <row r="1985" spans="1:18" ht="43.2" x14ac:dyDescent="0.55000000000000004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0" t="str">
        <f t="shared" si="120"/>
        <v>August</v>
      </c>
      <c r="J1985" s="10">
        <f t="shared" si="121"/>
        <v>2016</v>
      </c>
      <c r="K1985" s="9">
        <f t="shared" si="122"/>
        <v>42615.291666666672</v>
      </c>
      <c r="L1985">
        <v>1472799600</v>
      </c>
      <c r="M1985" s="9">
        <f t="shared" si="123"/>
        <v>42593.011782407411</v>
      </c>
      <c r="N1985">
        <v>1470874618</v>
      </c>
      <c r="O1985" t="b">
        <v>0</v>
      </c>
      <c r="P1985">
        <v>16</v>
      </c>
      <c r="Q1985" t="b">
        <v>0</v>
      </c>
      <c r="R1985" t="s">
        <v>8294</v>
      </c>
    </row>
    <row r="1986" spans="1:18" ht="57.6" x14ac:dyDescent="0.55000000000000004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0" t="str">
        <f t="shared" si="120"/>
        <v>October</v>
      </c>
      <c r="J1986" s="10">
        <f t="shared" si="121"/>
        <v>2014</v>
      </c>
      <c r="K1986" s="9">
        <f t="shared" si="122"/>
        <v>41973.831956018519</v>
      </c>
      <c r="L1986">
        <v>1417377481</v>
      </c>
      <c r="M1986" s="9">
        <f t="shared" si="123"/>
        <v>41913.790289351848</v>
      </c>
      <c r="N1986">
        <v>1412189881</v>
      </c>
      <c r="O1986" t="b">
        <v>0</v>
      </c>
      <c r="P1986">
        <v>7</v>
      </c>
      <c r="Q1986" t="b">
        <v>0</v>
      </c>
      <c r="R1986" t="s">
        <v>8294</v>
      </c>
    </row>
    <row r="1987" spans="1:18" ht="43.2" x14ac:dyDescent="0.55000000000000004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0" t="str">
        <f t="shared" ref="I1987:I2050" si="124">TEXT(M1987, "mmmm")</f>
        <v>July</v>
      </c>
      <c r="J1987" s="10">
        <f t="shared" ref="J1987:J2050" si="125">YEAR(M1987)</f>
        <v>2016</v>
      </c>
      <c r="K1987" s="9">
        <f t="shared" ref="K1987:K2050" si="126">(((L1987/60)/60)/24)+DATE(1970,1,1)</f>
        <v>42584.958333333328</v>
      </c>
      <c r="L1987">
        <v>1470178800</v>
      </c>
      <c r="M1987" s="9">
        <f t="shared" ref="M1987:M2050" si="127">(((N1987/60)/60)/24)+DATE(1970,1,1)</f>
        <v>42555.698738425926</v>
      </c>
      <c r="N1987">
        <v>1467650771</v>
      </c>
      <c r="O1987" t="b">
        <v>0</v>
      </c>
      <c r="P1987">
        <v>4</v>
      </c>
      <c r="Q1987" t="b">
        <v>0</v>
      </c>
      <c r="R1987" t="s">
        <v>8294</v>
      </c>
    </row>
    <row r="1988" spans="1:18" ht="43.2" x14ac:dyDescent="0.55000000000000004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0" t="str">
        <f t="shared" si="124"/>
        <v>February</v>
      </c>
      <c r="J1988" s="10">
        <f t="shared" si="125"/>
        <v>2016</v>
      </c>
      <c r="K1988" s="9">
        <f t="shared" si="126"/>
        <v>42443.392164351855</v>
      </c>
      <c r="L1988">
        <v>1457947483</v>
      </c>
      <c r="M1988" s="9">
        <f t="shared" si="127"/>
        <v>42413.433831018512</v>
      </c>
      <c r="N1988">
        <v>1455359083</v>
      </c>
      <c r="O1988" t="b">
        <v>0</v>
      </c>
      <c r="P1988">
        <v>1</v>
      </c>
      <c r="Q1988" t="b">
        <v>0</v>
      </c>
      <c r="R1988" t="s">
        <v>8294</v>
      </c>
    </row>
    <row r="1989" spans="1:18" ht="28.8" x14ac:dyDescent="0.55000000000000004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0" t="str">
        <f t="shared" si="124"/>
        <v>January</v>
      </c>
      <c r="J1989" s="10">
        <f t="shared" si="125"/>
        <v>2015</v>
      </c>
      <c r="K1989" s="9">
        <f t="shared" si="126"/>
        <v>42064.639768518522</v>
      </c>
      <c r="L1989">
        <v>1425223276</v>
      </c>
      <c r="M1989" s="9">
        <f t="shared" si="127"/>
        <v>42034.639768518522</v>
      </c>
      <c r="N1989">
        <v>1422631276</v>
      </c>
      <c r="O1989" t="b">
        <v>0</v>
      </c>
      <c r="P1989">
        <v>28</v>
      </c>
      <c r="Q1989" t="b">
        <v>0</v>
      </c>
      <c r="R1989" t="s">
        <v>8294</v>
      </c>
    </row>
    <row r="1990" spans="1:18" x14ac:dyDescent="0.55000000000000004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0" t="str">
        <f t="shared" si="124"/>
        <v>July</v>
      </c>
      <c r="J1990" s="10">
        <f t="shared" si="125"/>
        <v>2015</v>
      </c>
      <c r="K1990" s="9">
        <f t="shared" si="126"/>
        <v>42236.763217592597</v>
      </c>
      <c r="L1990">
        <v>1440094742</v>
      </c>
      <c r="M1990" s="9">
        <f t="shared" si="127"/>
        <v>42206.763217592597</v>
      </c>
      <c r="N1990">
        <v>1437502742</v>
      </c>
      <c r="O1990" t="b">
        <v>0</v>
      </c>
      <c r="P1990">
        <v>1</v>
      </c>
      <c r="Q1990" t="b">
        <v>0</v>
      </c>
      <c r="R1990" t="s">
        <v>8294</v>
      </c>
    </row>
    <row r="1991" spans="1:18" ht="43.2" x14ac:dyDescent="0.55000000000000004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0" t="str">
        <f t="shared" si="124"/>
        <v>November</v>
      </c>
      <c r="J1991" s="10">
        <f t="shared" si="125"/>
        <v>2016</v>
      </c>
      <c r="K1991" s="9">
        <f t="shared" si="126"/>
        <v>42715.680648148147</v>
      </c>
      <c r="L1991">
        <v>1481473208</v>
      </c>
      <c r="M1991" s="9">
        <f t="shared" si="127"/>
        <v>42685.680648148147</v>
      </c>
      <c r="N1991">
        <v>1478881208</v>
      </c>
      <c r="O1991" t="b">
        <v>0</v>
      </c>
      <c r="P1991">
        <v>1</v>
      </c>
      <c r="Q1991" t="b">
        <v>0</v>
      </c>
      <c r="R1991" t="s">
        <v>8294</v>
      </c>
    </row>
    <row r="1992" spans="1:18" ht="43.2" x14ac:dyDescent="0.55000000000000004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0" t="str">
        <f t="shared" si="124"/>
        <v>January</v>
      </c>
      <c r="J1992" s="10">
        <f t="shared" si="125"/>
        <v>2016</v>
      </c>
      <c r="K1992" s="9">
        <f t="shared" si="126"/>
        <v>42413.195972222224</v>
      </c>
      <c r="L1992">
        <v>1455338532</v>
      </c>
      <c r="M1992" s="9">
        <f t="shared" si="127"/>
        <v>42398.195972222224</v>
      </c>
      <c r="N1992">
        <v>1454042532</v>
      </c>
      <c r="O1992" t="b">
        <v>0</v>
      </c>
      <c r="P1992">
        <v>5</v>
      </c>
      <c r="Q1992" t="b">
        <v>0</v>
      </c>
      <c r="R1992" t="s">
        <v>8294</v>
      </c>
    </row>
    <row r="1993" spans="1:18" ht="28.8" x14ac:dyDescent="0.55000000000000004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0" t="str">
        <f t="shared" si="124"/>
        <v>June</v>
      </c>
      <c r="J1993" s="10">
        <f t="shared" si="125"/>
        <v>2015</v>
      </c>
      <c r="K1993" s="9">
        <f t="shared" si="126"/>
        <v>42188.89335648148</v>
      </c>
      <c r="L1993">
        <v>1435958786</v>
      </c>
      <c r="M1993" s="9">
        <f t="shared" si="127"/>
        <v>42167.89335648148</v>
      </c>
      <c r="N1993">
        <v>1434144386</v>
      </c>
      <c r="O1993" t="b">
        <v>0</v>
      </c>
      <c r="P1993">
        <v>3</v>
      </c>
      <c r="Q1993" t="b">
        <v>0</v>
      </c>
      <c r="R1993" t="s">
        <v>8294</v>
      </c>
    </row>
    <row r="1994" spans="1:18" ht="28.8" x14ac:dyDescent="0.55000000000000004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0" t="str">
        <f t="shared" si="124"/>
        <v>January</v>
      </c>
      <c r="J1994" s="10">
        <f t="shared" si="125"/>
        <v>2015</v>
      </c>
      <c r="K1994" s="9">
        <f t="shared" si="126"/>
        <v>42053.143414351856</v>
      </c>
      <c r="L1994">
        <v>1424229991</v>
      </c>
      <c r="M1994" s="9">
        <f t="shared" si="127"/>
        <v>42023.143414351856</v>
      </c>
      <c r="N1994">
        <v>1421637991</v>
      </c>
      <c r="O1994" t="b">
        <v>0</v>
      </c>
      <c r="P1994">
        <v>2</v>
      </c>
      <c r="Q1994" t="b">
        <v>0</v>
      </c>
      <c r="R1994" t="s">
        <v>8294</v>
      </c>
    </row>
    <row r="1995" spans="1:18" ht="43.2" x14ac:dyDescent="0.55000000000000004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0" t="str">
        <f t="shared" si="124"/>
        <v>November</v>
      </c>
      <c r="J1995" s="10">
        <f t="shared" si="125"/>
        <v>2015</v>
      </c>
      <c r="K1995" s="9">
        <f t="shared" si="126"/>
        <v>42359.58839120371</v>
      </c>
      <c r="L1995">
        <v>1450706837</v>
      </c>
      <c r="M1995" s="9">
        <f t="shared" si="127"/>
        <v>42329.58839120371</v>
      </c>
      <c r="N1995">
        <v>1448114837</v>
      </c>
      <c r="O1995" t="b">
        <v>0</v>
      </c>
      <c r="P1995">
        <v>0</v>
      </c>
      <c r="Q1995" t="b">
        <v>0</v>
      </c>
      <c r="R1995" t="s">
        <v>8294</v>
      </c>
    </row>
    <row r="1996" spans="1:18" ht="43.2" x14ac:dyDescent="0.55000000000000004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0" t="str">
        <f t="shared" si="124"/>
        <v>October</v>
      </c>
      <c r="J1996" s="10">
        <f t="shared" si="125"/>
        <v>2016</v>
      </c>
      <c r="K1996" s="9">
        <f t="shared" si="126"/>
        <v>42711.047939814816</v>
      </c>
      <c r="L1996">
        <v>1481072942</v>
      </c>
      <c r="M1996" s="9">
        <f t="shared" si="127"/>
        <v>42651.006273148145</v>
      </c>
      <c r="N1996">
        <v>1475885342</v>
      </c>
      <c r="O1996" t="b">
        <v>0</v>
      </c>
      <c r="P1996">
        <v>0</v>
      </c>
      <c r="Q1996" t="b">
        <v>0</v>
      </c>
      <c r="R1996" t="s">
        <v>8294</v>
      </c>
    </row>
    <row r="1997" spans="1:18" ht="43.2" x14ac:dyDescent="0.55000000000000004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0" t="str">
        <f t="shared" si="124"/>
        <v>June</v>
      </c>
      <c r="J1997" s="10">
        <f t="shared" si="125"/>
        <v>2015</v>
      </c>
      <c r="K1997" s="9">
        <f t="shared" si="126"/>
        <v>42201.902037037042</v>
      </c>
      <c r="L1997">
        <v>1437082736</v>
      </c>
      <c r="M1997" s="9">
        <f t="shared" si="127"/>
        <v>42181.902037037042</v>
      </c>
      <c r="N1997">
        <v>1435354736</v>
      </c>
      <c r="O1997" t="b">
        <v>0</v>
      </c>
      <c r="P1997">
        <v>3</v>
      </c>
      <c r="Q1997" t="b">
        <v>0</v>
      </c>
      <c r="R1997" t="s">
        <v>8294</v>
      </c>
    </row>
    <row r="1998" spans="1:18" ht="43.2" x14ac:dyDescent="0.55000000000000004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0" t="str">
        <f t="shared" si="124"/>
        <v>June</v>
      </c>
      <c r="J1998" s="10">
        <f t="shared" si="125"/>
        <v>2014</v>
      </c>
      <c r="K1998" s="9">
        <f t="shared" si="126"/>
        <v>41830.819571759261</v>
      </c>
      <c r="L1998">
        <v>1405021211</v>
      </c>
      <c r="M1998" s="9">
        <f t="shared" si="127"/>
        <v>41800.819571759261</v>
      </c>
      <c r="N1998">
        <v>1402429211</v>
      </c>
      <c r="O1998" t="b">
        <v>0</v>
      </c>
      <c r="P1998">
        <v>0</v>
      </c>
      <c r="Q1998" t="b">
        <v>0</v>
      </c>
      <c r="R1998" t="s">
        <v>8294</v>
      </c>
    </row>
    <row r="1999" spans="1:18" ht="43.2" x14ac:dyDescent="0.55000000000000004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0" t="str">
        <f t="shared" si="124"/>
        <v>July</v>
      </c>
      <c r="J1999" s="10">
        <f t="shared" si="125"/>
        <v>2014</v>
      </c>
      <c r="K1999" s="9">
        <f t="shared" si="126"/>
        <v>41877.930694444447</v>
      </c>
      <c r="L1999">
        <v>1409091612</v>
      </c>
      <c r="M1999" s="9">
        <f t="shared" si="127"/>
        <v>41847.930694444447</v>
      </c>
      <c r="N1999">
        <v>1406499612</v>
      </c>
      <c r="O1999" t="b">
        <v>0</v>
      </c>
      <c r="P1999">
        <v>0</v>
      </c>
      <c r="Q1999" t="b">
        <v>0</v>
      </c>
      <c r="R1999" t="s">
        <v>8294</v>
      </c>
    </row>
    <row r="2000" spans="1:18" ht="43.2" x14ac:dyDescent="0.55000000000000004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0" t="str">
        <f t="shared" si="124"/>
        <v>June</v>
      </c>
      <c r="J2000" s="10">
        <f t="shared" si="125"/>
        <v>2014</v>
      </c>
      <c r="K2000" s="9">
        <f t="shared" si="126"/>
        <v>41852.118495370371</v>
      </c>
      <c r="L2000">
        <v>1406861438</v>
      </c>
      <c r="M2000" s="9">
        <f t="shared" si="127"/>
        <v>41807.118495370371</v>
      </c>
      <c r="N2000">
        <v>1402973438</v>
      </c>
      <c r="O2000" t="b">
        <v>0</v>
      </c>
      <c r="P2000">
        <v>3</v>
      </c>
      <c r="Q2000" t="b">
        <v>0</v>
      </c>
      <c r="R2000" t="s">
        <v>8294</v>
      </c>
    </row>
    <row r="2001" spans="1:18" ht="43.2" x14ac:dyDescent="0.55000000000000004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0" t="str">
        <f t="shared" si="124"/>
        <v>October</v>
      </c>
      <c r="J2001" s="10">
        <f t="shared" si="125"/>
        <v>2014</v>
      </c>
      <c r="K2001" s="9">
        <f t="shared" si="126"/>
        <v>41956.524398148147</v>
      </c>
      <c r="L2001">
        <v>1415882108</v>
      </c>
      <c r="M2001" s="9">
        <f t="shared" si="127"/>
        <v>41926.482731481483</v>
      </c>
      <c r="N2001">
        <v>1413286508</v>
      </c>
      <c r="O2001" t="b">
        <v>0</v>
      </c>
      <c r="P2001">
        <v>7</v>
      </c>
      <c r="Q2001" t="b">
        <v>0</v>
      </c>
      <c r="R2001" t="s">
        <v>8294</v>
      </c>
    </row>
    <row r="2002" spans="1:18" ht="43.2" x14ac:dyDescent="0.55000000000000004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0" t="str">
        <f t="shared" si="124"/>
        <v>December</v>
      </c>
      <c r="J2002" s="10">
        <f t="shared" si="125"/>
        <v>2015</v>
      </c>
      <c r="K2002" s="9">
        <f t="shared" si="126"/>
        <v>42375.951539351852</v>
      </c>
      <c r="L2002">
        <v>1452120613</v>
      </c>
      <c r="M2002" s="9">
        <f t="shared" si="127"/>
        <v>42345.951539351852</v>
      </c>
      <c r="N2002">
        <v>1449528613</v>
      </c>
      <c r="O2002" t="b">
        <v>0</v>
      </c>
      <c r="P2002">
        <v>25</v>
      </c>
      <c r="Q2002" t="b">
        <v>0</v>
      </c>
      <c r="R2002" t="s">
        <v>8294</v>
      </c>
    </row>
    <row r="2003" spans="1:18" ht="28.8" x14ac:dyDescent="0.55000000000000004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0" t="str">
        <f t="shared" si="124"/>
        <v>May</v>
      </c>
      <c r="J2003" s="10">
        <f t="shared" si="125"/>
        <v>2015</v>
      </c>
      <c r="K2003" s="9">
        <f t="shared" si="126"/>
        <v>42167.833333333328</v>
      </c>
      <c r="L2003">
        <v>1434139200</v>
      </c>
      <c r="M2003" s="9">
        <f t="shared" si="127"/>
        <v>42136.209675925929</v>
      </c>
      <c r="N2003">
        <v>1431406916</v>
      </c>
      <c r="O2003" t="b">
        <v>1</v>
      </c>
      <c r="P2003">
        <v>1637</v>
      </c>
      <c r="Q2003" t="b">
        <v>1</v>
      </c>
      <c r="R2003" t="s">
        <v>8293</v>
      </c>
    </row>
    <row r="2004" spans="1:18" ht="43.2" x14ac:dyDescent="0.55000000000000004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0" t="str">
        <f t="shared" si="124"/>
        <v>December</v>
      </c>
      <c r="J2004" s="10">
        <f t="shared" si="125"/>
        <v>2016</v>
      </c>
      <c r="K2004" s="9">
        <f t="shared" si="126"/>
        <v>42758.71230324074</v>
      </c>
      <c r="L2004">
        <v>1485191143</v>
      </c>
      <c r="M2004" s="9">
        <f t="shared" si="127"/>
        <v>42728.71230324074</v>
      </c>
      <c r="N2004">
        <v>1482599143</v>
      </c>
      <c r="O2004" t="b">
        <v>1</v>
      </c>
      <c r="P2004">
        <v>1375</v>
      </c>
      <c r="Q2004" t="b">
        <v>1</v>
      </c>
      <c r="R2004" t="s">
        <v>8293</v>
      </c>
    </row>
    <row r="2005" spans="1:18" ht="57.6" x14ac:dyDescent="0.55000000000000004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0" t="str">
        <f t="shared" si="124"/>
        <v>June</v>
      </c>
      <c r="J2005" s="10">
        <f t="shared" si="125"/>
        <v>2010</v>
      </c>
      <c r="K2005" s="9">
        <f t="shared" si="126"/>
        <v>40361.958333333336</v>
      </c>
      <c r="L2005">
        <v>1278111600</v>
      </c>
      <c r="M2005" s="9">
        <f t="shared" si="127"/>
        <v>40347.125601851854</v>
      </c>
      <c r="N2005">
        <v>1276830052</v>
      </c>
      <c r="O2005" t="b">
        <v>1</v>
      </c>
      <c r="P2005">
        <v>17</v>
      </c>
      <c r="Q2005" t="b">
        <v>1</v>
      </c>
      <c r="R2005" t="s">
        <v>8293</v>
      </c>
    </row>
    <row r="2006" spans="1:18" ht="43.2" x14ac:dyDescent="0.55000000000000004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0" t="str">
        <f t="shared" si="124"/>
        <v>June</v>
      </c>
      <c r="J2006" s="10">
        <f t="shared" si="125"/>
        <v>2014</v>
      </c>
      <c r="K2006" s="9">
        <f t="shared" si="126"/>
        <v>41830.604895833334</v>
      </c>
      <c r="L2006">
        <v>1405002663</v>
      </c>
      <c r="M2006" s="9">
        <f t="shared" si="127"/>
        <v>41800.604895833334</v>
      </c>
      <c r="N2006">
        <v>1402410663</v>
      </c>
      <c r="O2006" t="b">
        <v>1</v>
      </c>
      <c r="P2006">
        <v>354</v>
      </c>
      <c r="Q2006" t="b">
        <v>1</v>
      </c>
      <c r="R2006" t="s">
        <v>8293</v>
      </c>
    </row>
    <row r="2007" spans="1:18" ht="43.2" x14ac:dyDescent="0.55000000000000004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0" t="str">
        <f t="shared" si="124"/>
        <v>September</v>
      </c>
      <c r="J2007" s="10">
        <f t="shared" si="125"/>
        <v>2013</v>
      </c>
      <c r="K2007" s="9">
        <f t="shared" si="126"/>
        <v>41563.165972222225</v>
      </c>
      <c r="L2007">
        <v>1381895940</v>
      </c>
      <c r="M2007" s="9">
        <f t="shared" si="127"/>
        <v>41535.812708333331</v>
      </c>
      <c r="N2007">
        <v>1379532618</v>
      </c>
      <c r="O2007" t="b">
        <v>1</v>
      </c>
      <c r="P2007">
        <v>191</v>
      </c>
      <c r="Q2007" t="b">
        <v>1</v>
      </c>
      <c r="R2007" t="s">
        <v>8293</v>
      </c>
    </row>
    <row r="2008" spans="1:18" ht="57.6" x14ac:dyDescent="0.55000000000000004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0" t="str">
        <f t="shared" si="124"/>
        <v>October</v>
      </c>
      <c r="J2008" s="10">
        <f t="shared" si="125"/>
        <v>2014</v>
      </c>
      <c r="K2008" s="9">
        <f t="shared" si="126"/>
        <v>41976.542187500003</v>
      </c>
      <c r="L2008">
        <v>1417611645</v>
      </c>
      <c r="M2008" s="9">
        <f t="shared" si="127"/>
        <v>41941.500520833331</v>
      </c>
      <c r="N2008">
        <v>1414584045</v>
      </c>
      <c r="O2008" t="b">
        <v>1</v>
      </c>
      <c r="P2008">
        <v>303</v>
      </c>
      <c r="Q2008" t="b">
        <v>1</v>
      </c>
      <c r="R2008" t="s">
        <v>8293</v>
      </c>
    </row>
    <row r="2009" spans="1:18" ht="43.2" x14ac:dyDescent="0.55000000000000004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0" t="str">
        <f t="shared" si="124"/>
        <v>June</v>
      </c>
      <c r="J2009" s="10">
        <f t="shared" si="125"/>
        <v>2010</v>
      </c>
      <c r="K2009" s="9">
        <f t="shared" si="126"/>
        <v>40414.166666666664</v>
      </c>
      <c r="L2009">
        <v>1282622400</v>
      </c>
      <c r="M2009" s="9">
        <f t="shared" si="127"/>
        <v>40347.837800925925</v>
      </c>
      <c r="N2009">
        <v>1276891586</v>
      </c>
      <c r="O2009" t="b">
        <v>1</v>
      </c>
      <c r="P2009">
        <v>137</v>
      </c>
      <c r="Q2009" t="b">
        <v>1</v>
      </c>
      <c r="R2009" t="s">
        <v>8293</v>
      </c>
    </row>
    <row r="2010" spans="1:18" ht="43.2" x14ac:dyDescent="0.55000000000000004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0" t="str">
        <f t="shared" si="124"/>
        <v>August</v>
      </c>
      <c r="J2010" s="10">
        <f t="shared" si="125"/>
        <v>2011</v>
      </c>
      <c r="K2010" s="9">
        <f t="shared" si="126"/>
        <v>40805.604421296295</v>
      </c>
      <c r="L2010">
        <v>1316442622</v>
      </c>
      <c r="M2010" s="9">
        <f t="shared" si="127"/>
        <v>40761.604421296295</v>
      </c>
      <c r="N2010">
        <v>1312641022</v>
      </c>
      <c r="O2010" t="b">
        <v>1</v>
      </c>
      <c r="P2010">
        <v>41</v>
      </c>
      <c r="Q2010" t="b">
        <v>1</v>
      </c>
      <c r="R2010" t="s">
        <v>8293</v>
      </c>
    </row>
    <row r="2011" spans="1:18" ht="43.2" x14ac:dyDescent="0.55000000000000004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0" t="str">
        <f t="shared" si="124"/>
        <v>October</v>
      </c>
      <c r="J2011" s="10">
        <f t="shared" si="125"/>
        <v>2016</v>
      </c>
      <c r="K2011" s="9">
        <f t="shared" si="126"/>
        <v>42697.365081018521</v>
      </c>
      <c r="L2011">
        <v>1479890743</v>
      </c>
      <c r="M2011" s="9">
        <f t="shared" si="127"/>
        <v>42661.323414351849</v>
      </c>
      <c r="N2011">
        <v>1476776743</v>
      </c>
      <c r="O2011" t="b">
        <v>1</v>
      </c>
      <c r="P2011">
        <v>398</v>
      </c>
      <c r="Q2011" t="b">
        <v>1</v>
      </c>
      <c r="R2011" t="s">
        <v>8293</v>
      </c>
    </row>
    <row r="2012" spans="1:18" ht="28.8" x14ac:dyDescent="0.55000000000000004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0" t="str">
        <f t="shared" si="124"/>
        <v>July</v>
      </c>
      <c r="J2012" s="10">
        <f t="shared" si="125"/>
        <v>2016</v>
      </c>
      <c r="K2012" s="9">
        <f t="shared" si="126"/>
        <v>42600.996423611112</v>
      </c>
      <c r="L2012">
        <v>1471564491</v>
      </c>
      <c r="M2012" s="9">
        <f t="shared" si="127"/>
        <v>42570.996423611112</v>
      </c>
      <c r="N2012">
        <v>1468972491</v>
      </c>
      <c r="O2012" t="b">
        <v>1</v>
      </c>
      <c r="P2012">
        <v>1737</v>
      </c>
      <c r="Q2012" t="b">
        <v>1</v>
      </c>
      <c r="R2012" t="s">
        <v>8293</v>
      </c>
    </row>
    <row r="2013" spans="1:18" ht="43.2" x14ac:dyDescent="0.55000000000000004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0" t="str">
        <f t="shared" si="124"/>
        <v>December</v>
      </c>
      <c r="J2013" s="10">
        <f t="shared" si="125"/>
        <v>2015</v>
      </c>
      <c r="K2013" s="9">
        <f t="shared" si="126"/>
        <v>42380.958333333328</v>
      </c>
      <c r="L2013">
        <v>1452553200</v>
      </c>
      <c r="M2013" s="9">
        <f t="shared" si="127"/>
        <v>42347.358483796299</v>
      </c>
      <c r="N2013">
        <v>1449650173</v>
      </c>
      <c r="O2013" t="b">
        <v>1</v>
      </c>
      <c r="P2013">
        <v>971</v>
      </c>
      <c r="Q2013" t="b">
        <v>1</v>
      </c>
      <c r="R2013" t="s">
        <v>8293</v>
      </c>
    </row>
    <row r="2014" spans="1:18" ht="43.2" x14ac:dyDescent="0.55000000000000004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0" t="str">
        <f t="shared" si="124"/>
        <v>January</v>
      </c>
      <c r="J2014" s="10">
        <f t="shared" si="125"/>
        <v>2015</v>
      </c>
      <c r="K2014" s="9">
        <f t="shared" si="126"/>
        <v>42040.822233796294</v>
      </c>
      <c r="L2014">
        <v>1423165441</v>
      </c>
      <c r="M2014" s="9">
        <f t="shared" si="127"/>
        <v>42010.822233796294</v>
      </c>
      <c r="N2014">
        <v>1420573441</v>
      </c>
      <c r="O2014" t="b">
        <v>1</v>
      </c>
      <c r="P2014">
        <v>183</v>
      </c>
      <c r="Q2014" t="b">
        <v>1</v>
      </c>
      <c r="R2014" t="s">
        <v>8293</v>
      </c>
    </row>
    <row r="2015" spans="1:18" ht="43.2" x14ac:dyDescent="0.55000000000000004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0" t="str">
        <f t="shared" si="124"/>
        <v>May</v>
      </c>
      <c r="J2015" s="10">
        <f t="shared" si="125"/>
        <v>2016</v>
      </c>
      <c r="K2015" s="9">
        <f t="shared" si="126"/>
        <v>42559.960810185185</v>
      </c>
      <c r="L2015">
        <v>1468019014</v>
      </c>
      <c r="M2015" s="9">
        <f t="shared" si="127"/>
        <v>42499.960810185185</v>
      </c>
      <c r="N2015">
        <v>1462835014</v>
      </c>
      <c r="O2015" t="b">
        <v>1</v>
      </c>
      <c r="P2015">
        <v>4562</v>
      </c>
      <c r="Q2015" t="b">
        <v>1</v>
      </c>
      <c r="R2015" t="s">
        <v>8293</v>
      </c>
    </row>
    <row r="2016" spans="1:18" ht="43.2" x14ac:dyDescent="0.55000000000000004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0" t="str">
        <f t="shared" si="124"/>
        <v>February</v>
      </c>
      <c r="J2016" s="10">
        <f t="shared" si="125"/>
        <v>2013</v>
      </c>
      <c r="K2016" s="9">
        <f t="shared" si="126"/>
        <v>41358.172905092593</v>
      </c>
      <c r="L2016">
        <v>1364184539</v>
      </c>
      <c r="M2016" s="9">
        <f t="shared" si="127"/>
        <v>41324.214571759258</v>
      </c>
      <c r="N2016">
        <v>1361250539</v>
      </c>
      <c r="O2016" t="b">
        <v>1</v>
      </c>
      <c r="P2016">
        <v>26457</v>
      </c>
      <c r="Q2016" t="b">
        <v>1</v>
      </c>
      <c r="R2016" t="s">
        <v>8293</v>
      </c>
    </row>
    <row r="2017" spans="1:18" ht="43.2" x14ac:dyDescent="0.55000000000000004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0" t="str">
        <f t="shared" si="124"/>
        <v>August</v>
      </c>
      <c r="J2017" s="10">
        <f t="shared" si="125"/>
        <v>2011</v>
      </c>
      <c r="K2017" s="9">
        <f t="shared" si="126"/>
        <v>40795.876886574071</v>
      </c>
      <c r="L2017">
        <v>1315602163</v>
      </c>
      <c r="M2017" s="9">
        <f t="shared" si="127"/>
        <v>40765.876886574071</v>
      </c>
      <c r="N2017">
        <v>1313010163</v>
      </c>
      <c r="O2017" t="b">
        <v>1</v>
      </c>
      <c r="P2017">
        <v>162</v>
      </c>
      <c r="Q2017" t="b">
        <v>1</v>
      </c>
      <c r="R2017" t="s">
        <v>8293</v>
      </c>
    </row>
    <row r="2018" spans="1:18" ht="28.8" x14ac:dyDescent="0.55000000000000004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0" t="str">
        <f t="shared" si="124"/>
        <v>February</v>
      </c>
      <c r="J2018" s="10">
        <f t="shared" si="125"/>
        <v>2013</v>
      </c>
      <c r="K2018" s="9">
        <f t="shared" si="126"/>
        <v>41342.88077546296</v>
      </c>
      <c r="L2018">
        <v>1362863299</v>
      </c>
      <c r="M2018" s="9">
        <f t="shared" si="127"/>
        <v>41312.88077546296</v>
      </c>
      <c r="N2018">
        <v>1360271299</v>
      </c>
      <c r="O2018" t="b">
        <v>1</v>
      </c>
      <c r="P2018">
        <v>479</v>
      </c>
      <c r="Q2018" t="b">
        <v>1</v>
      </c>
      <c r="R2018" t="s">
        <v>8293</v>
      </c>
    </row>
    <row r="2019" spans="1:18" ht="43.2" x14ac:dyDescent="0.55000000000000004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0" t="str">
        <f t="shared" si="124"/>
        <v>February</v>
      </c>
      <c r="J2019" s="10">
        <f t="shared" si="125"/>
        <v>2012</v>
      </c>
      <c r="K2019" s="9">
        <f t="shared" si="126"/>
        <v>40992.166666666664</v>
      </c>
      <c r="L2019">
        <v>1332561600</v>
      </c>
      <c r="M2019" s="9">
        <f t="shared" si="127"/>
        <v>40961.057349537034</v>
      </c>
      <c r="N2019">
        <v>1329873755</v>
      </c>
      <c r="O2019" t="b">
        <v>1</v>
      </c>
      <c r="P2019">
        <v>426</v>
      </c>
      <c r="Q2019" t="b">
        <v>1</v>
      </c>
      <c r="R2019" t="s">
        <v>8293</v>
      </c>
    </row>
    <row r="2020" spans="1:18" ht="43.2" x14ac:dyDescent="0.55000000000000004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0" t="str">
        <f t="shared" si="124"/>
        <v>July</v>
      </c>
      <c r="J2020" s="10">
        <f t="shared" si="125"/>
        <v>2015</v>
      </c>
      <c r="K2020" s="9">
        <f t="shared" si="126"/>
        <v>42229.365844907406</v>
      </c>
      <c r="L2020">
        <v>1439455609</v>
      </c>
      <c r="M2020" s="9">
        <f t="shared" si="127"/>
        <v>42199.365844907406</v>
      </c>
      <c r="N2020">
        <v>1436863609</v>
      </c>
      <c r="O2020" t="b">
        <v>1</v>
      </c>
      <c r="P2020">
        <v>450</v>
      </c>
      <c r="Q2020" t="b">
        <v>1</v>
      </c>
      <c r="R2020" t="s">
        <v>8293</v>
      </c>
    </row>
    <row r="2021" spans="1:18" ht="43.2" x14ac:dyDescent="0.55000000000000004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0" t="str">
        <f t="shared" si="124"/>
        <v>August</v>
      </c>
      <c r="J2021" s="10">
        <f t="shared" si="125"/>
        <v>2016</v>
      </c>
      <c r="K2021" s="9">
        <f t="shared" si="126"/>
        <v>42635.70857638889</v>
      </c>
      <c r="L2021">
        <v>1474563621</v>
      </c>
      <c r="M2021" s="9">
        <f t="shared" si="127"/>
        <v>42605.70857638889</v>
      </c>
      <c r="N2021">
        <v>1471971621</v>
      </c>
      <c r="O2021" t="b">
        <v>1</v>
      </c>
      <c r="P2021">
        <v>1780</v>
      </c>
      <c r="Q2021" t="b">
        <v>1</v>
      </c>
      <c r="R2021" t="s">
        <v>8293</v>
      </c>
    </row>
    <row r="2022" spans="1:18" ht="43.2" x14ac:dyDescent="0.55000000000000004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0" t="str">
        <f t="shared" si="124"/>
        <v>April</v>
      </c>
      <c r="J2022" s="10">
        <f t="shared" si="125"/>
        <v>2014</v>
      </c>
      <c r="K2022" s="9">
        <f t="shared" si="126"/>
        <v>41773.961111111108</v>
      </c>
      <c r="L2022">
        <v>1400108640</v>
      </c>
      <c r="M2022" s="9">
        <f t="shared" si="127"/>
        <v>41737.097499999996</v>
      </c>
      <c r="N2022">
        <v>1396923624</v>
      </c>
      <c r="O2022" t="b">
        <v>1</v>
      </c>
      <c r="P2022">
        <v>122</v>
      </c>
      <c r="Q2022" t="b">
        <v>1</v>
      </c>
      <c r="R2022" t="s">
        <v>8293</v>
      </c>
    </row>
    <row r="2023" spans="1:18" ht="43.2" x14ac:dyDescent="0.55000000000000004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0" t="str">
        <f t="shared" si="124"/>
        <v>August</v>
      </c>
      <c r="J2023" s="10">
        <f t="shared" si="125"/>
        <v>2014</v>
      </c>
      <c r="K2023" s="9">
        <f t="shared" si="126"/>
        <v>41906.070567129631</v>
      </c>
      <c r="L2023">
        <v>1411522897</v>
      </c>
      <c r="M2023" s="9">
        <f t="shared" si="127"/>
        <v>41861.070567129631</v>
      </c>
      <c r="N2023">
        <v>1407634897</v>
      </c>
      <c r="O2023" t="b">
        <v>1</v>
      </c>
      <c r="P2023">
        <v>95</v>
      </c>
      <c r="Q2023" t="b">
        <v>1</v>
      </c>
      <c r="R2023" t="s">
        <v>8293</v>
      </c>
    </row>
    <row r="2024" spans="1:18" ht="43.2" x14ac:dyDescent="0.55000000000000004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0" t="str">
        <f t="shared" si="124"/>
        <v>May</v>
      </c>
      <c r="J2024" s="10">
        <f t="shared" si="125"/>
        <v>2016</v>
      </c>
      <c r="K2024" s="9">
        <f t="shared" si="126"/>
        <v>42532.569120370375</v>
      </c>
      <c r="L2024">
        <v>1465652372</v>
      </c>
      <c r="M2024" s="9">
        <f t="shared" si="127"/>
        <v>42502.569120370375</v>
      </c>
      <c r="N2024">
        <v>1463060372</v>
      </c>
      <c r="O2024" t="b">
        <v>1</v>
      </c>
      <c r="P2024">
        <v>325</v>
      </c>
      <c r="Q2024" t="b">
        <v>1</v>
      </c>
      <c r="R2024" t="s">
        <v>8293</v>
      </c>
    </row>
    <row r="2025" spans="1:18" ht="43.2" x14ac:dyDescent="0.55000000000000004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0" t="str">
        <f t="shared" si="124"/>
        <v>May</v>
      </c>
      <c r="J2025" s="10">
        <f t="shared" si="125"/>
        <v>2015</v>
      </c>
      <c r="K2025" s="9">
        <f t="shared" si="126"/>
        <v>42166.420752314814</v>
      </c>
      <c r="L2025">
        <v>1434017153</v>
      </c>
      <c r="M2025" s="9">
        <f t="shared" si="127"/>
        <v>42136.420752314814</v>
      </c>
      <c r="N2025">
        <v>1431425153</v>
      </c>
      <c r="O2025" t="b">
        <v>1</v>
      </c>
      <c r="P2025">
        <v>353</v>
      </c>
      <c r="Q2025" t="b">
        <v>1</v>
      </c>
      <c r="R2025" t="s">
        <v>8293</v>
      </c>
    </row>
    <row r="2026" spans="1:18" ht="43.2" x14ac:dyDescent="0.55000000000000004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0" t="str">
        <f t="shared" si="124"/>
        <v>July</v>
      </c>
      <c r="J2026" s="10">
        <f t="shared" si="125"/>
        <v>2012</v>
      </c>
      <c r="K2026" s="9">
        <f t="shared" si="126"/>
        <v>41134.125</v>
      </c>
      <c r="L2026">
        <v>1344826800</v>
      </c>
      <c r="M2026" s="9">
        <f t="shared" si="127"/>
        <v>41099.966944444444</v>
      </c>
      <c r="N2026">
        <v>1341875544</v>
      </c>
      <c r="O2026" t="b">
        <v>1</v>
      </c>
      <c r="P2026">
        <v>105</v>
      </c>
      <c r="Q2026" t="b">
        <v>1</v>
      </c>
      <c r="R2026" t="s">
        <v>8293</v>
      </c>
    </row>
    <row r="2027" spans="1:18" ht="43.2" x14ac:dyDescent="0.55000000000000004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0" t="str">
        <f t="shared" si="124"/>
        <v>May</v>
      </c>
      <c r="J2027" s="10">
        <f t="shared" si="125"/>
        <v>2015</v>
      </c>
      <c r="K2027" s="9">
        <f t="shared" si="126"/>
        <v>42166.184560185182</v>
      </c>
      <c r="L2027">
        <v>1433996746</v>
      </c>
      <c r="M2027" s="9">
        <f t="shared" si="127"/>
        <v>42136.184560185182</v>
      </c>
      <c r="N2027">
        <v>1431404746</v>
      </c>
      <c r="O2027" t="b">
        <v>1</v>
      </c>
      <c r="P2027">
        <v>729</v>
      </c>
      <c r="Q2027" t="b">
        <v>1</v>
      </c>
      <c r="R2027" t="s">
        <v>8293</v>
      </c>
    </row>
    <row r="2028" spans="1:18" ht="28.8" x14ac:dyDescent="0.55000000000000004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0" t="str">
        <f t="shared" si="124"/>
        <v>March</v>
      </c>
      <c r="J2028" s="10">
        <f t="shared" si="125"/>
        <v>2014</v>
      </c>
      <c r="K2028" s="9">
        <f t="shared" si="126"/>
        <v>41750.165972222225</v>
      </c>
      <c r="L2028">
        <v>1398052740</v>
      </c>
      <c r="M2028" s="9">
        <f t="shared" si="127"/>
        <v>41704.735937500001</v>
      </c>
      <c r="N2028">
        <v>1394127585</v>
      </c>
      <c r="O2028" t="b">
        <v>1</v>
      </c>
      <c r="P2028">
        <v>454</v>
      </c>
      <c r="Q2028" t="b">
        <v>1</v>
      </c>
      <c r="R2028" t="s">
        <v>8293</v>
      </c>
    </row>
    <row r="2029" spans="1:18" ht="43.2" x14ac:dyDescent="0.55000000000000004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0" t="str">
        <f t="shared" si="124"/>
        <v>February</v>
      </c>
      <c r="J2029" s="10">
        <f t="shared" si="125"/>
        <v>2015</v>
      </c>
      <c r="K2029" s="9">
        <f t="shared" si="126"/>
        <v>42093.772210648152</v>
      </c>
      <c r="L2029">
        <v>1427740319</v>
      </c>
      <c r="M2029" s="9">
        <f t="shared" si="127"/>
        <v>42048.813877314817</v>
      </c>
      <c r="N2029">
        <v>1423855919</v>
      </c>
      <c r="O2029" t="b">
        <v>1</v>
      </c>
      <c r="P2029">
        <v>539</v>
      </c>
      <c r="Q2029" t="b">
        <v>1</v>
      </c>
      <c r="R2029" t="s">
        <v>8293</v>
      </c>
    </row>
    <row r="2030" spans="1:18" ht="28.8" x14ac:dyDescent="0.55000000000000004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0" t="str">
        <f t="shared" si="124"/>
        <v>February</v>
      </c>
      <c r="J2030" s="10">
        <f t="shared" si="125"/>
        <v>2010</v>
      </c>
      <c r="K2030" s="9">
        <f t="shared" si="126"/>
        <v>40252.913194444445</v>
      </c>
      <c r="L2030">
        <v>1268690100</v>
      </c>
      <c r="M2030" s="9">
        <f t="shared" si="127"/>
        <v>40215.919050925928</v>
      </c>
      <c r="N2030">
        <v>1265493806</v>
      </c>
      <c r="O2030" t="b">
        <v>1</v>
      </c>
      <c r="P2030">
        <v>79</v>
      </c>
      <c r="Q2030" t="b">
        <v>1</v>
      </c>
      <c r="R2030" t="s">
        <v>8293</v>
      </c>
    </row>
    <row r="2031" spans="1:18" ht="43.2" x14ac:dyDescent="0.55000000000000004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0" t="str">
        <f t="shared" si="124"/>
        <v>July</v>
      </c>
      <c r="J2031" s="10">
        <f t="shared" si="125"/>
        <v>2014</v>
      </c>
      <c r="K2031" s="9">
        <f t="shared" si="126"/>
        <v>41878.021770833337</v>
      </c>
      <c r="L2031">
        <v>1409099481</v>
      </c>
      <c r="M2031" s="9">
        <f t="shared" si="127"/>
        <v>41848.021770833337</v>
      </c>
      <c r="N2031">
        <v>1406507481</v>
      </c>
      <c r="O2031" t="b">
        <v>1</v>
      </c>
      <c r="P2031">
        <v>94</v>
      </c>
      <c r="Q2031" t="b">
        <v>1</v>
      </c>
      <c r="R2031" t="s">
        <v>8293</v>
      </c>
    </row>
    <row r="2032" spans="1:18" ht="43.2" x14ac:dyDescent="0.55000000000000004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0" t="str">
        <f t="shared" si="124"/>
        <v>October</v>
      </c>
      <c r="J2032" s="10">
        <f t="shared" si="125"/>
        <v>2012</v>
      </c>
      <c r="K2032" s="9">
        <f t="shared" si="126"/>
        <v>41242.996481481481</v>
      </c>
      <c r="L2032">
        <v>1354233296</v>
      </c>
      <c r="M2032" s="9">
        <f t="shared" si="127"/>
        <v>41212.996481481481</v>
      </c>
      <c r="N2032">
        <v>1351641296</v>
      </c>
      <c r="O2032" t="b">
        <v>1</v>
      </c>
      <c r="P2032">
        <v>625</v>
      </c>
      <c r="Q2032" t="b">
        <v>1</v>
      </c>
      <c r="R2032" t="s">
        <v>8293</v>
      </c>
    </row>
    <row r="2033" spans="1:18" ht="28.8" x14ac:dyDescent="0.55000000000000004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0" t="str">
        <f t="shared" si="124"/>
        <v>December</v>
      </c>
      <c r="J2033" s="10">
        <f t="shared" si="125"/>
        <v>2014</v>
      </c>
      <c r="K2033" s="9">
        <f t="shared" si="126"/>
        <v>42013.041666666672</v>
      </c>
      <c r="L2033">
        <v>1420765200</v>
      </c>
      <c r="M2033" s="9">
        <f t="shared" si="127"/>
        <v>41975.329317129625</v>
      </c>
      <c r="N2033">
        <v>1417506853</v>
      </c>
      <c r="O2033" t="b">
        <v>1</v>
      </c>
      <c r="P2033">
        <v>508</v>
      </c>
      <c r="Q2033" t="b">
        <v>1</v>
      </c>
      <c r="R2033" t="s">
        <v>8293</v>
      </c>
    </row>
    <row r="2034" spans="1:18" ht="43.2" x14ac:dyDescent="0.55000000000000004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0" t="str">
        <f t="shared" si="124"/>
        <v>November</v>
      </c>
      <c r="J2034" s="10">
        <f t="shared" si="125"/>
        <v>2016</v>
      </c>
      <c r="K2034" s="9">
        <f t="shared" si="126"/>
        <v>42719.208333333328</v>
      </c>
      <c r="L2034">
        <v>1481778000</v>
      </c>
      <c r="M2034" s="9">
        <f t="shared" si="127"/>
        <v>42689.565671296295</v>
      </c>
      <c r="N2034">
        <v>1479216874</v>
      </c>
      <c r="O2034" t="b">
        <v>1</v>
      </c>
      <c r="P2034">
        <v>531</v>
      </c>
      <c r="Q2034" t="b">
        <v>1</v>
      </c>
      <c r="R2034" t="s">
        <v>8293</v>
      </c>
    </row>
    <row r="2035" spans="1:18" ht="43.2" x14ac:dyDescent="0.55000000000000004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0" t="str">
        <f t="shared" si="124"/>
        <v>March</v>
      </c>
      <c r="J2035" s="10">
        <f t="shared" si="125"/>
        <v>2014</v>
      </c>
      <c r="K2035" s="9">
        <f t="shared" si="126"/>
        <v>41755.082384259258</v>
      </c>
      <c r="L2035">
        <v>1398477518</v>
      </c>
      <c r="M2035" s="9">
        <f t="shared" si="127"/>
        <v>41725.082384259258</v>
      </c>
      <c r="N2035">
        <v>1395885518</v>
      </c>
      <c r="O2035" t="b">
        <v>1</v>
      </c>
      <c r="P2035">
        <v>158</v>
      </c>
      <c r="Q2035" t="b">
        <v>1</v>
      </c>
      <c r="R2035" t="s">
        <v>8293</v>
      </c>
    </row>
    <row r="2036" spans="1:18" ht="43.2" x14ac:dyDescent="0.55000000000000004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0" t="str">
        <f t="shared" si="124"/>
        <v>March</v>
      </c>
      <c r="J2036" s="10">
        <f t="shared" si="125"/>
        <v>2015</v>
      </c>
      <c r="K2036" s="9">
        <f t="shared" si="126"/>
        <v>42131.290277777778</v>
      </c>
      <c r="L2036">
        <v>1430981880</v>
      </c>
      <c r="M2036" s="9">
        <f t="shared" si="127"/>
        <v>42076.130011574074</v>
      </c>
      <c r="N2036">
        <v>1426216033</v>
      </c>
      <c r="O2036" t="b">
        <v>1</v>
      </c>
      <c r="P2036">
        <v>508</v>
      </c>
      <c r="Q2036" t="b">
        <v>1</v>
      </c>
      <c r="R2036" t="s">
        <v>8293</v>
      </c>
    </row>
    <row r="2037" spans="1:18" ht="43.2" x14ac:dyDescent="0.55000000000000004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0" t="str">
        <f t="shared" si="124"/>
        <v>November</v>
      </c>
      <c r="J2037" s="10">
        <f t="shared" si="125"/>
        <v>2015</v>
      </c>
      <c r="K2037" s="9">
        <f t="shared" si="126"/>
        <v>42357.041666666672</v>
      </c>
      <c r="L2037">
        <v>1450486800</v>
      </c>
      <c r="M2037" s="9">
        <f t="shared" si="127"/>
        <v>42311.625081018516</v>
      </c>
      <c r="N2037">
        <v>1446562807</v>
      </c>
      <c r="O2037" t="b">
        <v>1</v>
      </c>
      <c r="P2037">
        <v>644</v>
      </c>
      <c r="Q2037" t="b">
        <v>1</v>
      </c>
      <c r="R2037" t="s">
        <v>8293</v>
      </c>
    </row>
    <row r="2038" spans="1:18" ht="43.2" x14ac:dyDescent="0.55000000000000004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0" t="str">
        <f t="shared" si="124"/>
        <v>April</v>
      </c>
      <c r="J2038" s="10">
        <f t="shared" si="125"/>
        <v>2014</v>
      </c>
      <c r="K2038" s="9">
        <f t="shared" si="126"/>
        <v>41768.864803240744</v>
      </c>
      <c r="L2038">
        <v>1399668319</v>
      </c>
      <c r="M2038" s="9">
        <f t="shared" si="127"/>
        <v>41738.864803240744</v>
      </c>
      <c r="N2038">
        <v>1397076319</v>
      </c>
      <c r="O2038" t="b">
        <v>1</v>
      </c>
      <c r="P2038">
        <v>848</v>
      </c>
      <c r="Q2038" t="b">
        <v>1</v>
      </c>
      <c r="R2038" t="s">
        <v>8293</v>
      </c>
    </row>
    <row r="2039" spans="1:18" ht="43.2" x14ac:dyDescent="0.55000000000000004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0" t="str">
        <f t="shared" si="124"/>
        <v>October</v>
      </c>
      <c r="J2039" s="10">
        <f t="shared" si="125"/>
        <v>2013</v>
      </c>
      <c r="K2039" s="9">
        <f t="shared" si="126"/>
        <v>41638.251770833333</v>
      </c>
      <c r="L2039">
        <v>1388383353</v>
      </c>
      <c r="M2039" s="9">
        <f t="shared" si="127"/>
        <v>41578.210104166668</v>
      </c>
      <c r="N2039">
        <v>1383195753</v>
      </c>
      <c r="O2039" t="b">
        <v>1</v>
      </c>
      <c r="P2039">
        <v>429</v>
      </c>
      <c r="Q2039" t="b">
        <v>1</v>
      </c>
      <c r="R2039" t="s">
        <v>8293</v>
      </c>
    </row>
    <row r="2040" spans="1:18" ht="43.2" x14ac:dyDescent="0.55000000000000004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0" t="str">
        <f t="shared" si="124"/>
        <v>May</v>
      </c>
      <c r="J2040" s="10">
        <f t="shared" si="125"/>
        <v>2013</v>
      </c>
      <c r="K2040" s="9">
        <f t="shared" si="126"/>
        <v>41456.75</v>
      </c>
      <c r="L2040">
        <v>1372701600</v>
      </c>
      <c r="M2040" s="9">
        <f t="shared" si="127"/>
        <v>41424.27107638889</v>
      </c>
      <c r="N2040">
        <v>1369895421</v>
      </c>
      <c r="O2040" t="b">
        <v>1</v>
      </c>
      <c r="P2040">
        <v>204</v>
      </c>
      <c r="Q2040" t="b">
        <v>1</v>
      </c>
      <c r="R2040" t="s">
        <v>8293</v>
      </c>
    </row>
    <row r="2041" spans="1:18" ht="28.8" x14ac:dyDescent="0.55000000000000004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0" t="str">
        <f t="shared" si="124"/>
        <v>November</v>
      </c>
      <c r="J2041" s="10">
        <f t="shared" si="125"/>
        <v>2016</v>
      </c>
      <c r="K2041" s="9">
        <f t="shared" si="126"/>
        <v>42705.207638888889</v>
      </c>
      <c r="L2041">
        <v>1480568340</v>
      </c>
      <c r="M2041" s="9">
        <f t="shared" si="127"/>
        <v>42675.438946759255</v>
      </c>
      <c r="N2041">
        <v>1477996325</v>
      </c>
      <c r="O2041" t="b">
        <v>1</v>
      </c>
      <c r="P2041">
        <v>379</v>
      </c>
      <c r="Q2041" t="b">
        <v>1</v>
      </c>
      <c r="R2041" t="s">
        <v>8293</v>
      </c>
    </row>
    <row r="2042" spans="1:18" ht="28.8" x14ac:dyDescent="0.55000000000000004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0" t="str">
        <f t="shared" si="124"/>
        <v>October</v>
      </c>
      <c r="J2042" s="10">
        <f t="shared" si="125"/>
        <v>2013</v>
      </c>
      <c r="K2042" s="9">
        <f t="shared" si="126"/>
        <v>41593.968784722223</v>
      </c>
      <c r="L2042">
        <v>1384557303</v>
      </c>
      <c r="M2042" s="9">
        <f t="shared" si="127"/>
        <v>41578.927118055559</v>
      </c>
      <c r="N2042">
        <v>1383257703</v>
      </c>
      <c r="O2042" t="b">
        <v>1</v>
      </c>
      <c r="P2042">
        <v>271</v>
      </c>
      <c r="Q2042" t="b">
        <v>1</v>
      </c>
      <c r="R2042" t="s">
        <v>8293</v>
      </c>
    </row>
    <row r="2043" spans="1:18" ht="43.2" x14ac:dyDescent="0.55000000000000004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0" t="str">
        <f t="shared" si="124"/>
        <v>October</v>
      </c>
      <c r="J2043" s="10">
        <f t="shared" si="125"/>
        <v>2016</v>
      </c>
      <c r="K2043" s="9">
        <f t="shared" si="126"/>
        <v>42684.567442129628</v>
      </c>
      <c r="L2043">
        <v>1478785027</v>
      </c>
      <c r="M2043" s="9">
        <f t="shared" si="127"/>
        <v>42654.525775462964</v>
      </c>
      <c r="N2043">
        <v>1476189427</v>
      </c>
      <c r="O2043" t="b">
        <v>0</v>
      </c>
      <c r="P2043">
        <v>120</v>
      </c>
      <c r="Q2043" t="b">
        <v>1</v>
      </c>
      <c r="R2043" t="s">
        <v>8293</v>
      </c>
    </row>
    <row r="2044" spans="1:18" ht="43.2" x14ac:dyDescent="0.55000000000000004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0" t="str">
        <f t="shared" si="124"/>
        <v>November</v>
      </c>
      <c r="J2044" s="10">
        <f t="shared" si="125"/>
        <v>2015</v>
      </c>
      <c r="K2044" s="9">
        <f t="shared" si="126"/>
        <v>42391.708032407405</v>
      </c>
      <c r="L2044">
        <v>1453481974</v>
      </c>
      <c r="M2044" s="9">
        <f t="shared" si="127"/>
        <v>42331.708032407405</v>
      </c>
      <c r="N2044">
        <v>1448297974</v>
      </c>
      <c r="O2044" t="b">
        <v>0</v>
      </c>
      <c r="P2044">
        <v>140</v>
      </c>
      <c r="Q2044" t="b">
        <v>1</v>
      </c>
      <c r="R2044" t="s">
        <v>8293</v>
      </c>
    </row>
    <row r="2045" spans="1:18" ht="43.2" x14ac:dyDescent="0.55000000000000004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0" t="str">
        <f t="shared" si="124"/>
        <v>October</v>
      </c>
      <c r="J2045" s="10">
        <f t="shared" si="125"/>
        <v>2016</v>
      </c>
      <c r="K2045" s="9">
        <f t="shared" si="126"/>
        <v>42715.207638888889</v>
      </c>
      <c r="L2045">
        <v>1481432340</v>
      </c>
      <c r="M2045" s="9">
        <f t="shared" si="127"/>
        <v>42661.176817129628</v>
      </c>
      <c r="N2045">
        <v>1476764077</v>
      </c>
      <c r="O2045" t="b">
        <v>0</v>
      </c>
      <c r="P2045">
        <v>193</v>
      </c>
      <c r="Q2045" t="b">
        <v>1</v>
      </c>
      <c r="R2045" t="s">
        <v>8293</v>
      </c>
    </row>
    <row r="2046" spans="1:18" ht="43.2" x14ac:dyDescent="0.55000000000000004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0" t="str">
        <f t="shared" si="124"/>
        <v>May</v>
      </c>
      <c r="J2046" s="10">
        <f t="shared" si="125"/>
        <v>2015</v>
      </c>
      <c r="K2046" s="9">
        <f t="shared" si="126"/>
        <v>42168.684189814812</v>
      </c>
      <c r="L2046">
        <v>1434212714</v>
      </c>
      <c r="M2046" s="9">
        <f t="shared" si="127"/>
        <v>42138.684189814812</v>
      </c>
      <c r="N2046">
        <v>1431620714</v>
      </c>
      <c r="O2046" t="b">
        <v>0</v>
      </c>
      <c r="P2046">
        <v>180</v>
      </c>
      <c r="Q2046" t="b">
        <v>1</v>
      </c>
      <c r="R2046" t="s">
        <v>8293</v>
      </c>
    </row>
    <row r="2047" spans="1:18" ht="43.2" x14ac:dyDescent="0.55000000000000004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0" t="str">
        <f t="shared" si="124"/>
        <v>June</v>
      </c>
      <c r="J2047" s="10">
        <f t="shared" si="125"/>
        <v>2012</v>
      </c>
      <c r="K2047" s="9">
        <f t="shared" si="126"/>
        <v>41099.088506944441</v>
      </c>
      <c r="L2047">
        <v>1341799647</v>
      </c>
      <c r="M2047" s="9">
        <f t="shared" si="127"/>
        <v>41069.088506944441</v>
      </c>
      <c r="N2047">
        <v>1339207647</v>
      </c>
      <c r="O2047" t="b">
        <v>0</v>
      </c>
      <c r="P2047">
        <v>263</v>
      </c>
      <c r="Q2047" t="b">
        <v>1</v>
      </c>
      <c r="R2047" t="s">
        <v>8293</v>
      </c>
    </row>
    <row r="2048" spans="1:18" ht="43.2" x14ac:dyDescent="0.55000000000000004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0" t="str">
        <f t="shared" si="124"/>
        <v>April</v>
      </c>
      <c r="J2048" s="10">
        <f t="shared" si="125"/>
        <v>2013</v>
      </c>
      <c r="K2048" s="9">
        <f t="shared" si="126"/>
        <v>41417.171805555554</v>
      </c>
      <c r="L2048">
        <v>1369282044</v>
      </c>
      <c r="M2048" s="9">
        <f t="shared" si="127"/>
        <v>41387.171805555554</v>
      </c>
      <c r="N2048">
        <v>1366690044</v>
      </c>
      <c r="O2048" t="b">
        <v>0</v>
      </c>
      <c r="P2048">
        <v>217</v>
      </c>
      <c r="Q2048" t="b">
        <v>1</v>
      </c>
      <c r="R2048" t="s">
        <v>8293</v>
      </c>
    </row>
    <row r="2049" spans="1:18" ht="43.2" x14ac:dyDescent="0.55000000000000004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0" t="str">
        <f t="shared" si="124"/>
        <v>March</v>
      </c>
      <c r="J2049" s="10">
        <f t="shared" si="125"/>
        <v>2015</v>
      </c>
      <c r="K2049" s="9">
        <f t="shared" si="126"/>
        <v>42111</v>
      </c>
      <c r="L2049">
        <v>1429228800</v>
      </c>
      <c r="M2049" s="9">
        <f t="shared" si="127"/>
        <v>42081.903587962966</v>
      </c>
      <c r="N2049">
        <v>1426714870</v>
      </c>
      <c r="O2049" t="b">
        <v>0</v>
      </c>
      <c r="P2049">
        <v>443</v>
      </c>
      <c r="Q2049" t="b">
        <v>1</v>
      </c>
      <c r="R2049" t="s">
        <v>8293</v>
      </c>
    </row>
    <row r="2050" spans="1:18" ht="43.2" x14ac:dyDescent="0.55000000000000004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0" t="str">
        <f t="shared" si="124"/>
        <v>April</v>
      </c>
      <c r="J2050" s="10">
        <f t="shared" si="125"/>
        <v>2013</v>
      </c>
      <c r="K2050" s="9">
        <f t="shared" si="126"/>
        <v>41417.651516203703</v>
      </c>
      <c r="L2050">
        <v>1369323491</v>
      </c>
      <c r="M2050" s="9">
        <f t="shared" si="127"/>
        <v>41387.651516203703</v>
      </c>
      <c r="N2050">
        <v>1366731491</v>
      </c>
      <c r="O2050" t="b">
        <v>0</v>
      </c>
      <c r="P2050">
        <v>1373</v>
      </c>
      <c r="Q2050" t="b">
        <v>1</v>
      </c>
      <c r="R2050" t="s">
        <v>8293</v>
      </c>
    </row>
    <row r="2051" spans="1:18" x14ac:dyDescent="0.55000000000000004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0" t="str">
        <f t="shared" ref="I2051:I2114" si="128">TEXT(M2051, "mmmm")</f>
        <v>October</v>
      </c>
      <c r="J2051" s="10">
        <f t="shared" ref="J2051:J2114" si="129">YEAR(M2051)</f>
        <v>2013</v>
      </c>
      <c r="K2051" s="9">
        <f t="shared" ref="K2051:K2114" si="130">(((L2051/60)/60)/24)+DATE(1970,1,1)</f>
        <v>41610.957638888889</v>
      </c>
      <c r="L2051">
        <v>1386025140</v>
      </c>
      <c r="M2051" s="9">
        <f t="shared" ref="M2051:M2114" si="131">(((N2051/60)/60)/24)+DATE(1970,1,1)</f>
        <v>41575.527349537035</v>
      </c>
      <c r="N2051">
        <v>1382963963</v>
      </c>
      <c r="O2051" t="b">
        <v>0</v>
      </c>
      <c r="P2051">
        <v>742</v>
      </c>
      <c r="Q2051" t="b">
        <v>1</v>
      </c>
      <c r="R2051" t="s">
        <v>8293</v>
      </c>
    </row>
    <row r="2052" spans="1:18" ht="43.2" x14ac:dyDescent="0.55000000000000004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0" t="str">
        <f t="shared" si="128"/>
        <v>April</v>
      </c>
      <c r="J2052" s="10">
        <f t="shared" si="129"/>
        <v>2015</v>
      </c>
      <c r="K2052" s="9">
        <f t="shared" si="130"/>
        <v>42155.071504629625</v>
      </c>
      <c r="L2052">
        <v>1433036578</v>
      </c>
      <c r="M2052" s="9">
        <f t="shared" si="131"/>
        <v>42115.071504629625</v>
      </c>
      <c r="N2052">
        <v>1429580578</v>
      </c>
      <c r="O2052" t="b">
        <v>0</v>
      </c>
      <c r="P2052">
        <v>170</v>
      </c>
      <c r="Q2052" t="b">
        <v>1</v>
      </c>
      <c r="R2052" t="s">
        <v>8293</v>
      </c>
    </row>
    <row r="2053" spans="1:18" ht="43.2" x14ac:dyDescent="0.55000000000000004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0" t="str">
        <f t="shared" si="128"/>
        <v>November</v>
      </c>
      <c r="J2053" s="10">
        <f t="shared" si="129"/>
        <v>2013</v>
      </c>
      <c r="K2053" s="9">
        <f t="shared" si="130"/>
        <v>41634.022418981483</v>
      </c>
      <c r="L2053">
        <v>1388017937</v>
      </c>
      <c r="M2053" s="9">
        <f t="shared" si="131"/>
        <v>41604.022418981483</v>
      </c>
      <c r="N2053">
        <v>1385425937</v>
      </c>
      <c r="O2053" t="b">
        <v>0</v>
      </c>
      <c r="P2053">
        <v>242</v>
      </c>
      <c r="Q2053" t="b">
        <v>1</v>
      </c>
      <c r="R2053" t="s">
        <v>8293</v>
      </c>
    </row>
    <row r="2054" spans="1:18" ht="43.2" x14ac:dyDescent="0.55000000000000004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0" t="str">
        <f t="shared" si="128"/>
        <v>January</v>
      </c>
      <c r="J2054" s="10">
        <f t="shared" si="129"/>
        <v>2016</v>
      </c>
      <c r="K2054" s="9">
        <f t="shared" si="130"/>
        <v>42420.08394675926</v>
      </c>
      <c r="L2054">
        <v>1455933653</v>
      </c>
      <c r="M2054" s="9">
        <f t="shared" si="131"/>
        <v>42375.08394675926</v>
      </c>
      <c r="N2054">
        <v>1452045653</v>
      </c>
      <c r="O2054" t="b">
        <v>0</v>
      </c>
      <c r="P2054">
        <v>541</v>
      </c>
      <c r="Q2054" t="b">
        <v>1</v>
      </c>
      <c r="R2054" t="s">
        <v>8293</v>
      </c>
    </row>
    <row r="2055" spans="1:18" ht="43.2" x14ac:dyDescent="0.55000000000000004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0" t="str">
        <f t="shared" si="128"/>
        <v>October</v>
      </c>
      <c r="J2055" s="10">
        <f t="shared" si="129"/>
        <v>2015</v>
      </c>
      <c r="K2055" s="9">
        <f t="shared" si="130"/>
        <v>42333.659155092595</v>
      </c>
      <c r="L2055">
        <v>1448466551</v>
      </c>
      <c r="M2055" s="9">
        <f t="shared" si="131"/>
        <v>42303.617488425924</v>
      </c>
      <c r="N2055">
        <v>1445870951</v>
      </c>
      <c r="O2055" t="b">
        <v>0</v>
      </c>
      <c r="P2055">
        <v>121</v>
      </c>
      <c r="Q2055" t="b">
        <v>1</v>
      </c>
      <c r="R2055" t="s">
        <v>8293</v>
      </c>
    </row>
    <row r="2056" spans="1:18" ht="43.2" x14ac:dyDescent="0.55000000000000004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0" t="str">
        <f t="shared" si="128"/>
        <v>April</v>
      </c>
      <c r="J2056" s="10">
        <f t="shared" si="129"/>
        <v>2014</v>
      </c>
      <c r="K2056" s="9">
        <f t="shared" si="130"/>
        <v>41761.520949074074</v>
      </c>
      <c r="L2056">
        <v>1399033810</v>
      </c>
      <c r="M2056" s="9">
        <f t="shared" si="131"/>
        <v>41731.520949074074</v>
      </c>
      <c r="N2056">
        <v>1396441810</v>
      </c>
      <c r="O2056" t="b">
        <v>0</v>
      </c>
      <c r="P2056">
        <v>621</v>
      </c>
      <c r="Q2056" t="b">
        <v>1</v>
      </c>
      <c r="R2056" t="s">
        <v>8293</v>
      </c>
    </row>
    <row r="2057" spans="1:18" ht="43.2" x14ac:dyDescent="0.55000000000000004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0" t="str">
        <f t="shared" si="128"/>
        <v>November</v>
      </c>
      <c r="J2057" s="10">
        <f t="shared" si="129"/>
        <v>2014</v>
      </c>
      <c r="K2057" s="9">
        <f t="shared" si="130"/>
        <v>41976.166666666672</v>
      </c>
      <c r="L2057">
        <v>1417579200</v>
      </c>
      <c r="M2057" s="9">
        <f t="shared" si="131"/>
        <v>41946.674108796295</v>
      </c>
      <c r="N2057">
        <v>1415031043</v>
      </c>
      <c r="O2057" t="b">
        <v>0</v>
      </c>
      <c r="P2057">
        <v>101</v>
      </c>
      <c r="Q2057" t="b">
        <v>1</v>
      </c>
      <c r="R2057" t="s">
        <v>8293</v>
      </c>
    </row>
    <row r="2058" spans="1:18" ht="43.2" x14ac:dyDescent="0.55000000000000004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0" t="str">
        <f t="shared" si="128"/>
        <v>March</v>
      </c>
      <c r="J2058" s="10">
        <f t="shared" si="129"/>
        <v>2013</v>
      </c>
      <c r="K2058" s="9">
        <f t="shared" si="130"/>
        <v>41381.76090277778</v>
      </c>
      <c r="L2058">
        <v>1366222542</v>
      </c>
      <c r="M2058" s="9">
        <f t="shared" si="131"/>
        <v>41351.76090277778</v>
      </c>
      <c r="N2058">
        <v>1363630542</v>
      </c>
      <c r="O2058" t="b">
        <v>0</v>
      </c>
      <c r="P2058">
        <v>554</v>
      </c>
      <c r="Q2058" t="b">
        <v>1</v>
      </c>
      <c r="R2058" t="s">
        <v>8293</v>
      </c>
    </row>
    <row r="2059" spans="1:18" ht="43.2" x14ac:dyDescent="0.55000000000000004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0" t="str">
        <f t="shared" si="128"/>
        <v>January</v>
      </c>
      <c r="J2059" s="10">
        <f t="shared" si="129"/>
        <v>2016</v>
      </c>
      <c r="K2059" s="9">
        <f t="shared" si="130"/>
        <v>42426.494583333333</v>
      </c>
      <c r="L2059">
        <v>1456487532</v>
      </c>
      <c r="M2059" s="9">
        <f t="shared" si="131"/>
        <v>42396.494583333333</v>
      </c>
      <c r="N2059">
        <v>1453895532</v>
      </c>
      <c r="O2059" t="b">
        <v>0</v>
      </c>
      <c r="P2059">
        <v>666</v>
      </c>
      <c r="Q2059" t="b">
        <v>1</v>
      </c>
      <c r="R2059" t="s">
        <v>8293</v>
      </c>
    </row>
    <row r="2060" spans="1:18" ht="28.8" x14ac:dyDescent="0.55000000000000004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0" t="str">
        <f t="shared" si="128"/>
        <v>January</v>
      </c>
      <c r="J2060" s="10">
        <f t="shared" si="129"/>
        <v>2015</v>
      </c>
      <c r="K2060" s="9">
        <f t="shared" si="130"/>
        <v>42065.833333333328</v>
      </c>
      <c r="L2060">
        <v>1425326400</v>
      </c>
      <c r="M2060" s="9">
        <f t="shared" si="131"/>
        <v>42026.370717592596</v>
      </c>
      <c r="N2060">
        <v>1421916830</v>
      </c>
      <c r="O2060" t="b">
        <v>0</v>
      </c>
      <c r="P2060">
        <v>410</v>
      </c>
      <c r="Q2060" t="b">
        <v>1</v>
      </c>
      <c r="R2060" t="s">
        <v>8293</v>
      </c>
    </row>
    <row r="2061" spans="1:18" ht="43.2" x14ac:dyDescent="0.55000000000000004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0" t="str">
        <f t="shared" si="128"/>
        <v>December</v>
      </c>
      <c r="J2061" s="10">
        <f t="shared" si="129"/>
        <v>2015</v>
      </c>
      <c r="K2061" s="9">
        <f t="shared" si="130"/>
        <v>42400.915972222225</v>
      </c>
      <c r="L2061">
        <v>1454277540</v>
      </c>
      <c r="M2061" s="9">
        <f t="shared" si="131"/>
        <v>42361.602476851855</v>
      </c>
      <c r="N2061">
        <v>1450880854</v>
      </c>
      <c r="O2061" t="b">
        <v>0</v>
      </c>
      <c r="P2061">
        <v>375</v>
      </c>
      <c r="Q2061" t="b">
        <v>1</v>
      </c>
      <c r="R2061" t="s">
        <v>8293</v>
      </c>
    </row>
    <row r="2062" spans="1:18" ht="43.2" x14ac:dyDescent="0.55000000000000004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0" t="str">
        <f t="shared" si="128"/>
        <v>May</v>
      </c>
      <c r="J2062" s="10">
        <f t="shared" si="129"/>
        <v>2014</v>
      </c>
      <c r="K2062" s="9">
        <f t="shared" si="130"/>
        <v>41843.642939814818</v>
      </c>
      <c r="L2062">
        <v>1406129150</v>
      </c>
      <c r="M2062" s="9">
        <f t="shared" si="131"/>
        <v>41783.642939814818</v>
      </c>
      <c r="N2062">
        <v>1400945150</v>
      </c>
      <c r="O2062" t="b">
        <v>0</v>
      </c>
      <c r="P2062">
        <v>1364</v>
      </c>
      <c r="Q2062" t="b">
        <v>1</v>
      </c>
      <c r="R2062" t="s">
        <v>8293</v>
      </c>
    </row>
    <row r="2063" spans="1:18" ht="43.2" x14ac:dyDescent="0.55000000000000004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0" t="str">
        <f t="shared" si="128"/>
        <v>December</v>
      </c>
      <c r="J2063" s="10">
        <f t="shared" si="129"/>
        <v>2016</v>
      </c>
      <c r="K2063" s="9">
        <f t="shared" si="130"/>
        <v>42735.764513888891</v>
      </c>
      <c r="L2063">
        <v>1483208454</v>
      </c>
      <c r="M2063" s="9">
        <f t="shared" si="131"/>
        <v>42705.764513888891</v>
      </c>
      <c r="N2063">
        <v>1480616454</v>
      </c>
      <c r="O2063" t="b">
        <v>0</v>
      </c>
      <c r="P2063">
        <v>35</v>
      </c>
      <c r="Q2063" t="b">
        <v>1</v>
      </c>
      <c r="R2063" t="s">
        <v>8293</v>
      </c>
    </row>
    <row r="2064" spans="1:18" ht="43.2" x14ac:dyDescent="0.55000000000000004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0" t="str">
        <f t="shared" si="128"/>
        <v>February</v>
      </c>
      <c r="J2064" s="10">
        <f t="shared" si="129"/>
        <v>2016</v>
      </c>
      <c r="K2064" s="9">
        <f t="shared" si="130"/>
        <v>42453.341412037036</v>
      </c>
      <c r="L2064">
        <v>1458807098</v>
      </c>
      <c r="M2064" s="9">
        <f t="shared" si="131"/>
        <v>42423.3830787037</v>
      </c>
      <c r="N2064">
        <v>1456218698</v>
      </c>
      <c r="O2064" t="b">
        <v>0</v>
      </c>
      <c r="P2064">
        <v>203</v>
      </c>
      <c r="Q2064" t="b">
        <v>1</v>
      </c>
      <c r="R2064" t="s">
        <v>8293</v>
      </c>
    </row>
    <row r="2065" spans="1:18" ht="28.8" x14ac:dyDescent="0.55000000000000004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0" t="str">
        <f t="shared" si="128"/>
        <v>April</v>
      </c>
      <c r="J2065" s="10">
        <f t="shared" si="129"/>
        <v>2016</v>
      </c>
      <c r="K2065" s="9">
        <f t="shared" si="130"/>
        <v>42505.73265046296</v>
      </c>
      <c r="L2065">
        <v>1463333701</v>
      </c>
      <c r="M2065" s="9">
        <f t="shared" si="131"/>
        <v>42472.73265046296</v>
      </c>
      <c r="N2065">
        <v>1460482501</v>
      </c>
      <c r="O2065" t="b">
        <v>0</v>
      </c>
      <c r="P2065">
        <v>49</v>
      </c>
      <c r="Q2065" t="b">
        <v>1</v>
      </c>
      <c r="R2065" t="s">
        <v>8293</v>
      </c>
    </row>
    <row r="2066" spans="1:18" ht="43.2" x14ac:dyDescent="0.55000000000000004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0" t="str">
        <f t="shared" si="128"/>
        <v>April</v>
      </c>
      <c r="J2066" s="10">
        <f t="shared" si="129"/>
        <v>2013</v>
      </c>
      <c r="K2066" s="9">
        <f t="shared" si="130"/>
        <v>41425.5</v>
      </c>
      <c r="L2066">
        <v>1370001600</v>
      </c>
      <c r="M2066" s="9">
        <f t="shared" si="131"/>
        <v>41389.364849537036</v>
      </c>
      <c r="N2066">
        <v>1366879523</v>
      </c>
      <c r="O2066" t="b">
        <v>0</v>
      </c>
      <c r="P2066">
        <v>5812</v>
      </c>
      <c r="Q2066" t="b">
        <v>1</v>
      </c>
      <c r="R2066" t="s">
        <v>8293</v>
      </c>
    </row>
    <row r="2067" spans="1:18" ht="43.2" x14ac:dyDescent="0.55000000000000004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0" t="str">
        <f t="shared" si="128"/>
        <v>November</v>
      </c>
      <c r="J2067" s="10">
        <f t="shared" si="129"/>
        <v>2013</v>
      </c>
      <c r="K2067" s="9">
        <f t="shared" si="130"/>
        <v>41633.333668981482</v>
      </c>
      <c r="L2067">
        <v>1387958429</v>
      </c>
      <c r="M2067" s="9">
        <f t="shared" si="131"/>
        <v>41603.333668981482</v>
      </c>
      <c r="N2067">
        <v>1385366429</v>
      </c>
      <c r="O2067" t="b">
        <v>0</v>
      </c>
      <c r="P2067">
        <v>1556</v>
      </c>
      <c r="Q2067" t="b">
        <v>1</v>
      </c>
      <c r="R2067" t="s">
        <v>8293</v>
      </c>
    </row>
    <row r="2068" spans="1:18" ht="43.2" x14ac:dyDescent="0.55000000000000004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0" t="str">
        <f t="shared" si="128"/>
        <v>July</v>
      </c>
      <c r="J2068" s="10">
        <f t="shared" si="129"/>
        <v>2014</v>
      </c>
      <c r="K2068" s="9">
        <f t="shared" si="130"/>
        <v>41874.771793981483</v>
      </c>
      <c r="L2068">
        <v>1408818683</v>
      </c>
      <c r="M2068" s="9">
        <f t="shared" si="131"/>
        <v>41844.771793981483</v>
      </c>
      <c r="N2068">
        <v>1406226683</v>
      </c>
      <c r="O2068" t="b">
        <v>0</v>
      </c>
      <c r="P2068">
        <v>65</v>
      </c>
      <c r="Q2068" t="b">
        <v>1</v>
      </c>
      <c r="R2068" t="s">
        <v>8293</v>
      </c>
    </row>
    <row r="2069" spans="1:18" ht="43.2" x14ac:dyDescent="0.55000000000000004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0" t="str">
        <f t="shared" si="128"/>
        <v>April</v>
      </c>
      <c r="J2069" s="10">
        <f t="shared" si="129"/>
        <v>2015</v>
      </c>
      <c r="K2069" s="9">
        <f t="shared" si="130"/>
        <v>42148.853888888887</v>
      </c>
      <c r="L2069">
        <v>1432499376</v>
      </c>
      <c r="M2069" s="9">
        <f t="shared" si="131"/>
        <v>42115.853888888887</v>
      </c>
      <c r="N2069">
        <v>1429648176</v>
      </c>
      <c r="O2069" t="b">
        <v>0</v>
      </c>
      <c r="P2069">
        <v>10</v>
      </c>
      <c r="Q2069" t="b">
        <v>1</v>
      </c>
      <c r="R2069" t="s">
        <v>8293</v>
      </c>
    </row>
    <row r="2070" spans="1:18" ht="43.2" x14ac:dyDescent="0.55000000000000004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0" t="str">
        <f t="shared" si="128"/>
        <v>September</v>
      </c>
      <c r="J2070" s="10">
        <f t="shared" si="129"/>
        <v>2016</v>
      </c>
      <c r="K2070" s="9">
        <f t="shared" si="130"/>
        <v>42663.841608796298</v>
      </c>
      <c r="L2070">
        <v>1476994315</v>
      </c>
      <c r="M2070" s="9">
        <f t="shared" si="131"/>
        <v>42633.841608796298</v>
      </c>
      <c r="N2070">
        <v>1474402315</v>
      </c>
      <c r="O2070" t="b">
        <v>0</v>
      </c>
      <c r="P2070">
        <v>76</v>
      </c>
      <c r="Q2070" t="b">
        <v>1</v>
      </c>
      <c r="R2070" t="s">
        <v>8293</v>
      </c>
    </row>
    <row r="2071" spans="1:18" ht="43.2" x14ac:dyDescent="0.55000000000000004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0" t="str">
        <f t="shared" si="128"/>
        <v>December</v>
      </c>
      <c r="J2071" s="10">
        <f t="shared" si="129"/>
        <v>2015</v>
      </c>
      <c r="K2071" s="9">
        <f t="shared" si="130"/>
        <v>42371.972118055557</v>
      </c>
      <c r="L2071">
        <v>1451776791</v>
      </c>
      <c r="M2071" s="9">
        <f t="shared" si="131"/>
        <v>42340.972118055557</v>
      </c>
      <c r="N2071">
        <v>1449098391</v>
      </c>
      <c r="O2071" t="b">
        <v>0</v>
      </c>
      <c r="P2071">
        <v>263</v>
      </c>
      <c r="Q2071" t="b">
        <v>1</v>
      </c>
      <c r="R2071" t="s">
        <v>8293</v>
      </c>
    </row>
    <row r="2072" spans="1:18" ht="43.2" x14ac:dyDescent="0.55000000000000004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0" t="str">
        <f t="shared" si="128"/>
        <v>May</v>
      </c>
      <c r="J2072" s="10">
        <f t="shared" si="129"/>
        <v>2016</v>
      </c>
      <c r="K2072" s="9">
        <f t="shared" si="130"/>
        <v>42549.6565162037</v>
      </c>
      <c r="L2072">
        <v>1467128723</v>
      </c>
      <c r="M2072" s="9">
        <f t="shared" si="131"/>
        <v>42519.6565162037</v>
      </c>
      <c r="N2072">
        <v>1464536723</v>
      </c>
      <c r="O2072" t="b">
        <v>0</v>
      </c>
      <c r="P2072">
        <v>1530</v>
      </c>
      <c r="Q2072" t="b">
        <v>1</v>
      </c>
      <c r="R2072" t="s">
        <v>8293</v>
      </c>
    </row>
    <row r="2073" spans="1:18" ht="43.2" x14ac:dyDescent="0.55000000000000004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0" t="str">
        <f t="shared" si="128"/>
        <v>August</v>
      </c>
      <c r="J2073" s="10">
        <f t="shared" si="129"/>
        <v>2016</v>
      </c>
      <c r="K2073" s="9">
        <f t="shared" si="130"/>
        <v>42645.278749999998</v>
      </c>
      <c r="L2073">
        <v>1475390484</v>
      </c>
      <c r="M2073" s="9">
        <f t="shared" si="131"/>
        <v>42600.278749999998</v>
      </c>
      <c r="N2073">
        <v>1471502484</v>
      </c>
      <c r="O2073" t="b">
        <v>0</v>
      </c>
      <c r="P2073">
        <v>278</v>
      </c>
      <c r="Q2073" t="b">
        <v>1</v>
      </c>
      <c r="R2073" t="s">
        <v>8293</v>
      </c>
    </row>
    <row r="2074" spans="1:18" ht="43.2" x14ac:dyDescent="0.55000000000000004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0" t="str">
        <f t="shared" si="128"/>
        <v>April</v>
      </c>
      <c r="J2074" s="10">
        <f t="shared" si="129"/>
        <v>2016</v>
      </c>
      <c r="K2074" s="9">
        <f t="shared" si="130"/>
        <v>42497.581388888888</v>
      </c>
      <c r="L2074">
        <v>1462629432</v>
      </c>
      <c r="M2074" s="9">
        <f t="shared" si="131"/>
        <v>42467.581388888888</v>
      </c>
      <c r="N2074">
        <v>1460037432</v>
      </c>
      <c r="O2074" t="b">
        <v>0</v>
      </c>
      <c r="P2074">
        <v>350</v>
      </c>
      <c r="Q2074" t="b">
        <v>1</v>
      </c>
      <c r="R2074" t="s">
        <v>8293</v>
      </c>
    </row>
    <row r="2075" spans="1:18" ht="43.2" x14ac:dyDescent="0.55000000000000004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0" t="str">
        <f t="shared" si="128"/>
        <v>March</v>
      </c>
      <c r="J2075" s="10">
        <f t="shared" si="129"/>
        <v>2015</v>
      </c>
      <c r="K2075" s="9">
        <f t="shared" si="130"/>
        <v>42132.668032407411</v>
      </c>
      <c r="L2075">
        <v>1431100918</v>
      </c>
      <c r="M2075" s="9">
        <f t="shared" si="131"/>
        <v>42087.668032407411</v>
      </c>
      <c r="N2075">
        <v>1427212918</v>
      </c>
      <c r="O2075" t="b">
        <v>0</v>
      </c>
      <c r="P2075">
        <v>470</v>
      </c>
      <c r="Q2075" t="b">
        <v>1</v>
      </c>
      <c r="R2075" t="s">
        <v>8293</v>
      </c>
    </row>
    <row r="2076" spans="1:18" ht="28.8" x14ac:dyDescent="0.55000000000000004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0" t="str">
        <f t="shared" si="128"/>
        <v>April</v>
      </c>
      <c r="J2076" s="10">
        <f t="shared" si="129"/>
        <v>2016</v>
      </c>
      <c r="K2076" s="9">
        <f t="shared" si="130"/>
        <v>42496.826180555552</v>
      </c>
      <c r="L2076">
        <v>1462564182</v>
      </c>
      <c r="M2076" s="9">
        <f t="shared" si="131"/>
        <v>42466.826180555552</v>
      </c>
      <c r="N2076">
        <v>1459972182</v>
      </c>
      <c r="O2076" t="b">
        <v>0</v>
      </c>
      <c r="P2076">
        <v>3</v>
      </c>
      <c r="Q2076" t="b">
        <v>1</v>
      </c>
      <c r="R2076" t="s">
        <v>8293</v>
      </c>
    </row>
    <row r="2077" spans="1:18" ht="43.2" x14ac:dyDescent="0.55000000000000004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0" t="str">
        <f t="shared" si="128"/>
        <v>June</v>
      </c>
      <c r="J2077" s="10">
        <f t="shared" si="129"/>
        <v>2013</v>
      </c>
      <c r="K2077" s="9">
        <f t="shared" si="130"/>
        <v>41480.681574074071</v>
      </c>
      <c r="L2077">
        <v>1374769288</v>
      </c>
      <c r="M2077" s="9">
        <f t="shared" si="131"/>
        <v>41450.681574074071</v>
      </c>
      <c r="N2077">
        <v>1372177288</v>
      </c>
      <c r="O2077" t="b">
        <v>0</v>
      </c>
      <c r="P2077">
        <v>8200</v>
      </c>
      <c r="Q2077" t="b">
        <v>1</v>
      </c>
      <c r="R2077" t="s">
        <v>8293</v>
      </c>
    </row>
    <row r="2078" spans="1:18" ht="28.8" x14ac:dyDescent="0.55000000000000004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0" t="str">
        <f t="shared" si="128"/>
        <v>June</v>
      </c>
      <c r="J2078" s="10">
        <f t="shared" si="129"/>
        <v>2014</v>
      </c>
      <c r="K2078" s="9">
        <f t="shared" si="130"/>
        <v>41843.880659722221</v>
      </c>
      <c r="L2078">
        <v>1406149689</v>
      </c>
      <c r="M2078" s="9">
        <f t="shared" si="131"/>
        <v>41803.880659722221</v>
      </c>
      <c r="N2078">
        <v>1402693689</v>
      </c>
      <c r="O2078" t="b">
        <v>0</v>
      </c>
      <c r="P2078">
        <v>8359</v>
      </c>
      <c r="Q2078" t="b">
        <v>1</v>
      </c>
      <c r="R2078" t="s">
        <v>8293</v>
      </c>
    </row>
    <row r="2079" spans="1:18" ht="43.2" x14ac:dyDescent="0.55000000000000004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0" t="str">
        <f t="shared" si="128"/>
        <v>April</v>
      </c>
      <c r="J2079" s="10">
        <f t="shared" si="129"/>
        <v>2015</v>
      </c>
      <c r="K2079" s="9">
        <f t="shared" si="130"/>
        <v>42160.875</v>
      </c>
      <c r="L2079">
        <v>1433538000</v>
      </c>
      <c r="M2079" s="9">
        <f t="shared" si="131"/>
        <v>42103.042546296296</v>
      </c>
      <c r="N2079">
        <v>1428541276</v>
      </c>
      <c r="O2079" t="b">
        <v>0</v>
      </c>
      <c r="P2079">
        <v>188</v>
      </c>
      <c r="Q2079" t="b">
        <v>1</v>
      </c>
      <c r="R2079" t="s">
        <v>8293</v>
      </c>
    </row>
    <row r="2080" spans="1:18" ht="43.2" x14ac:dyDescent="0.55000000000000004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0" t="str">
        <f t="shared" si="128"/>
        <v>November</v>
      </c>
      <c r="J2080" s="10">
        <f t="shared" si="129"/>
        <v>2016</v>
      </c>
      <c r="K2080" s="9">
        <f t="shared" si="130"/>
        <v>42722.771493055552</v>
      </c>
      <c r="L2080">
        <v>1482085857</v>
      </c>
      <c r="M2080" s="9">
        <f t="shared" si="131"/>
        <v>42692.771493055552</v>
      </c>
      <c r="N2080">
        <v>1479493857</v>
      </c>
      <c r="O2080" t="b">
        <v>0</v>
      </c>
      <c r="P2080">
        <v>48</v>
      </c>
      <c r="Q2080" t="b">
        <v>1</v>
      </c>
      <c r="R2080" t="s">
        <v>8293</v>
      </c>
    </row>
    <row r="2081" spans="1:18" ht="43.2" x14ac:dyDescent="0.55000000000000004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0" t="str">
        <f t="shared" si="128"/>
        <v>May</v>
      </c>
      <c r="J2081" s="10">
        <f t="shared" si="129"/>
        <v>2015</v>
      </c>
      <c r="K2081" s="9">
        <f t="shared" si="130"/>
        <v>42180.791666666672</v>
      </c>
      <c r="L2081">
        <v>1435258800</v>
      </c>
      <c r="M2081" s="9">
        <f t="shared" si="131"/>
        <v>42150.71056712963</v>
      </c>
      <c r="N2081">
        <v>1432659793</v>
      </c>
      <c r="O2081" t="b">
        <v>0</v>
      </c>
      <c r="P2081">
        <v>607</v>
      </c>
      <c r="Q2081" t="b">
        <v>1</v>
      </c>
      <c r="R2081" t="s">
        <v>8293</v>
      </c>
    </row>
    <row r="2082" spans="1:18" ht="43.2" x14ac:dyDescent="0.55000000000000004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0" t="str">
        <f t="shared" si="128"/>
        <v>October</v>
      </c>
      <c r="J2082" s="10">
        <f t="shared" si="129"/>
        <v>2015</v>
      </c>
      <c r="K2082" s="9">
        <f t="shared" si="130"/>
        <v>42319.998842592591</v>
      </c>
      <c r="L2082">
        <v>1447286300</v>
      </c>
      <c r="M2082" s="9">
        <f t="shared" si="131"/>
        <v>42289.957175925927</v>
      </c>
      <c r="N2082">
        <v>1444690700</v>
      </c>
      <c r="O2082" t="b">
        <v>0</v>
      </c>
      <c r="P2082">
        <v>50</v>
      </c>
      <c r="Q2082" t="b">
        <v>1</v>
      </c>
      <c r="R2082" t="s">
        <v>8293</v>
      </c>
    </row>
    <row r="2083" spans="1:18" ht="43.2" x14ac:dyDescent="0.55000000000000004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0" t="str">
        <f t="shared" si="128"/>
        <v>April</v>
      </c>
      <c r="J2083" s="10">
        <f t="shared" si="129"/>
        <v>2012</v>
      </c>
      <c r="K2083" s="9">
        <f t="shared" si="130"/>
        <v>41045.207638888889</v>
      </c>
      <c r="L2083">
        <v>1337144340</v>
      </c>
      <c r="M2083" s="9">
        <f t="shared" si="131"/>
        <v>41004.156886574077</v>
      </c>
      <c r="N2083">
        <v>1333597555</v>
      </c>
      <c r="O2083" t="b">
        <v>0</v>
      </c>
      <c r="P2083">
        <v>55</v>
      </c>
      <c r="Q2083" t="b">
        <v>1</v>
      </c>
      <c r="R2083" t="s">
        <v>8277</v>
      </c>
    </row>
    <row r="2084" spans="1:18" ht="43.2" x14ac:dyDescent="0.55000000000000004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0" t="str">
        <f t="shared" si="128"/>
        <v>September</v>
      </c>
      <c r="J2084" s="10">
        <f t="shared" si="129"/>
        <v>2011</v>
      </c>
      <c r="K2084" s="9">
        <f t="shared" si="130"/>
        <v>40871.161990740737</v>
      </c>
      <c r="L2084">
        <v>1322106796</v>
      </c>
      <c r="M2084" s="9">
        <f t="shared" si="131"/>
        <v>40811.120324074072</v>
      </c>
      <c r="N2084">
        <v>1316919196</v>
      </c>
      <c r="O2084" t="b">
        <v>0</v>
      </c>
      <c r="P2084">
        <v>38</v>
      </c>
      <c r="Q2084" t="b">
        <v>1</v>
      </c>
      <c r="R2084" t="s">
        <v>8277</v>
      </c>
    </row>
    <row r="2085" spans="1:18" ht="43.2" x14ac:dyDescent="0.55000000000000004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0" t="str">
        <f t="shared" si="128"/>
        <v>May</v>
      </c>
      <c r="J2085" s="10">
        <f t="shared" si="129"/>
        <v>2012</v>
      </c>
      <c r="K2085" s="9">
        <f t="shared" si="130"/>
        <v>41064.72216435185</v>
      </c>
      <c r="L2085">
        <v>1338830395</v>
      </c>
      <c r="M2085" s="9">
        <f t="shared" si="131"/>
        <v>41034.72216435185</v>
      </c>
      <c r="N2085">
        <v>1336238395</v>
      </c>
      <c r="O2085" t="b">
        <v>0</v>
      </c>
      <c r="P2085">
        <v>25</v>
      </c>
      <c r="Q2085" t="b">
        <v>1</v>
      </c>
      <c r="R2085" t="s">
        <v>8277</v>
      </c>
    </row>
    <row r="2086" spans="1:18" ht="43.2" x14ac:dyDescent="0.55000000000000004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0" t="str">
        <f t="shared" si="128"/>
        <v>April</v>
      </c>
      <c r="J2086" s="10">
        <f t="shared" si="129"/>
        <v>2014</v>
      </c>
      <c r="K2086" s="9">
        <f t="shared" si="130"/>
        <v>41763.290972222225</v>
      </c>
      <c r="L2086">
        <v>1399186740</v>
      </c>
      <c r="M2086" s="9">
        <f t="shared" si="131"/>
        <v>41731.833124999997</v>
      </c>
      <c r="N2086">
        <v>1396468782</v>
      </c>
      <c r="O2086" t="b">
        <v>0</v>
      </c>
      <c r="P2086">
        <v>46</v>
      </c>
      <c r="Q2086" t="b">
        <v>1</v>
      </c>
      <c r="R2086" t="s">
        <v>8277</v>
      </c>
    </row>
    <row r="2087" spans="1:18" ht="43.2" x14ac:dyDescent="0.55000000000000004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0" t="str">
        <f t="shared" si="128"/>
        <v>June</v>
      </c>
      <c r="J2087" s="10">
        <f t="shared" si="129"/>
        <v>2012</v>
      </c>
      <c r="K2087" s="9">
        <f t="shared" si="130"/>
        <v>41105.835497685184</v>
      </c>
      <c r="L2087">
        <v>1342382587</v>
      </c>
      <c r="M2087" s="9">
        <f t="shared" si="131"/>
        <v>41075.835497685184</v>
      </c>
      <c r="N2087">
        <v>1339790587</v>
      </c>
      <c r="O2087" t="b">
        <v>0</v>
      </c>
      <c r="P2087">
        <v>83</v>
      </c>
      <c r="Q2087" t="b">
        <v>1</v>
      </c>
      <c r="R2087" t="s">
        <v>8277</v>
      </c>
    </row>
    <row r="2088" spans="1:18" ht="43.2" x14ac:dyDescent="0.55000000000000004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0" t="str">
        <f t="shared" si="128"/>
        <v>November</v>
      </c>
      <c r="J2088" s="10">
        <f t="shared" si="129"/>
        <v>2011</v>
      </c>
      <c r="K2088" s="9">
        <f t="shared" si="130"/>
        <v>40891.207638888889</v>
      </c>
      <c r="L2088">
        <v>1323838740</v>
      </c>
      <c r="M2088" s="9">
        <f t="shared" si="131"/>
        <v>40860.67050925926</v>
      </c>
      <c r="N2088">
        <v>1321200332</v>
      </c>
      <c r="O2088" t="b">
        <v>0</v>
      </c>
      <c r="P2088">
        <v>35</v>
      </c>
      <c r="Q2088" t="b">
        <v>1</v>
      </c>
      <c r="R2088" t="s">
        <v>8277</v>
      </c>
    </row>
    <row r="2089" spans="1:18" ht="43.2" x14ac:dyDescent="0.55000000000000004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0" t="str">
        <f t="shared" si="128"/>
        <v>August</v>
      </c>
      <c r="J2089" s="10">
        <f t="shared" si="129"/>
        <v>2011</v>
      </c>
      <c r="K2089" s="9">
        <f t="shared" si="130"/>
        <v>40794.204375000001</v>
      </c>
      <c r="L2089">
        <v>1315457658</v>
      </c>
      <c r="M2089" s="9">
        <f t="shared" si="131"/>
        <v>40764.204375000001</v>
      </c>
      <c r="N2089">
        <v>1312865658</v>
      </c>
      <c r="O2089" t="b">
        <v>0</v>
      </c>
      <c r="P2089">
        <v>25</v>
      </c>
      <c r="Q2089" t="b">
        <v>1</v>
      </c>
      <c r="R2089" t="s">
        <v>8277</v>
      </c>
    </row>
    <row r="2090" spans="1:18" ht="43.2" x14ac:dyDescent="0.55000000000000004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0" t="str">
        <f t="shared" si="128"/>
        <v>August</v>
      </c>
      <c r="J2090" s="10">
        <f t="shared" si="129"/>
        <v>2010</v>
      </c>
      <c r="K2090" s="9">
        <f t="shared" si="130"/>
        <v>40432.165972222225</v>
      </c>
      <c r="L2090">
        <v>1284177540</v>
      </c>
      <c r="M2090" s="9">
        <f t="shared" si="131"/>
        <v>40395.714722222219</v>
      </c>
      <c r="N2090">
        <v>1281028152</v>
      </c>
      <c r="O2090" t="b">
        <v>0</v>
      </c>
      <c r="P2090">
        <v>75</v>
      </c>
      <c r="Q2090" t="b">
        <v>1</v>
      </c>
      <c r="R2090" t="s">
        <v>8277</v>
      </c>
    </row>
    <row r="2091" spans="1:18" ht="28.8" x14ac:dyDescent="0.55000000000000004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0" t="str">
        <f t="shared" si="128"/>
        <v>June</v>
      </c>
      <c r="J2091" s="10">
        <f t="shared" si="129"/>
        <v>2013</v>
      </c>
      <c r="K2091" s="9">
        <f t="shared" si="130"/>
        <v>41488.076319444444</v>
      </c>
      <c r="L2091">
        <v>1375408194</v>
      </c>
      <c r="M2091" s="9">
        <f t="shared" si="131"/>
        <v>41453.076319444444</v>
      </c>
      <c r="N2091">
        <v>1372384194</v>
      </c>
      <c r="O2091" t="b">
        <v>0</v>
      </c>
      <c r="P2091">
        <v>62</v>
      </c>
      <c r="Q2091" t="b">
        <v>1</v>
      </c>
      <c r="R2091" t="s">
        <v>8277</v>
      </c>
    </row>
    <row r="2092" spans="1:18" ht="43.2" x14ac:dyDescent="0.55000000000000004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0" t="str">
        <f t="shared" si="128"/>
        <v>January</v>
      </c>
      <c r="J2092" s="10">
        <f t="shared" si="129"/>
        <v>2013</v>
      </c>
      <c r="K2092" s="9">
        <f t="shared" si="130"/>
        <v>41329.381423611114</v>
      </c>
      <c r="L2092">
        <v>1361696955</v>
      </c>
      <c r="M2092" s="9">
        <f t="shared" si="131"/>
        <v>41299.381423611114</v>
      </c>
      <c r="N2092">
        <v>1359104955</v>
      </c>
      <c r="O2092" t="b">
        <v>0</v>
      </c>
      <c r="P2092">
        <v>160</v>
      </c>
      <c r="Q2092" t="b">
        <v>1</v>
      </c>
      <c r="R2092" t="s">
        <v>8277</v>
      </c>
    </row>
    <row r="2093" spans="1:18" ht="43.2" x14ac:dyDescent="0.55000000000000004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0" t="str">
        <f t="shared" si="128"/>
        <v>January</v>
      </c>
      <c r="J2093" s="10">
        <f t="shared" si="129"/>
        <v>2011</v>
      </c>
      <c r="K2093" s="9">
        <f t="shared" si="130"/>
        <v>40603.833333333336</v>
      </c>
      <c r="L2093">
        <v>1299009600</v>
      </c>
      <c r="M2093" s="9">
        <f t="shared" si="131"/>
        <v>40555.322662037033</v>
      </c>
      <c r="N2093">
        <v>1294818278</v>
      </c>
      <c r="O2093" t="b">
        <v>0</v>
      </c>
      <c r="P2093">
        <v>246</v>
      </c>
      <c r="Q2093" t="b">
        <v>1</v>
      </c>
      <c r="R2093" t="s">
        <v>8277</v>
      </c>
    </row>
    <row r="2094" spans="1:18" ht="43.2" x14ac:dyDescent="0.55000000000000004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0" t="str">
        <f t="shared" si="128"/>
        <v>August</v>
      </c>
      <c r="J2094" s="10">
        <f t="shared" si="129"/>
        <v>2011</v>
      </c>
      <c r="K2094" s="9">
        <f t="shared" si="130"/>
        <v>40823.707546296297</v>
      </c>
      <c r="L2094">
        <v>1318006732</v>
      </c>
      <c r="M2094" s="9">
        <f t="shared" si="131"/>
        <v>40763.707546296297</v>
      </c>
      <c r="N2094">
        <v>1312822732</v>
      </c>
      <c r="O2094" t="b">
        <v>0</v>
      </c>
      <c r="P2094">
        <v>55</v>
      </c>
      <c r="Q2094" t="b">
        <v>1</v>
      </c>
      <c r="R2094" t="s">
        <v>8277</v>
      </c>
    </row>
    <row r="2095" spans="1:18" ht="43.2" x14ac:dyDescent="0.55000000000000004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0" t="str">
        <f t="shared" si="128"/>
        <v>October</v>
      </c>
      <c r="J2095" s="10">
        <f t="shared" si="129"/>
        <v>2012</v>
      </c>
      <c r="K2095" s="9">
        <f t="shared" si="130"/>
        <v>41265.896203703705</v>
      </c>
      <c r="L2095">
        <v>1356211832</v>
      </c>
      <c r="M2095" s="9">
        <f t="shared" si="131"/>
        <v>41205.854537037041</v>
      </c>
      <c r="N2095">
        <v>1351024232</v>
      </c>
      <c r="O2095" t="b">
        <v>0</v>
      </c>
      <c r="P2095">
        <v>23</v>
      </c>
      <c r="Q2095" t="b">
        <v>1</v>
      </c>
      <c r="R2095" t="s">
        <v>8277</v>
      </c>
    </row>
    <row r="2096" spans="1:18" ht="43.2" x14ac:dyDescent="0.55000000000000004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0" t="str">
        <f t="shared" si="128"/>
        <v>January</v>
      </c>
      <c r="J2096" s="10">
        <f t="shared" si="129"/>
        <v>2012</v>
      </c>
      <c r="K2096" s="9">
        <f t="shared" si="130"/>
        <v>40973.125</v>
      </c>
      <c r="L2096">
        <v>1330916400</v>
      </c>
      <c r="M2096" s="9">
        <f t="shared" si="131"/>
        <v>40939.02002314815</v>
      </c>
      <c r="N2096">
        <v>1327969730</v>
      </c>
      <c r="O2096" t="b">
        <v>0</v>
      </c>
      <c r="P2096">
        <v>72</v>
      </c>
      <c r="Q2096" t="b">
        <v>1</v>
      </c>
      <c r="R2096" t="s">
        <v>8277</v>
      </c>
    </row>
    <row r="2097" spans="1:18" ht="43.2" x14ac:dyDescent="0.55000000000000004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0" t="str">
        <f t="shared" si="128"/>
        <v>August</v>
      </c>
      <c r="J2097" s="10">
        <f t="shared" si="129"/>
        <v>2011</v>
      </c>
      <c r="K2097" s="9">
        <f t="shared" si="130"/>
        <v>40818.733483796292</v>
      </c>
      <c r="L2097">
        <v>1317576973</v>
      </c>
      <c r="M2097" s="9">
        <f t="shared" si="131"/>
        <v>40758.733483796292</v>
      </c>
      <c r="N2097">
        <v>1312392973</v>
      </c>
      <c r="O2097" t="b">
        <v>0</v>
      </c>
      <c r="P2097">
        <v>22</v>
      </c>
      <c r="Q2097" t="b">
        <v>1</v>
      </c>
      <c r="R2097" t="s">
        <v>8277</v>
      </c>
    </row>
    <row r="2098" spans="1:18" ht="43.2" x14ac:dyDescent="0.55000000000000004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0" t="str">
        <f t="shared" si="128"/>
        <v>October</v>
      </c>
      <c r="J2098" s="10">
        <f t="shared" si="129"/>
        <v>2012</v>
      </c>
      <c r="K2098" s="9">
        <f t="shared" si="130"/>
        <v>41208.165972222225</v>
      </c>
      <c r="L2098">
        <v>1351223940</v>
      </c>
      <c r="M2098" s="9">
        <f t="shared" si="131"/>
        <v>41192.758506944447</v>
      </c>
      <c r="N2098">
        <v>1349892735</v>
      </c>
      <c r="O2098" t="b">
        <v>0</v>
      </c>
      <c r="P2098">
        <v>14</v>
      </c>
      <c r="Q2098" t="b">
        <v>1</v>
      </c>
      <c r="R2098" t="s">
        <v>8277</v>
      </c>
    </row>
    <row r="2099" spans="1:18" ht="43.2" x14ac:dyDescent="0.55000000000000004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0" t="str">
        <f t="shared" si="128"/>
        <v>October</v>
      </c>
      <c r="J2099" s="10">
        <f t="shared" si="129"/>
        <v>2011</v>
      </c>
      <c r="K2099" s="9">
        <f t="shared" si="130"/>
        <v>40878.626562500001</v>
      </c>
      <c r="L2099">
        <v>1322751735</v>
      </c>
      <c r="M2099" s="9">
        <f t="shared" si="131"/>
        <v>40818.58489583333</v>
      </c>
      <c r="N2099">
        <v>1317564135</v>
      </c>
      <c r="O2099" t="b">
        <v>0</v>
      </c>
      <c r="P2099">
        <v>38</v>
      </c>
      <c r="Q2099" t="b">
        <v>1</v>
      </c>
      <c r="R2099" t="s">
        <v>8277</v>
      </c>
    </row>
    <row r="2100" spans="1:18" ht="43.2" x14ac:dyDescent="0.55000000000000004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0" t="str">
        <f t="shared" si="128"/>
        <v>February</v>
      </c>
      <c r="J2100" s="10">
        <f t="shared" si="129"/>
        <v>2012</v>
      </c>
      <c r="K2100" s="9">
        <f t="shared" si="130"/>
        <v>40976.11383101852</v>
      </c>
      <c r="L2100">
        <v>1331174635</v>
      </c>
      <c r="M2100" s="9">
        <f t="shared" si="131"/>
        <v>40946.11383101852</v>
      </c>
      <c r="N2100">
        <v>1328582635</v>
      </c>
      <c r="O2100" t="b">
        <v>0</v>
      </c>
      <c r="P2100">
        <v>32</v>
      </c>
      <c r="Q2100" t="b">
        <v>1</v>
      </c>
      <c r="R2100" t="s">
        <v>8277</v>
      </c>
    </row>
    <row r="2101" spans="1:18" x14ac:dyDescent="0.55000000000000004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0" t="str">
        <f t="shared" si="128"/>
        <v>June</v>
      </c>
      <c r="J2101" s="10">
        <f t="shared" si="129"/>
        <v>2015</v>
      </c>
      <c r="K2101" s="9">
        <f t="shared" si="130"/>
        <v>42187.152777777781</v>
      </c>
      <c r="L2101">
        <v>1435808400</v>
      </c>
      <c r="M2101" s="9">
        <f t="shared" si="131"/>
        <v>42173.746342592596</v>
      </c>
      <c r="N2101">
        <v>1434650084</v>
      </c>
      <c r="O2101" t="b">
        <v>0</v>
      </c>
      <c r="P2101">
        <v>63</v>
      </c>
      <c r="Q2101" t="b">
        <v>1</v>
      </c>
      <c r="R2101" t="s">
        <v>8277</v>
      </c>
    </row>
    <row r="2102" spans="1:18" ht="43.2" x14ac:dyDescent="0.55000000000000004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0" t="str">
        <f t="shared" si="128"/>
        <v>June</v>
      </c>
      <c r="J2102" s="10">
        <f t="shared" si="129"/>
        <v>2012</v>
      </c>
      <c r="K2102" s="9">
        <f t="shared" si="130"/>
        <v>41090.165972222225</v>
      </c>
      <c r="L2102">
        <v>1341028740</v>
      </c>
      <c r="M2102" s="9">
        <f t="shared" si="131"/>
        <v>41074.834965277776</v>
      </c>
      <c r="N2102">
        <v>1339704141</v>
      </c>
      <c r="O2102" t="b">
        <v>0</v>
      </c>
      <c r="P2102">
        <v>27</v>
      </c>
      <c r="Q2102" t="b">
        <v>1</v>
      </c>
      <c r="R2102" t="s">
        <v>8277</v>
      </c>
    </row>
    <row r="2103" spans="1:18" ht="43.2" x14ac:dyDescent="0.55000000000000004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0" t="str">
        <f t="shared" si="128"/>
        <v>December</v>
      </c>
      <c r="J2103" s="10">
        <f t="shared" si="129"/>
        <v>2011</v>
      </c>
      <c r="K2103" s="9">
        <f t="shared" si="130"/>
        <v>40952.149467592593</v>
      </c>
      <c r="L2103">
        <v>1329104114</v>
      </c>
      <c r="M2103" s="9">
        <f t="shared" si="131"/>
        <v>40892.149467592593</v>
      </c>
      <c r="N2103">
        <v>1323920114</v>
      </c>
      <c r="O2103" t="b">
        <v>0</v>
      </c>
      <c r="P2103">
        <v>44</v>
      </c>
      <c r="Q2103" t="b">
        <v>1</v>
      </c>
      <c r="R2103" t="s">
        <v>8277</v>
      </c>
    </row>
    <row r="2104" spans="1:18" ht="43.2" x14ac:dyDescent="0.55000000000000004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0" t="str">
        <f t="shared" si="128"/>
        <v>April</v>
      </c>
      <c r="J2104" s="10">
        <f t="shared" si="129"/>
        <v>2011</v>
      </c>
      <c r="K2104" s="9">
        <f t="shared" si="130"/>
        <v>40668.868611111109</v>
      </c>
      <c r="L2104">
        <v>1304628648</v>
      </c>
      <c r="M2104" s="9">
        <f t="shared" si="131"/>
        <v>40638.868611111109</v>
      </c>
      <c r="N2104">
        <v>1302036648</v>
      </c>
      <c r="O2104" t="b">
        <v>0</v>
      </c>
      <c r="P2104">
        <v>38</v>
      </c>
      <c r="Q2104" t="b">
        <v>1</v>
      </c>
      <c r="R2104" t="s">
        <v>8277</v>
      </c>
    </row>
    <row r="2105" spans="1:18" ht="28.8" x14ac:dyDescent="0.55000000000000004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0" t="str">
        <f t="shared" si="128"/>
        <v>October</v>
      </c>
      <c r="J2105" s="10">
        <f t="shared" si="129"/>
        <v>2012</v>
      </c>
      <c r="K2105" s="9">
        <f t="shared" si="130"/>
        <v>41222.7966087963</v>
      </c>
      <c r="L2105">
        <v>1352488027</v>
      </c>
      <c r="M2105" s="9">
        <f t="shared" si="131"/>
        <v>41192.754942129628</v>
      </c>
      <c r="N2105">
        <v>1349892427</v>
      </c>
      <c r="O2105" t="b">
        <v>0</v>
      </c>
      <c r="P2105">
        <v>115</v>
      </c>
      <c r="Q2105" t="b">
        <v>1</v>
      </c>
      <c r="R2105" t="s">
        <v>8277</v>
      </c>
    </row>
    <row r="2106" spans="1:18" ht="43.2" x14ac:dyDescent="0.55000000000000004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0" t="str">
        <f t="shared" si="128"/>
        <v>April</v>
      </c>
      <c r="J2106" s="10">
        <f t="shared" si="129"/>
        <v>2013</v>
      </c>
      <c r="K2106" s="9">
        <f t="shared" si="130"/>
        <v>41425</v>
      </c>
      <c r="L2106">
        <v>1369958400</v>
      </c>
      <c r="M2106" s="9">
        <f t="shared" si="131"/>
        <v>41394.074467592596</v>
      </c>
      <c r="N2106">
        <v>1367286434</v>
      </c>
      <c r="O2106" t="b">
        <v>0</v>
      </c>
      <c r="P2106">
        <v>37</v>
      </c>
      <c r="Q2106" t="b">
        <v>1</v>
      </c>
      <c r="R2106" t="s">
        <v>8277</v>
      </c>
    </row>
    <row r="2107" spans="1:18" ht="28.8" x14ac:dyDescent="0.55000000000000004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0" t="str">
        <f t="shared" si="128"/>
        <v>November</v>
      </c>
      <c r="J2107" s="10">
        <f t="shared" si="129"/>
        <v>2014</v>
      </c>
      <c r="K2107" s="9">
        <f t="shared" si="130"/>
        <v>41964.166666666672</v>
      </c>
      <c r="L2107">
        <v>1416542400</v>
      </c>
      <c r="M2107" s="9">
        <f t="shared" si="131"/>
        <v>41951.788807870369</v>
      </c>
      <c r="N2107">
        <v>1415472953</v>
      </c>
      <c r="O2107" t="b">
        <v>0</v>
      </c>
      <c r="P2107">
        <v>99</v>
      </c>
      <c r="Q2107" t="b">
        <v>1</v>
      </c>
      <c r="R2107" t="s">
        <v>8277</v>
      </c>
    </row>
    <row r="2108" spans="1:18" ht="43.2" x14ac:dyDescent="0.55000000000000004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0" t="str">
        <f t="shared" si="128"/>
        <v>December</v>
      </c>
      <c r="J2108" s="10">
        <f t="shared" si="129"/>
        <v>2012</v>
      </c>
      <c r="K2108" s="9">
        <f t="shared" si="130"/>
        <v>41300.21497685185</v>
      </c>
      <c r="L2108">
        <v>1359176974</v>
      </c>
      <c r="M2108" s="9">
        <f t="shared" si="131"/>
        <v>41270.21497685185</v>
      </c>
      <c r="N2108">
        <v>1356584974</v>
      </c>
      <c r="O2108" t="b">
        <v>0</v>
      </c>
      <c r="P2108">
        <v>44</v>
      </c>
      <c r="Q2108" t="b">
        <v>1</v>
      </c>
      <c r="R2108" t="s">
        <v>8277</v>
      </c>
    </row>
    <row r="2109" spans="1:18" ht="43.2" x14ac:dyDescent="0.55000000000000004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0" t="str">
        <f t="shared" si="128"/>
        <v>October</v>
      </c>
      <c r="J2109" s="10">
        <f t="shared" si="129"/>
        <v>2014</v>
      </c>
      <c r="K2109" s="9">
        <f t="shared" si="130"/>
        <v>41955.752233796295</v>
      </c>
      <c r="L2109">
        <v>1415815393</v>
      </c>
      <c r="M2109" s="9">
        <f t="shared" si="131"/>
        <v>41934.71056712963</v>
      </c>
      <c r="N2109">
        <v>1413997393</v>
      </c>
      <c r="O2109" t="b">
        <v>0</v>
      </c>
      <c r="P2109">
        <v>58</v>
      </c>
      <c r="Q2109" t="b">
        <v>1</v>
      </c>
      <c r="R2109" t="s">
        <v>8277</v>
      </c>
    </row>
    <row r="2110" spans="1:18" ht="43.2" x14ac:dyDescent="0.55000000000000004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0" t="str">
        <f t="shared" si="128"/>
        <v>August</v>
      </c>
      <c r="J2110" s="10">
        <f t="shared" si="129"/>
        <v>2012</v>
      </c>
      <c r="K2110" s="9">
        <f t="shared" si="130"/>
        <v>41162.163194444445</v>
      </c>
      <c r="L2110">
        <v>1347249300</v>
      </c>
      <c r="M2110" s="9">
        <f t="shared" si="131"/>
        <v>41135.175694444442</v>
      </c>
      <c r="N2110">
        <v>1344917580</v>
      </c>
      <c r="O2110" t="b">
        <v>0</v>
      </c>
      <c r="P2110">
        <v>191</v>
      </c>
      <c r="Q2110" t="b">
        <v>1</v>
      </c>
      <c r="R2110" t="s">
        <v>8277</v>
      </c>
    </row>
    <row r="2111" spans="1:18" ht="28.8" x14ac:dyDescent="0.55000000000000004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0" t="str">
        <f t="shared" si="128"/>
        <v>June</v>
      </c>
      <c r="J2111" s="10">
        <f t="shared" si="129"/>
        <v>2015</v>
      </c>
      <c r="K2111" s="9">
        <f t="shared" si="130"/>
        <v>42190.708530092597</v>
      </c>
      <c r="L2111">
        <v>1436115617</v>
      </c>
      <c r="M2111" s="9">
        <f t="shared" si="131"/>
        <v>42160.708530092597</v>
      </c>
      <c r="N2111">
        <v>1433523617</v>
      </c>
      <c r="O2111" t="b">
        <v>0</v>
      </c>
      <c r="P2111">
        <v>40</v>
      </c>
      <c r="Q2111" t="b">
        <v>1</v>
      </c>
      <c r="R2111" t="s">
        <v>8277</v>
      </c>
    </row>
    <row r="2112" spans="1:18" ht="28.8" x14ac:dyDescent="0.55000000000000004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0" t="str">
        <f t="shared" si="128"/>
        <v>April</v>
      </c>
      <c r="J2112" s="10">
        <f t="shared" si="129"/>
        <v>2014</v>
      </c>
      <c r="K2112" s="9">
        <f t="shared" si="130"/>
        <v>41787.207638888889</v>
      </c>
      <c r="L2112">
        <v>1401253140</v>
      </c>
      <c r="M2112" s="9">
        <f t="shared" si="131"/>
        <v>41759.670937499999</v>
      </c>
      <c r="N2112">
        <v>1398873969</v>
      </c>
      <c r="O2112" t="b">
        <v>0</v>
      </c>
      <c r="P2112">
        <v>38</v>
      </c>
      <c r="Q2112" t="b">
        <v>1</v>
      </c>
      <c r="R2112" t="s">
        <v>8277</v>
      </c>
    </row>
    <row r="2113" spans="1:18" ht="43.2" x14ac:dyDescent="0.55000000000000004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0" t="str">
        <f t="shared" si="128"/>
        <v>June</v>
      </c>
      <c r="J2113" s="10">
        <f t="shared" si="129"/>
        <v>2011</v>
      </c>
      <c r="K2113" s="9">
        <f t="shared" si="130"/>
        <v>40770.041666666664</v>
      </c>
      <c r="L2113">
        <v>1313370000</v>
      </c>
      <c r="M2113" s="9">
        <f t="shared" si="131"/>
        <v>40703.197048611109</v>
      </c>
      <c r="N2113">
        <v>1307594625</v>
      </c>
      <c r="O2113" t="b">
        <v>0</v>
      </c>
      <c r="P2113">
        <v>39</v>
      </c>
      <c r="Q2113" t="b">
        <v>1</v>
      </c>
      <c r="R2113" t="s">
        <v>8277</v>
      </c>
    </row>
    <row r="2114" spans="1:18" ht="43.2" x14ac:dyDescent="0.55000000000000004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0" t="str">
        <f t="shared" si="128"/>
        <v>April</v>
      </c>
      <c r="J2114" s="10">
        <f t="shared" si="129"/>
        <v>2013</v>
      </c>
      <c r="K2114" s="9">
        <f t="shared" si="130"/>
        <v>41379.928159722222</v>
      </c>
      <c r="L2114">
        <v>1366064193</v>
      </c>
      <c r="M2114" s="9">
        <f t="shared" si="131"/>
        <v>41365.928159722222</v>
      </c>
      <c r="N2114">
        <v>1364854593</v>
      </c>
      <c r="O2114" t="b">
        <v>0</v>
      </c>
      <c r="P2114">
        <v>11</v>
      </c>
      <c r="Q2114" t="b">
        <v>1</v>
      </c>
      <c r="R2114" t="s">
        <v>8277</v>
      </c>
    </row>
    <row r="2115" spans="1:18" ht="28.8" x14ac:dyDescent="0.55000000000000004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0" t="str">
        <f t="shared" ref="I2115:I2178" si="132">TEXT(M2115, "mmmm")</f>
        <v>August</v>
      </c>
      <c r="J2115" s="10">
        <f t="shared" ref="J2115:J2178" si="133">YEAR(M2115)</f>
        <v>2014</v>
      </c>
      <c r="K2115" s="9">
        <f t="shared" ref="K2115:K2178" si="134">(((L2115/60)/60)/24)+DATE(1970,1,1)</f>
        <v>41905.86546296296</v>
      </c>
      <c r="L2115">
        <v>1411505176</v>
      </c>
      <c r="M2115" s="9">
        <f t="shared" ref="M2115:M2178" si="135">(((N2115/60)/60)/24)+DATE(1970,1,1)</f>
        <v>41870.86546296296</v>
      </c>
      <c r="N2115">
        <v>1408481176</v>
      </c>
      <c r="O2115" t="b">
        <v>0</v>
      </c>
      <c r="P2115">
        <v>107</v>
      </c>
      <c r="Q2115" t="b">
        <v>1</v>
      </c>
      <c r="R2115" t="s">
        <v>8277</v>
      </c>
    </row>
    <row r="2116" spans="1:18" ht="43.2" x14ac:dyDescent="0.55000000000000004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0" t="str">
        <f t="shared" si="132"/>
        <v>October</v>
      </c>
      <c r="J2116" s="10">
        <f t="shared" si="133"/>
        <v>2010</v>
      </c>
      <c r="K2116" s="9">
        <f t="shared" si="134"/>
        <v>40521.207638888889</v>
      </c>
      <c r="L2116">
        <v>1291870740</v>
      </c>
      <c r="M2116" s="9">
        <f t="shared" si="135"/>
        <v>40458.815625000003</v>
      </c>
      <c r="N2116">
        <v>1286480070</v>
      </c>
      <c r="O2116" t="b">
        <v>0</v>
      </c>
      <c r="P2116">
        <v>147</v>
      </c>
      <c r="Q2116" t="b">
        <v>1</v>
      </c>
      <c r="R2116" t="s">
        <v>8277</v>
      </c>
    </row>
    <row r="2117" spans="1:18" ht="43.2" x14ac:dyDescent="0.55000000000000004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0" t="str">
        <f t="shared" si="132"/>
        <v>January</v>
      </c>
      <c r="J2117" s="10">
        <f t="shared" si="133"/>
        <v>2011</v>
      </c>
      <c r="K2117" s="9">
        <f t="shared" si="134"/>
        <v>40594.081030092595</v>
      </c>
      <c r="L2117">
        <v>1298167001</v>
      </c>
      <c r="M2117" s="9">
        <f t="shared" si="135"/>
        <v>40564.081030092595</v>
      </c>
      <c r="N2117">
        <v>1295575001</v>
      </c>
      <c r="O2117" t="b">
        <v>0</v>
      </c>
      <c r="P2117">
        <v>36</v>
      </c>
      <c r="Q2117" t="b">
        <v>1</v>
      </c>
      <c r="R2117" t="s">
        <v>8277</v>
      </c>
    </row>
    <row r="2118" spans="1:18" ht="43.2" x14ac:dyDescent="0.55000000000000004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0" t="str">
        <f t="shared" si="132"/>
        <v>August</v>
      </c>
      <c r="J2118" s="10">
        <f t="shared" si="133"/>
        <v>2012</v>
      </c>
      <c r="K2118" s="9">
        <f t="shared" si="134"/>
        <v>41184.777812500004</v>
      </c>
      <c r="L2118">
        <v>1349203203</v>
      </c>
      <c r="M2118" s="9">
        <f t="shared" si="135"/>
        <v>41136.777812500004</v>
      </c>
      <c r="N2118">
        <v>1345056003</v>
      </c>
      <c r="O2118" t="b">
        <v>0</v>
      </c>
      <c r="P2118">
        <v>92</v>
      </c>
      <c r="Q2118" t="b">
        <v>1</v>
      </c>
      <c r="R2118" t="s">
        <v>8277</v>
      </c>
    </row>
    <row r="2119" spans="1:18" ht="43.2" x14ac:dyDescent="0.55000000000000004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0" t="str">
        <f t="shared" si="132"/>
        <v>October</v>
      </c>
      <c r="J2119" s="10">
        <f t="shared" si="133"/>
        <v>2015</v>
      </c>
      <c r="K2119" s="9">
        <f t="shared" si="134"/>
        <v>42304.207638888889</v>
      </c>
      <c r="L2119">
        <v>1445921940</v>
      </c>
      <c r="M2119" s="9">
        <f t="shared" si="135"/>
        <v>42290.059594907405</v>
      </c>
      <c r="N2119">
        <v>1444699549</v>
      </c>
      <c r="O2119" t="b">
        <v>0</v>
      </c>
      <c r="P2119">
        <v>35</v>
      </c>
      <c r="Q2119" t="b">
        <v>1</v>
      </c>
      <c r="R2119" t="s">
        <v>8277</v>
      </c>
    </row>
    <row r="2120" spans="1:18" ht="28.8" x14ac:dyDescent="0.55000000000000004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0" t="str">
        <f t="shared" si="132"/>
        <v>June</v>
      </c>
      <c r="J2120" s="10">
        <f t="shared" si="133"/>
        <v>2011</v>
      </c>
      <c r="K2120" s="9">
        <f t="shared" si="134"/>
        <v>40748.839537037034</v>
      </c>
      <c r="L2120">
        <v>1311538136</v>
      </c>
      <c r="M2120" s="9">
        <f t="shared" si="135"/>
        <v>40718.839537037034</v>
      </c>
      <c r="N2120">
        <v>1308946136</v>
      </c>
      <c r="O2120" t="b">
        <v>0</v>
      </c>
      <c r="P2120">
        <v>17</v>
      </c>
      <c r="Q2120" t="b">
        <v>1</v>
      </c>
      <c r="R2120" t="s">
        <v>8277</v>
      </c>
    </row>
    <row r="2121" spans="1:18" ht="43.2" x14ac:dyDescent="0.55000000000000004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0" t="str">
        <f t="shared" si="132"/>
        <v>July</v>
      </c>
      <c r="J2121" s="10">
        <f t="shared" si="133"/>
        <v>2012</v>
      </c>
      <c r="K2121" s="9">
        <f t="shared" si="134"/>
        <v>41137.130150462966</v>
      </c>
      <c r="L2121">
        <v>1345086445</v>
      </c>
      <c r="M2121" s="9">
        <f t="shared" si="135"/>
        <v>41107.130150462966</v>
      </c>
      <c r="N2121">
        <v>1342494445</v>
      </c>
      <c r="O2121" t="b">
        <v>0</v>
      </c>
      <c r="P2121">
        <v>22</v>
      </c>
      <c r="Q2121" t="b">
        <v>1</v>
      </c>
      <c r="R2121" t="s">
        <v>8277</v>
      </c>
    </row>
    <row r="2122" spans="1:18" ht="43.2" x14ac:dyDescent="0.55000000000000004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0" t="str">
        <f t="shared" si="132"/>
        <v>November</v>
      </c>
      <c r="J2122" s="10">
        <f t="shared" si="133"/>
        <v>2013</v>
      </c>
      <c r="K2122" s="9">
        <f t="shared" si="134"/>
        <v>41640.964537037034</v>
      </c>
      <c r="L2122">
        <v>1388617736</v>
      </c>
      <c r="M2122" s="9">
        <f t="shared" si="135"/>
        <v>41591.964537037034</v>
      </c>
      <c r="N2122">
        <v>1384384136</v>
      </c>
      <c r="O2122" t="b">
        <v>0</v>
      </c>
      <c r="P2122">
        <v>69</v>
      </c>
      <c r="Q2122" t="b">
        <v>1</v>
      </c>
      <c r="R2122" t="s">
        <v>8277</v>
      </c>
    </row>
    <row r="2123" spans="1:18" ht="28.8" x14ac:dyDescent="0.55000000000000004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0" t="str">
        <f t="shared" si="132"/>
        <v>December</v>
      </c>
      <c r="J2123" s="10">
        <f t="shared" si="133"/>
        <v>2016</v>
      </c>
      <c r="K2123" s="9">
        <f t="shared" si="134"/>
        <v>42746.7424537037</v>
      </c>
      <c r="L2123">
        <v>1484156948</v>
      </c>
      <c r="M2123" s="9">
        <f t="shared" si="135"/>
        <v>42716.7424537037</v>
      </c>
      <c r="N2123">
        <v>1481564948</v>
      </c>
      <c r="O2123" t="b">
        <v>0</v>
      </c>
      <c r="P2123">
        <v>10</v>
      </c>
      <c r="Q2123" t="b">
        <v>0</v>
      </c>
      <c r="R2123" t="s">
        <v>8280</v>
      </c>
    </row>
    <row r="2124" spans="1:18" ht="43.2" x14ac:dyDescent="0.55000000000000004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0" t="str">
        <f t="shared" si="132"/>
        <v>December</v>
      </c>
      <c r="J2124" s="10">
        <f t="shared" si="133"/>
        <v>2016</v>
      </c>
      <c r="K2124" s="9">
        <f t="shared" si="134"/>
        <v>42742.300567129627</v>
      </c>
      <c r="L2124">
        <v>1483773169</v>
      </c>
      <c r="M2124" s="9">
        <f t="shared" si="135"/>
        <v>42712.300567129627</v>
      </c>
      <c r="N2124">
        <v>1481181169</v>
      </c>
      <c r="O2124" t="b">
        <v>0</v>
      </c>
      <c r="P2124">
        <v>3</v>
      </c>
      <c r="Q2124" t="b">
        <v>0</v>
      </c>
      <c r="R2124" t="s">
        <v>8280</v>
      </c>
    </row>
    <row r="2125" spans="1:18" ht="57.6" x14ac:dyDescent="0.55000000000000004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0" t="str">
        <f t="shared" si="132"/>
        <v>January</v>
      </c>
      <c r="J2125" s="10">
        <f t="shared" si="133"/>
        <v>2010</v>
      </c>
      <c r="K2125" s="9">
        <f t="shared" si="134"/>
        <v>40252.290972222225</v>
      </c>
      <c r="L2125">
        <v>1268636340</v>
      </c>
      <c r="M2125" s="9">
        <f t="shared" si="135"/>
        <v>40198.424849537041</v>
      </c>
      <c r="N2125">
        <v>1263982307</v>
      </c>
      <c r="O2125" t="b">
        <v>0</v>
      </c>
      <c r="P2125">
        <v>5</v>
      </c>
      <c r="Q2125" t="b">
        <v>0</v>
      </c>
      <c r="R2125" t="s">
        <v>8280</v>
      </c>
    </row>
    <row r="2126" spans="1:18" ht="43.2" x14ac:dyDescent="0.55000000000000004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0" t="str">
        <f t="shared" si="132"/>
        <v>October</v>
      </c>
      <c r="J2126" s="10">
        <f t="shared" si="133"/>
        <v>2010</v>
      </c>
      <c r="K2126" s="9">
        <f t="shared" si="134"/>
        <v>40512.208333333336</v>
      </c>
      <c r="L2126">
        <v>1291093200</v>
      </c>
      <c r="M2126" s="9">
        <f t="shared" si="135"/>
        <v>40464.028182870366</v>
      </c>
      <c r="N2126">
        <v>1286930435</v>
      </c>
      <c r="O2126" t="b">
        <v>0</v>
      </c>
      <c r="P2126">
        <v>5</v>
      </c>
      <c r="Q2126" t="b">
        <v>0</v>
      </c>
      <c r="R2126" t="s">
        <v>8280</v>
      </c>
    </row>
    <row r="2127" spans="1:18" ht="43.2" x14ac:dyDescent="0.55000000000000004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0" t="str">
        <f t="shared" si="132"/>
        <v>July</v>
      </c>
      <c r="J2127" s="10">
        <f t="shared" si="133"/>
        <v>2015</v>
      </c>
      <c r="K2127" s="9">
        <f t="shared" si="134"/>
        <v>42221.023530092592</v>
      </c>
      <c r="L2127">
        <v>1438734833</v>
      </c>
      <c r="M2127" s="9">
        <f t="shared" si="135"/>
        <v>42191.023530092592</v>
      </c>
      <c r="N2127">
        <v>1436142833</v>
      </c>
      <c r="O2127" t="b">
        <v>0</v>
      </c>
      <c r="P2127">
        <v>27</v>
      </c>
      <c r="Q2127" t="b">
        <v>0</v>
      </c>
      <c r="R2127" t="s">
        <v>8280</v>
      </c>
    </row>
    <row r="2128" spans="1:18" ht="43.2" x14ac:dyDescent="0.55000000000000004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0" t="str">
        <f t="shared" si="132"/>
        <v>November</v>
      </c>
      <c r="J2128" s="10">
        <f t="shared" si="133"/>
        <v>2014</v>
      </c>
      <c r="K2128" s="9">
        <f t="shared" si="134"/>
        <v>41981.973229166666</v>
      </c>
      <c r="L2128">
        <v>1418080887</v>
      </c>
      <c r="M2128" s="9">
        <f t="shared" si="135"/>
        <v>41951.973229166666</v>
      </c>
      <c r="N2128">
        <v>1415488887</v>
      </c>
      <c r="O2128" t="b">
        <v>0</v>
      </c>
      <c r="P2128">
        <v>2</v>
      </c>
      <c r="Q2128" t="b">
        <v>0</v>
      </c>
      <c r="R2128" t="s">
        <v>8280</v>
      </c>
    </row>
    <row r="2129" spans="1:18" ht="28.8" x14ac:dyDescent="0.55000000000000004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0" t="str">
        <f t="shared" si="132"/>
        <v>February</v>
      </c>
      <c r="J2129" s="10">
        <f t="shared" si="133"/>
        <v>2015</v>
      </c>
      <c r="K2129" s="9">
        <f t="shared" si="134"/>
        <v>42075.463692129633</v>
      </c>
      <c r="L2129">
        <v>1426158463</v>
      </c>
      <c r="M2129" s="9">
        <f t="shared" si="135"/>
        <v>42045.50535879629</v>
      </c>
      <c r="N2129">
        <v>1423570063</v>
      </c>
      <c r="O2129" t="b">
        <v>0</v>
      </c>
      <c r="P2129">
        <v>236</v>
      </c>
      <c r="Q2129" t="b">
        <v>0</v>
      </c>
      <c r="R2129" t="s">
        <v>8280</v>
      </c>
    </row>
    <row r="2130" spans="1:18" ht="43.2" x14ac:dyDescent="0.55000000000000004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0" t="str">
        <f t="shared" si="132"/>
        <v>July</v>
      </c>
      <c r="J2130" s="10">
        <f t="shared" si="133"/>
        <v>2014</v>
      </c>
      <c r="K2130" s="9">
        <f t="shared" si="134"/>
        <v>41903.772789351853</v>
      </c>
      <c r="L2130">
        <v>1411324369</v>
      </c>
      <c r="M2130" s="9">
        <f t="shared" si="135"/>
        <v>41843.772789351853</v>
      </c>
      <c r="N2130">
        <v>1406140369</v>
      </c>
      <c r="O2130" t="b">
        <v>0</v>
      </c>
      <c r="P2130">
        <v>1</v>
      </c>
      <c r="Q2130" t="b">
        <v>0</v>
      </c>
      <c r="R2130" t="s">
        <v>8280</v>
      </c>
    </row>
    <row r="2131" spans="1:18" ht="43.2" x14ac:dyDescent="0.55000000000000004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0" t="str">
        <f t="shared" si="132"/>
        <v>February</v>
      </c>
      <c r="J2131" s="10">
        <f t="shared" si="133"/>
        <v>2016</v>
      </c>
      <c r="K2131" s="9">
        <f t="shared" si="134"/>
        <v>42439.024305555555</v>
      </c>
      <c r="L2131">
        <v>1457570100</v>
      </c>
      <c r="M2131" s="9">
        <f t="shared" si="135"/>
        <v>42409.024305555555</v>
      </c>
      <c r="N2131">
        <v>1454978100</v>
      </c>
      <c r="O2131" t="b">
        <v>0</v>
      </c>
      <c r="P2131">
        <v>12</v>
      </c>
      <c r="Q2131" t="b">
        <v>0</v>
      </c>
      <c r="R2131" t="s">
        <v>8280</v>
      </c>
    </row>
    <row r="2132" spans="1:18" ht="28.8" x14ac:dyDescent="0.55000000000000004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0" t="str">
        <f t="shared" si="132"/>
        <v>July</v>
      </c>
      <c r="J2132" s="10">
        <f t="shared" si="133"/>
        <v>2014</v>
      </c>
      <c r="K2132" s="9">
        <f t="shared" si="134"/>
        <v>41867.086377314816</v>
      </c>
      <c r="L2132">
        <v>1408154663</v>
      </c>
      <c r="M2132" s="9">
        <f t="shared" si="135"/>
        <v>41832.086377314816</v>
      </c>
      <c r="N2132">
        <v>1405130663</v>
      </c>
      <c r="O2132" t="b">
        <v>0</v>
      </c>
      <c r="P2132">
        <v>4</v>
      </c>
      <c r="Q2132" t="b">
        <v>0</v>
      </c>
      <c r="R2132" t="s">
        <v>8280</v>
      </c>
    </row>
    <row r="2133" spans="1:18" ht="43.2" x14ac:dyDescent="0.55000000000000004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0" t="str">
        <f t="shared" si="132"/>
        <v>June</v>
      </c>
      <c r="J2133" s="10">
        <f t="shared" si="133"/>
        <v>2015</v>
      </c>
      <c r="K2133" s="9">
        <f t="shared" si="134"/>
        <v>42197.207071759258</v>
      </c>
      <c r="L2133">
        <v>1436677091</v>
      </c>
      <c r="M2133" s="9">
        <f t="shared" si="135"/>
        <v>42167.207071759258</v>
      </c>
      <c r="N2133">
        <v>1434085091</v>
      </c>
      <c r="O2133" t="b">
        <v>0</v>
      </c>
      <c r="P2133">
        <v>3</v>
      </c>
      <c r="Q2133" t="b">
        <v>0</v>
      </c>
      <c r="R2133" t="s">
        <v>8280</v>
      </c>
    </row>
    <row r="2134" spans="1:18" ht="43.2" x14ac:dyDescent="0.55000000000000004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0" t="str">
        <f t="shared" si="132"/>
        <v>January</v>
      </c>
      <c r="J2134" s="10">
        <f t="shared" si="133"/>
        <v>2014</v>
      </c>
      <c r="K2134" s="9">
        <f t="shared" si="134"/>
        <v>41673.487175925926</v>
      </c>
      <c r="L2134">
        <v>1391427692</v>
      </c>
      <c r="M2134" s="9">
        <f t="shared" si="135"/>
        <v>41643.487175925926</v>
      </c>
      <c r="N2134">
        <v>1388835692</v>
      </c>
      <c r="O2134" t="b">
        <v>0</v>
      </c>
      <c r="P2134">
        <v>99</v>
      </c>
      <c r="Q2134" t="b">
        <v>0</v>
      </c>
      <c r="R2134" t="s">
        <v>8280</v>
      </c>
    </row>
    <row r="2135" spans="1:18" ht="43.2" x14ac:dyDescent="0.55000000000000004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0" t="str">
        <f t="shared" si="132"/>
        <v>March</v>
      </c>
      <c r="J2135" s="10">
        <f t="shared" si="133"/>
        <v>2011</v>
      </c>
      <c r="K2135" s="9">
        <f t="shared" si="134"/>
        <v>40657.290972222225</v>
      </c>
      <c r="L2135">
        <v>1303628340</v>
      </c>
      <c r="M2135" s="9">
        <f t="shared" si="135"/>
        <v>40619.097210648149</v>
      </c>
      <c r="N2135">
        <v>1300328399</v>
      </c>
      <c r="O2135" t="b">
        <v>0</v>
      </c>
      <c r="P2135">
        <v>3</v>
      </c>
      <c r="Q2135" t="b">
        <v>0</v>
      </c>
      <c r="R2135" t="s">
        <v>8280</v>
      </c>
    </row>
    <row r="2136" spans="1:18" ht="43.2" x14ac:dyDescent="0.55000000000000004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0" t="str">
        <f t="shared" si="132"/>
        <v>March</v>
      </c>
      <c r="J2136" s="10">
        <f t="shared" si="133"/>
        <v>2013</v>
      </c>
      <c r="K2136" s="9">
        <f t="shared" si="134"/>
        <v>41391.886469907404</v>
      </c>
      <c r="L2136">
        <v>1367097391</v>
      </c>
      <c r="M2136" s="9">
        <f t="shared" si="135"/>
        <v>41361.886469907404</v>
      </c>
      <c r="N2136">
        <v>1364505391</v>
      </c>
      <c r="O2136" t="b">
        <v>0</v>
      </c>
      <c r="P2136">
        <v>3</v>
      </c>
      <c r="Q2136" t="b">
        <v>0</v>
      </c>
      <c r="R2136" t="s">
        <v>8280</v>
      </c>
    </row>
    <row r="2137" spans="1:18" ht="43.2" x14ac:dyDescent="0.55000000000000004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0" t="str">
        <f t="shared" si="132"/>
        <v>September</v>
      </c>
      <c r="J2137" s="10">
        <f t="shared" si="133"/>
        <v>2012</v>
      </c>
      <c r="K2137" s="9">
        <f t="shared" si="134"/>
        <v>41186.963344907403</v>
      </c>
      <c r="L2137">
        <v>1349392033</v>
      </c>
      <c r="M2137" s="9">
        <f t="shared" si="135"/>
        <v>41156.963344907403</v>
      </c>
      <c r="N2137">
        <v>1346800033</v>
      </c>
      <c r="O2137" t="b">
        <v>0</v>
      </c>
      <c r="P2137">
        <v>22</v>
      </c>
      <c r="Q2137" t="b">
        <v>0</v>
      </c>
      <c r="R2137" t="s">
        <v>8280</v>
      </c>
    </row>
    <row r="2138" spans="1:18" ht="43.2" x14ac:dyDescent="0.55000000000000004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0" t="str">
        <f t="shared" si="132"/>
        <v>September</v>
      </c>
      <c r="J2138" s="10">
        <f t="shared" si="133"/>
        <v>2013</v>
      </c>
      <c r="K2138" s="9">
        <f t="shared" si="134"/>
        <v>41566.509097222224</v>
      </c>
      <c r="L2138">
        <v>1382184786</v>
      </c>
      <c r="M2138" s="9">
        <f t="shared" si="135"/>
        <v>41536.509097222224</v>
      </c>
      <c r="N2138">
        <v>1379592786</v>
      </c>
      <c r="O2138" t="b">
        <v>0</v>
      </c>
      <c r="P2138">
        <v>4</v>
      </c>
      <c r="Q2138" t="b">
        <v>0</v>
      </c>
      <c r="R2138" t="s">
        <v>8280</v>
      </c>
    </row>
    <row r="2139" spans="1:18" ht="43.2" x14ac:dyDescent="0.55000000000000004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0" t="str">
        <f t="shared" si="132"/>
        <v>November</v>
      </c>
      <c r="J2139" s="10">
        <f t="shared" si="133"/>
        <v>2014</v>
      </c>
      <c r="K2139" s="9">
        <f t="shared" si="134"/>
        <v>41978.771168981482</v>
      </c>
      <c r="L2139">
        <v>1417804229</v>
      </c>
      <c r="M2139" s="9">
        <f t="shared" si="135"/>
        <v>41948.771168981482</v>
      </c>
      <c r="N2139">
        <v>1415212229</v>
      </c>
      <c r="O2139" t="b">
        <v>0</v>
      </c>
      <c r="P2139">
        <v>534</v>
      </c>
      <c r="Q2139" t="b">
        <v>0</v>
      </c>
      <c r="R2139" t="s">
        <v>8280</v>
      </c>
    </row>
    <row r="2140" spans="1:18" ht="28.8" x14ac:dyDescent="0.55000000000000004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0" t="str">
        <f t="shared" si="132"/>
        <v>October</v>
      </c>
      <c r="J2140" s="10">
        <f t="shared" si="133"/>
        <v>2013</v>
      </c>
      <c r="K2140" s="9">
        <f t="shared" si="134"/>
        <v>41587.054849537039</v>
      </c>
      <c r="L2140">
        <v>1383959939</v>
      </c>
      <c r="M2140" s="9">
        <f t="shared" si="135"/>
        <v>41557.013182870374</v>
      </c>
      <c r="N2140">
        <v>1381364339</v>
      </c>
      <c r="O2140" t="b">
        <v>0</v>
      </c>
      <c r="P2140">
        <v>12</v>
      </c>
      <c r="Q2140" t="b">
        <v>0</v>
      </c>
      <c r="R2140" t="s">
        <v>8280</v>
      </c>
    </row>
    <row r="2141" spans="1:18" ht="43.2" x14ac:dyDescent="0.55000000000000004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0" t="str">
        <f t="shared" si="132"/>
        <v>October</v>
      </c>
      <c r="J2141" s="10">
        <f t="shared" si="133"/>
        <v>2016</v>
      </c>
      <c r="K2141" s="9">
        <f t="shared" si="134"/>
        <v>42677.750092592592</v>
      </c>
      <c r="L2141">
        <v>1478196008</v>
      </c>
      <c r="M2141" s="9">
        <f t="shared" si="135"/>
        <v>42647.750092592592</v>
      </c>
      <c r="N2141">
        <v>1475604008</v>
      </c>
      <c r="O2141" t="b">
        <v>0</v>
      </c>
      <c r="P2141">
        <v>56</v>
      </c>
      <c r="Q2141" t="b">
        <v>0</v>
      </c>
      <c r="R2141" t="s">
        <v>8280</v>
      </c>
    </row>
    <row r="2142" spans="1:18" ht="43.2" x14ac:dyDescent="0.55000000000000004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0" t="str">
        <f t="shared" si="132"/>
        <v>December</v>
      </c>
      <c r="J2142" s="10">
        <f t="shared" si="133"/>
        <v>2012</v>
      </c>
      <c r="K2142" s="9">
        <f t="shared" si="134"/>
        <v>41285.833611111113</v>
      </c>
      <c r="L2142">
        <v>1357934424</v>
      </c>
      <c r="M2142" s="9">
        <f t="shared" si="135"/>
        <v>41255.833611111113</v>
      </c>
      <c r="N2142">
        <v>1355342424</v>
      </c>
      <c r="O2142" t="b">
        <v>0</v>
      </c>
      <c r="P2142">
        <v>11</v>
      </c>
      <c r="Q2142" t="b">
        <v>0</v>
      </c>
      <c r="R2142" t="s">
        <v>8280</v>
      </c>
    </row>
    <row r="2143" spans="1:18" ht="43.2" x14ac:dyDescent="0.55000000000000004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0" t="str">
        <f t="shared" si="132"/>
        <v>October</v>
      </c>
      <c r="J2143" s="10">
        <f t="shared" si="133"/>
        <v>2014</v>
      </c>
      <c r="K2143" s="9">
        <f t="shared" si="134"/>
        <v>41957.277303240742</v>
      </c>
      <c r="L2143">
        <v>1415947159</v>
      </c>
      <c r="M2143" s="9">
        <f t="shared" si="135"/>
        <v>41927.235636574071</v>
      </c>
      <c r="N2143">
        <v>1413351559</v>
      </c>
      <c r="O2143" t="b">
        <v>0</v>
      </c>
      <c r="P2143">
        <v>0</v>
      </c>
      <c r="Q2143" t="b">
        <v>0</v>
      </c>
      <c r="R2143" t="s">
        <v>8280</v>
      </c>
    </row>
    <row r="2144" spans="1:18" ht="43.2" x14ac:dyDescent="0.55000000000000004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0" t="str">
        <f t="shared" si="132"/>
        <v>December</v>
      </c>
      <c r="J2144" s="10">
        <f t="shared" si="133"/>
        <v>2015</v>
      </c>
      <c r="K2144" s="9">
        <f t="shared" si="134"/>
        <v>42368.701504629629</v>
      </c>
      <c r="L2144">
        <v>1451494210</v>
      </c>
      <c r="M2144" s="9">
        <f t="shared" si="135"/>
        <v>42340.701504629629</v>
      </c>
      <c r="N2144">
        <v>1449075010</v>
      </c>
      <c r="O2144" t="b">
        <v>0</v>
      </c>
      <c r="P2144">
        <v>12</v>
      </c>
      <c r="Q2144" t="b">
        <v>0</v>
      </c>
      <c r="R2144" t="s">
        <v>8280</v>
      </c>
    </row>
    <row r="2145" spans="1:18" ht="43.2" x14ac:dyDescent="0.55000000000000004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0" t="str">
        <f t="shared" si="132"/>
        <v>June</v>
      </c>
      <c r="J2145" s="10">
        <f t="shared" si="133"/>
        <v>2010</v>
      </c>
      <c r="K2145" s="9">
        <f t="shared" si="134"/>
        <v>40380.791666666664</v>
      </c>
      <c r="L2145">
        <v>1279738800</v>
      </c>
      <c r="M2145" s="9">
        <f t="shared" si="135"/>
        <v>40332.886712962965</v>
      </c>
      <c r="N2145">
        <v>1275599812</v>
      </c>
      <c r="O2145" t="b">
        <v>0</v>
      </c>
      <c r="P2145">
        <v>5</v>
      </c>
      <c r="Q2145" t="b">
        <v>0</v>
      </c>
      <c r="R2145" t="s">
        <v>8280</v>
      </c>
    </row>
    <row r="2146" spans="1:18" ht="28.8" x14ac:dyDescent="0.55000000000000004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0" t="str">
        <f t="shared" si="132"/>
        <v>August</v>
      </c>
      <c r="J2146" s="10">
        <f t="shared" si="133"/>
        <v>2013</v>
      </c>
      <c r="K2146" s="9">
        <f t="shared" si="134"/>
        <v>41531.546759259261</v>
      </c>
      <c r="L2146">
        <v>1379164040</v>
      </c>
      <c r="M2146" s="9">
        <f t="shared" si="135"/>
        <v>41499.546759259261</v>
      </c>
      <c r="N2146">
        <v>1376399240</v>
      </c>
      <c r="O2146" t="b">
        <v>0</v>
      </c>
      <c r="P2146">
        <v>24</v>
      </c>
      <c r="Q2146" t="b">
        <v>0</v>
      </c>
      <c r="R2146" t="s">
        <v>8280</v>
      </c>
    </row>
    <row r="2147" spans="1:18" ht="43.2" x14ac:dyDescent="0.55000000000000004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0" t="str">
        <f t="shared" si="132"/>
        <v>October</v>
      </c>
      <c r="J2147" s="10">
        <f t="shared" si="133"/>
        <v>2013</v>
      </c>
      <c r="K2147" s="9">
        <f t="shared" si="134"/>
        <v>41605.279097222221</v>
      </c>
      <c r="L2147">
        <v>1385534514</v>
      </c>
      <c r="M2147" s="9">
        <f t="shared" si="135"/>
        <v>41575.237430555557</v>
      </c>
      <c r="N2147">
        <v>1382938914</v>
      </c>
      <c r="O2147" t="b">
        <v>0</v>
      </c>
      <c r="P2147">
        <v>89</v>
      </c>
      <c r="Q2147" t="b">
        <v>0</v>
      </c>
      <c r="R2147" t="s">
        <v>8280</v>
      </c>
    </row>
    <row r="2148" spans="1:18" ht="43.2" x14ac:dyDescent="0.55000000000000004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0" t="str">
        <f t="shared" si="132"/>
        <v>January</v>
      </c>
      <c r="J2148" s="10">
        <f t="shared" si="133"/>
        <v>2016</v>
      </c>
      <c r="K2148" s="9">
        <f t="shared" si="134"/>
        <v>42411.679513888885</v>
      </c>
      <c r="L2148">
        <v>1455207510</v>
      </c>
      <c r="M2148" s="9">
        <f t="shared" si="135"/>
        <v>42397.679513888885</v>
      </c>
      <c r="N2148">
        <v>1453997910</v>
      </c>
      <c r="O2148" t="b">
        <v>0</v>
      </c>
      <c r="P2148">
        <v>1</v>
      </c>
      <c r="Q2148" t="b">
        <v>0</v>
      </c>
      <c r="R2148" t="s">
        <v>8280</v>
      </c>
    </row>
    <row r="2149" spans="1:18" x14ac:dyDescent="0.55000000000000004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0" t="str">
        <f t="shared" si="132"/>
        <v>October</v>
      </c>
      <c r="J2149" s="10">
        <f t="shared" si="133"/>
        <v>2014</v>
      </c>
      <c r="K2149" s="9">
        <f t="shared" si="134"/>
        <v>41959.337361111116</v>
      </c>
      <c r="L2149">
        <v>1416125148</v>
      </c>
      <c r="M2149" s="9">
        <f t="shared" si="135"/>
        <v>41927.295694444445</v>
      </c>
      <c r="N2149">
        <v>1413356748</v>
      </c>
      <c r="O2149" t="b">
        <v>0</v>
      </c>
      <c r="P2149">
        <v>55</v>
      </c>
      <c r="Q2149" t="b">
        <v>0</v>
      </c>
      <c r="R2149" t="s">
        <v>8280</v>
      </c>
    </row>
    <row r="2150" spans="1:18" ht="43.2" x14ac:dyDescent="0.55000000000000004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0" t="str">
        <f t="shared" si="132"/>
        <v>March</v>
      </c>
      <c r="J2150" s="10">
        <f t="shared" si="133"/>
        <v>2015</v>
      </c>
      <c r="K2150" s="9">
        <f t="shared" si="134"/>
        <v>42096.691921296297</v>
      </c>
      <c r="L2150">
        <v>1427992582</v>
      </c>
      <c r="M2150" s="9">
        <f t="shared" si="135"/>
        <v>42066.733587962968</v>
      </c>
      <c r="N2150">
        <v>1425404182</v>
      </c>
      <c r="O2150" t="b">
        <v>0</v>
      </c>
      <c r="P2150">
        <v>2</v>
      </c>
      <c r="Q2150" t="b">
        <v>0</v>
      </c>
      <c r="R2150" t="s">
        <v>8280</v>
      </c>
    </row>
    <row r="2151" spans="1:18" ht="43.2" x14ac:dyDescent="0.55000000000000004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0" t="str">
        <f t="shared" si="132"/>
        <v>June</v>
      </c>
      <c r="J2151" s="10">
        <f t="shared" si="133"/>
        <v>2010</v>
      </c>
      <c r="K2151" s="9">
        <f t="shared" si="134"/>
        <v>40390</v>
      </c>
      <c r="L2151">
        <v>1280534400</v>
      </c>
      <c r="M2151" s="9">
        <f t="shared" si="135"/>
        <v>40355.024953703702</v>
      </c>
      <c r="N2151">
        <v>1277512556</v>
      </c>
      <c r="O2151" t="b">
        <v>0</v>
      </c>
      <c r="P2151">
        <v>0</v>
      </c>
      <c r="Q2151" t="b">
        <v>0</v>
      </c>
      <c r="R2151" t="s">
        <v>8280</v>
      </c>
    </row>
    <row r="2152" spans="1:18" x14ac:dyDescent="0.55000000000000004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0" t="str">
        <f t="shared" si="132"/>
        <v>June</v>
      </c>
      <c r="J2152" s="10">
        <f t="shared" si="133"/>
        <v>2016</v>
      </c>
      <c r="K2152" s="9">
        <f t="shared" si="134"/>
        <v>42564.284710648149</v>
      </c>
      <c r="L2152">
        <v>1468392599</v>
      </c>
      <c r="M2152" s="9">
        <f t="shared" si="135"/>
        <v>42534.284710648149</v>
      </c>
      <c r="N2152">
        <v>1465800599</v>
      </c>
      <c r="O2152" t="b">
        <v>0</v>
      </c>
      <c r="P2152">
        <v>4</v>
      </c>
      <c r="Q2152" t="b">
        <v>0</v>
      </c>
      <c r="R2152" t="s">
        <v>8280</v>
      </c>
    </row>
    <row r="2153" spans="1:18" ht="43.2" x14ac:dyDescent="0.55000000000000004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0" t="str">
        <f t="shared" si="132"/>
        <v>May</v>
      </c>
      <c r="J2153" s="10">
        <f t="shared" si="133"/>
        <v>2016</v>
      </c>
      <c r="K2153" s="9">
        <f t="shared" si="134"/>
        <v>42550.847384259265</v>
      </c>
      <c r="L2153">
        <v>1467231614</v>
      </c>
      <c r="M2153" s="9">
        <f t="shared" si="135"/>
        <v>42520.847384259265</v>
      </c>
      <c r="N2153">
        <v>1464639614</v>
      </c>
      <c r="O2153" t="b">
        <v>0</v>
      </c>
      <c r="P2153">
        <v>6</v>
      </c>
      <c r="Q2153" t="b">
        <v>0</v>
      </c>
      <c r="R2153" t="s">
        <v>8280</v>
      </c>
    </row>
    <row r="2154" spans="1:18" ht="43.2" x14ac:dyDescent="0.55000000000000004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0" t="str">
        <f t="shared" si="132"/>
        <v>February</v>
      </c>
      <c r="J2154" s="10">
        <f t="shared" si="133"/>
        <v>2014</v>
      </c>
      <c r="K2154" s="9">
        <f t="shared" si="134"/>
        <v>41713.790613425925</v>
      </c>
      <c r="L2154">
        <v>1394909909</v>
      </c>
      <c r="M2154" s="9">
        <f t="shared" si="135"/>
        <v>41683.832280092596</v>
      </c>
      <c r="N2154">
        <v>1392321509</v>
      </c>
      <c r="O2154" t="b">
        <v>0</v>
      </c>
      <c r="P2154">
        <v>4</v>
      </c>
      <c r="Q2154" t="b">
        <v>0</v>
      </c>
      <c r="R2154" t="s">
        <v>8280</v>
      </c>
    </row>
    <row r="2155" spans="1:18" ht="43.2" x14ac:dyDescent="0.55000000000000004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0" t="str">
        <f t="shared" si="132"/>
        <v>December</v>
      </c>
      <c r="J2155" s="10">
        <f t="shared" si="133"/>
        <v>2014</v>
      </c>
      <c r="K2155" s="9">
        <f t="shared" si="134"/>
        <v>42014.332638888889</v>
      </c>
      <c r="L2155">
        <v>1420876740</v>
      </c>
      <c r="M2155" s="9">
        <f t="shared" si="135"/>
        <v>41974.911087962959</v>
      </c>
      <c r="N2155">
        <v>1417470718</v>
      </c>
      <c r="O2155" t="b">
        <v>0</v>
      </c>
      <c r="P2155">
        <v>4</v>
      </c>
      <c r="Q2155" t="b">
        <v>0</v>
      </c>
      <c r="R2155" t="s">
        <v>8280</v>
      </c>
    </row>
    <row r="2156" spans="1:18" ht="28.8" x14ac:dyDescent="0.55000000000000004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0" t="str">
        <f t="shared" si="132"/>
        <v>January</v>
      </c>
      <c r="J2156" s="10">
        <f t="shared" si="133"/>
        <v>2014</v>
      </c>
      <c r="K2156" s="9">
        <f t="shared" si="134"/>
        <v>41667.632256944446</v>
      </c>
      <c r="L2156">
        <v>1390921827</v>
      </c>
      <c r="M2156" s="9">
        <f t="shared" si="135"/>
        <v>41647.632256944446</v>
      </c>
      <c r="N2156">
        <v>1389193827</v>
      </c>
      <c r="O2156" t="b">
        <v>0</v>
      </c>
      <c r="P2156">
        <v>2</v>
      </c>
      <c r="Q2156" t="b">
        <v>0</v>
      </c>
      <c r="R2156" t="s">
        <v>8280</v>
      </c>
    </row>
    <row r="2157" spans="1:18" ht="43.2" x14ac:dyDescent="0.55000000000000004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0" t="str">
        <f t="shared" si="132"/>
        <v>March</v>
      </c>
      <c r="J2157" s="10">
        <f t="shared" si="133"/>
        <v>2016</v>
      </c>
      <c r="K2157" s="9">
        <f t="shared" si="134"/>
        <v>42460.70584490741</v>
      </c>
      <c r="L2157">
        <v>1459443385</v>
      </c>
      <c r="M2157" s="9">
        <f t="shared" si="135"/>
        <v>42430.747511574074</v>
      </c>
      <c r="N2157">
        <v>1456854985</v>
      </c>
      <c r="O2157" t="b">
        <v>0</v>
      </c>
      <c r="P2157">
        <v>5</v>
      </c>
      <c r="Q2157" t="b">
        <v>0</v>
      </c>
      <c r="R2157" t="s">
        <v>8280</v>
      </c>
    </row>
    <row r="2158" spans="1:18" ht="43.2" x14ac:dyDescent="0.55000000000000004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0" t="str">
        <f t="shared" si="132"/>
        <v>August</v>
      </c>
      <c r="J2158" s="10">
        <f t="shared" si="133"/>
        <v>2013</v>
      </c>
      <c r="K2158" s="9">
        <f t="shared" si="134"/>
        <v>41533.85423611111</v>
      </c>
      <c r="L2158">
        <v>1379363406</v>
      </c>
      <c r="M2158" s="9">
        <f t="shared" si="135"/>
        <v>41488.85423611111</v>
      </c>
      <c r="N2158">
        <v>1375475406</v>
      </c>
      <c r="O2158" t="b">
        <v>0</v>
      </c>
      <c r="P2158">
        <v>83</v>
      </c>
      <c r="Q2158" t="b">
        <v>0</v>
      </c>
      <c r="R2158" t="s">
        <v>8280</v>
      </c>
    </row>
    <row r="2159" spans="1:18" ht="28.8" x14ac:dyDescent="0.55000000000000004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0" t="str">
        <f t="shared" si="132"/>
        <v>November</v>
      </c>
      <c r="J2159" s="10">
        <f t="shared" si="133"/>
        <v>2016</v>
      </c>
      <c r="K2159" s="9">
        <f t="shared" si="134"/>
        <v>42727.332638888889</v>
      </c>
      <c r="L2159">
        <v>1482479940</v>
      </c>
      <c r="M2159" s="9">
        <f t="shared" si="135"/>
        <v>42694.98128472222</v>
      </c>
      <c r="N2159">
        <v>1479684783</v>
      </c>
      <c r="O2159" t="b">
        <v>0</v>
      </c>
      <c r="P2159">
        <v>57</v>
      </c>
      <c r="Q2159" t="b">
        <v>0</v>
      </c>
      <c r="R2159" t="s">
        <v>8280</v>
      </c>
    </row>
    <row r="2160" spans="1:18" ht="43.2" x14ac:dyDescent="0.55000000000000004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0" t="str">
        <f t="shared" si="132"/>
        <v>December</v>
      </c>
      <c r="J2160" s="10">
        <f t="shared" si="133"/>
        <v>2012</v>
      </c>
      <c r="K2160" s="9">
        <f t="shared" si="134"/>
        <v>41309.853865740741</v>
      </c>
      <c r="L2160">
        <v>1360009774</v>
      </c>
      <c r="M2160" s="9">
        <f t="shared" si="135"/>
        <v>41264.853865740741</v>
      </c>
      <c r="N2160">
        <v>1356121774</v>
      </c>
      <c r="O2160" t="b">
        <v>0</v>
      </c>
      <c r="P2160">
        <v>311</v>
      </c>
      <c r="Q2160" t="b">
        <v>0</v>
      </c>
      <c r="R2160" t="s">
        <v>8280</v>
      </c>
    </row>
    <row r="2161" spans="1:18" ht="57.6" x14ac:dyDescent="0.55000000000000004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0" t="str">
        <f t="shared" si="132"/>
        <v>June</v>
      </c>
      <c r="J2161" s="10">
        <f t="shared" si="133"/>
        <v>2011</v>
      </c>
      <c r="K2161" s="9">
        <f t="shared" si="134"/>
        <v>40740.731180555551</v>
      </c>
      <c r="L2161">
        <v>1310837574</v>
      </c>
      <c r="M2161" s="9">
        <f t="shared" si="135"/>
        <v>40710.731180555551</v>
      </c>
      <c r="N2161">
        <v>1308245574</v>
      </c>
      <c r="O2161" t="b">
        <v>0</v>
      </c>
      <c r="P2161">
        <v>2</v>
      </c>
      <c r="Q2161" t="b">
        <v>0</v>
      </c>
      <c r="R2161" t="s">
        <v>8280</v>
      </c>
    </row>
    <row r="2162" spans="1:18" ht="43.2" x14ac:dyDescent="0.55000000000000004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0" t="str">
        <f t="shared" si="132"/>
        <v>April</v>
      </c>
      <c r="J2162" s="10">
        <f t="shared" si="133"/>
        <v>2012</v>
      </c>
      <c r="K2162" s="9">
        <f t="shared" si="134"/>
        <v>41048.711863425924</v>
      </c>
      <c r="L2162">
        <v>1337447105</v>
      </c>
      <c r="M2162" s="9">
        <f t="shared" si="135"/>
        <v>41018.711863425924</v>
      </c>
      <c r="N2162">
        <v>1334855105</v>
      </c>
      <c r="O2162" t="b">
        <v>0</v>
      </c>
      <c r="P2162">
        <v>16</v>
      </c>
      <c r="Q2162" t="b">
        <v>0</v>
      </c>
      <c r="R2162" t="s">
        <v>8280</v>
      </c>
    </row>
    <row r="2163" spans="1:18" ht="28.8" x14ac:dyDescent="0.55000000000000004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0" t="str">
        <f t="shared" si="132"/>
        <v>August</v>
      </c>
      <c r="J2163" s="10">
        <f t="shared" si="133"/>
        <v>2015</v>
      </c>
      <c r="K2163" s="9">
        <f t="shared" si="134"/>
        <v>42270.852534722217</v>
      </c>
      <c r="L2163">
        <v>1443040059</v>
      </c>
      <c r="M2163" s="9">
        <f t="shared" si="135"/>
        <v>42240.852534722217</v>
      </c>
      <c r="N2163">
        <v>1440448059</v>
      </c>
      <c r="O2163" t="b">
        <v>0</v>
      </c>
      <c r="P2163">
        <v>13</v>
      </c>
      <c r="Q2163" t="b">
        <v>1</v>
      </c>
      <c r="R2163" t="s">
        <v>8274</v>
      </c>
    </row>
    <row r="2164" spans="1:18" ht="43.2" x14ac:dyDescent="0.55000000000000004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0" t="str">
        <f t="shared" si="132"/>
        <v>June</v>
      </c>
      <c r="J2164" s="10">
        <f t="shared" si="133"/>
        <v>2014</v>
      </c>
      <c r="K2164" s="9">
        <f t="shared" si="134"/>
        <v>41844.766099537039</v>
      </c>
      <c r="L2164">
        <v>1406226191</v>
      </c>
      <c r="M2164" s="9">
        <f t="shared" si="135"/>
        <v>41813.766099537039</v>
      </c>
      <c r="N2164">
        <v>1403547791</v>
      </c>
      <c r="O2164" t="b">
        <v>0</v>
      </c>
      <c r="P2164">
        <v>58</v>
      </c>
      <c r="Q2164" t="b">
        <v>1</v>
      </c>
      <c r="R2164" t="s">
        <v>8274</v>
      </c>
    </row>
    <row r="2165" spans="1:18" ht="43.2" x14ac:dyDescent="0.55000000000000004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0" t="str">
        <f t="shared" si="132"/>
        <v>April</v>
      </c>
      <c r="J2165" s="10">
        <f t="shared" si="133"/>
        <v>2015</v>
      </c>
      <c r="K2165" s="9">
        <f t="shared" si="134"/>
        <v>42163.159722222219</v>
      </c>
      <c r="L2165">
        <v>1433735400</v>
      </c>
      <c r="M2165" s="9">
        <f t="shared" si="135"/>
        <v>42111.899537037039</v>
      </c>
      <c r="N2165">
        <v>1429306520</v>
      </c>
      <c r="O2165" t="b">
        <v>0</v>
      </c>
      <c r="P2165">
        <v>44</v>
      </c>
      <c r="Q2165" t="b">
        <v>1</v>
      </c>
      <c r="R2165" t="s">
        <v>8274</v>
      </c>
    </row>
    <row r="2166" spans="1:18" ht="28.8" x14ac:dyDescent="0.55000000000000004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0" t="str">
        <f t="shared" si="132"/>
        <v>May</v>
      </c>
      <c r="J2166" s="10">
        <f t="shared" si="133"/>
        <v>2016</v>
      </c>
      <c r="K2166" s="9">
        <f t="shared" si="134"/>
        <v>42546.165972222225</v>
      </c>
      <c r="L2166">
        <v>1466827140</v>
      </c>
      <c r="M2166" s="9">
        <f t="shared" si="135"/>
        <v>42515.71775462963</v>
      </c>
      <c r="N2166">
        <v>1464196414</v>
      </c>
      <c r="O2166" t="b">
        <v>0</v>
      </c>
      <c r="P2166">
        <v>83</v>
      </c>
      <c r="Q2166" t="b">
        <v>1</v>
      </c>
      <c r="R2166" t="s">
        <v>8274</v>
      </c>
    </row>
    <row r="2167" spans="1:18" ht="43.2" x14ac:dyDescent="0.55000000000000004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0" t="str">
        <f t="shared" si="132"/>
        <v>March</v>
      </c>
      <c r="J2167" s="10">
        <f t="shared" si="133"/>
        <v>2016</v>
      </c>
      <c r="K2167" s="9">
        <f t="shared" si="134"/>
        <v>42468.625405092593</v>
      </c>
      <c r="L2167">
        <v>1460127635</v>
      </c>
      <c r="M2167" s="9">
        <f t="shared" si="135"/>
        <v>42438.667071759264</v>
      </c>
      <c r="N2167">
        <v>1457539235</v>
      </c>
      <c r="O2167" t="b">
        <v>0</v>
      </c>
      <c r="P2167">
        <v>117</v>
      </c>
      <c r="Q2167" t="b">
        <v>1</v>
      </c>
      <c r="R2167" t="s">
        <v>8274</v>
      </c>
    </row>
    <row r="2168" spans="1:18" ht="57.6" x14ac:dyDescent="0.55000000000000004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0" t="str">
        <f t="shared" si="132"/>
        <v>October</v>
      </c>
      <c r="J2168" s="10">
        <f t="shared" si="133"/>
        <v>2014</v>
      </c>
      <c r="K2168" s="9">
        <f t="shared" si="134"/>
        <v>41978.879837962959</v>
      </c>
      <c r="L2168">
        <v>1417813618</v>
      </c>
      <c r="M2168" s="9">
        <f t="shared" si="135"/>
        <v>41933.838171296295</v>
      </c>
      <c r="N2168">
        <v>1413922018</v>
      </c>
      <c r="O2168" t="b">
        <v>0</v>
      </c>
      <c r="P2168">
        <v>32</v>
      </c>
      <c r="Q2168" t="b">
        <v>1</v>
      </c>
      <c r="R2168" t="s">
        <v>8274</v>
      </c>
    </row>
    <row r="2169" spans="1:18" ht="28.8" x14ac:dyDescent="0.55000000000000004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0" t="str">
        <f t="shared" si="132"/>
        <v>September</v>
      </c>
      <c r="J2169" s="10">
        <f t="shared" si="133"/>
        <v>2012</v>
      </c>
      <c r="K2169" s="9">
        <f t="shared" si="134"/>
        <v>41167.066400462965</v>
      </c>
      <c r="L2169">
        <v>1347672937</v>
      </c>
      <c r="M2169" s="9">
        <f t="shared" si="135"/>
        <v>41153.066400462965</v>
      </c>
      <c r="N2169">
        <v>1346463337</v>
      </c>
      <c r="O2169" t="b">
        <v>0</v>
      </c>
      <c r="P2169">
        <v>8</v>
      </c>
      <c r="Q2169" t="b">
        <v>1</v>
      </c>
      <c r="R2169" t="s">
        <v>8274</v>
      </c>
    </row>
    <row r="2170" spans="1:18" ht="28.8" x14ac:dyDescent="0.55000000000000004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0" t="str">
        <f t="shared" si="132"/>
        <v>January</v>
      </c>
      <c r="J2170" s="10">
        <f t="shared" si="133"/>
        <v>2017</v>
      </c>
      <c r="K2170" s="9">
        <f t="shared" si="134"/>
        <v>42776.208333333328</v>
      </c>
      <c r="L2170">
        <v>1486702800</v>
      </c>
      <c r="M2170" s="9">
        <f t="shared" si="135"/>
        <v>42745.600243055553</v>
      </c>
      <c r="N2170">
        <v>1484058261</v>
      </c>
      <c r="O2170" t="b">
        <v>0</v>
      </c>
      <c r="P2170">
        <v>340</v>
      </c>
      <c r="Q2170" t="b">
        <v>1</v>
      </c>
      <c r="R2170" t="s">
        <v>8274</v>
      </c>
    </row>
    <row r="2171" spans="1:18" ht="43.2" x14ac:dyDescent="0.55000000000000004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0" t="str">
        <f t="shared" si="132"/>
        <v>February</v>
      </c>
      <c r="J2171" s="10">
        <f t="shared" si="133"/>
        <v>2017</v>
      </c>
      <c r="K2171" s="9">
        <f t="shared" si="134"/>
        <v>42796.700821759259</v>
      </c>
      <c r="L2171">
        <v>1488473351</v>
      </c>
      <c r="M2171" s="9">
        <f t="shared" si="135"/>
        <v>42793.700821759259</v>
      </c>
      <c r="N2171">
        <v>1488214151</v>
      </c>
      <c r="O2171" t="b">
        <v>0</v>
      </c>
      <c r="P2171">
        <v>7</v>
      </c>
      <c r="Q2171" t="b">
        <v>1</v>
      </c>
      <c r="R2171" t="s">
        <v>8274</v>
      </c>
    </row>
    <row r="2172" spans="1:18" ht="43.2" x14ac:dyDescent="0.55000000000000004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0" t="str">
        <f t="shared" si="132"/>
        <v>July</v>
      </c>
      <c r="J2172" s="10">
        <f t="shared" si="133"/>
        <v>2015</v>
      </c>
      <c r="K2172" s="9">
        <f t="shared" si="134"/>
        <v>42238.750254629631</v>
      </c>
      <c r="L2172">
        <v>1440266422</v>
      </c>
      <c r="M2172" s="9">
        <f t="shared" si="135"/>
        <v>42198.750254629631</v>
      </c>
      <c r="N2172">
        <v>1436810422</v>
      </c>
      <c r="O2172" t="b">
        <v>0</v>
      </c>
      <c r="P2172">
        <v>19</v>
      </c>
      <c r="Q2172" t="b">
        <v>1</v>
      </c>
      <c r="R2172" t="s">
        <v>8274</v>
      </c>
    </row>
    <row r="2173" spans="1:18" ht="43.2" x14ac:dyDescent="0.55000000000000004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0" t="str">
        <f t="shared" si="132"/>
        <v>May</v>
      </c>
      <c r="J2173" s="10">
        <f t="shared" si="133"/>
        <v>2015</v>
      </c>
      <c r="K2173" s="9">
        <f t="shared" si="134"/>
        <v>42177.208333333328</v>
      </c>
      <c r="L2173">
        <v>1434949200</v>
      </c>
      <c r="M2173" s="9">
        <f t="shared" si="135"/>
        <v>42141.95711805555</v>
      </c>
      <c r="N2173">
        <v>1431903495</v>
      </c>
      <c r="O2173" t="b">
        <v>0</v>
      </c>
      <c r="P2173">
        <v>47</v>
      </c>
      <c r="Q2173" t="b">
        <v>1</v>
      </c>
      <c r="R2173" t="s">
        <v>8274</v>
      </c>
    </row>
    <row r="2174" spans="1:18" ht="43.2" x14ac:dyDescent="0.55000000000000004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0" t="str">
        <f t="shared" si="132"/>
        <v>March</v>
      </c>
      <c r="J2174" s="10">
        <f t="shared" si="133"/>
        <v>2015</v>
      </c>
      <c r="K2174" s="9">
        <f t="shared" si="134"/>
        <v>42112.580092592587</v>
      </c>
      <c r="L2174">
        <v>1429365320</v>
      </c>
      <c r="M2174" s="9">
        <f t="shared" si="135"/>
        <v>42082.580092592587</v>
      </c>
      <c r="N2174">
        <v>1426773320</v>
      </c>
      <c r="O2174" t="b">
        <v>0</v>
      </c>
      <c r="P2174">
        <v>13</v>
      </c>
      <c r="Q2174" t="b">
        <v>1</v>
      </c>
      <c r="R2174" t="s">
        <v>8274</v>
      </c>
    </row>
    <row r="2175" spans="1:18" ht="43.2" x14ac:dyDescent="0.55000000000000004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0" t="str">
        <f t="shared" si="132"/>
        <v>August</v>
      </c>
      <c r="J2175" s="10">
        <f t="shared" si="133"/>
        <v>2013</v>
      </c>
      <c r="K2175" s="9">
        <f t="shared" si="134"/>
        <v>41527.165972222225</v>
      </c>
      <c r="L2175">
        <v>1378785540</v>
      </c>
      <c r="M2175" s="9">
        <f t="shared" si="135"/>
        <v>41495.692627314813</v>
      </c>
      <c r="N2175">
        <v>1376066243</v>
      </c>
      <c r="O2175" t="b">
        <v>0</v>
      </c>
      <c r="P2175">
        <v>90</v>
      </c>
      <c r="Q2175" t="b">
        <v>1</v>
      </c>
      <c r="R2175" t="s">
        <v>8274</v>
      </c>
    </row>
    <row r="2176" spans="1:18" ht="43.2" x14ac:dyDescent="0.55000000000000004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0" t="str">
        <f t="shared" si="132"/>
        <v>April</v>
      </c>
      <c r="J2176" s="10">
        <f t="shared" si="133"/>
        <v>2016</v>
      </c>
      <c r="K2176" s="9">
        <f t="shared" si="134"/>
        <v>42495.542905092589</v>
      </c>
      <c r="L2176">
        <v>1462453307</v>
      </c>
      <c r="M2176" s="9">
        <f t="shared" si="135"/>
        <v>42465.542905092589</v>
      </c>
      <c r="N2176">
        <v>1459861307</v>
      </c>
      <c r="O2176" t="b">
        <v>0</v>
      </c>
      <c r="P2176">
        <v>63</v>
      </c>
      <c r="Q2176" t="b">
        <v>1</v>
      </c>
      <c r="R2176" t="s">
        <v>8274</v>
      </c>
    </row>
    <row r="2177" spans="1:18" ht="43.2" x14ac:dyDescent="0.55000000000000004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0" t="str">
        <f t="shared" si="132"/>
        <v>July</v>
      </c>
      <c r="J2177" s="10">
        <f t="shared" si="133"/>
        <v>2016</v>
      </c>
      <c r="K2177" s="9">
        <f t="shared" si="134"/>
        <v>42572.009097222224</v>
      </c>
      <c r="L2177">
        <v>1469059986</v>
      </c>
      <c r="M2177" s="9">
        <f t="shared" si="135"/>
        <v>42565.009097222224</v>
      </c>
      <c r="N2177">
        <v>1468455186</v>
      </c>
      <c r="O2177" t="b">
        <v>0</v>
      </c>
      <c r="P2177">
        <v>26</v>
      </c>
      <c r="Q2177" t="b">
        <v>1</v>
      </c>
      <c r="R2177" t="s">
        <v>8274</v>
      </c>
    </row>
    <row r="2178" spans="1:18" ht="43.2" x14ac:dyDescent="0.55000000000000004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0" t="str">
        <f t="shared" si="132"/>
        <v>April</v>
      </c>
      <c r="J2178" s="10">
        <f t="shared" si="133"/>
        <v>2015</v>
      </c>
      <c r="K2178" s="9">
        <f t="shared" si="134"/>
        <v>42126.633206018523</v>
      </c>
      <c r="L2178">
        <v>1430579509</v>
      </c>
      <c r="M2178" s="9">
        <f t="shared" si="135"/>
        <v>42096.633206018523</v>
      </c>
      <c r="N2178">
        <v>1427987509</v>
      </c>
      <c r="O2178" t="b">
        <v>0</v>
      </c>
      <c r="P2178">
        <v>71</v>
      </c>
      <c r="Q2178" t="b">
        <v>1</v>
      </c>
      <c r="R2178" t="s">
        <v>8274</v>
      </c>
    </row>
    <row r="2179" spans="1:18" ht="57.6" x14ac:dyDescent="0.55000000000000004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0" t="str">
        <f t="shared" ref="I2179:I2242" si="136">TEXT(M2179, "mmmm")</f>
        <v>May</v>
      </c>
      <c r="J2179" s="10">
        <f t="shared" ref="J2179:J2242" si="137">YEAR(M2179)</f>
        <v>2016</v>
      </c>
      <c r="K2179" s="9">
        <f t="shared" ref="K2179:K2242" si="138">(((L2179/60)/60)/24)+DATE(1970,1,1)</f>
        <v>42527.250775462962</v>
      </c>
      <c r="L2179">
        <v>1465192867</v>
      </c>
      <c r="M2179" s="9">
        <f t="shared" ref="M2179:M2242" si="139">(((N2179/60)/60)/24)+DATE(1970,1,1)</f>
        <v>42502.250775462962</v>
      </c>
      <c r="N2179">
        <v>1463032867</v>
      </c>
      <c r="O2179" t="b">
        <v>0</v>
      </c>
      <c r="P2179">
        <v>38</v>
      </c>
      <c r="Q2179" t="b">
        <v>1</v>
      </c>
      <c r="R2179" t="s">
        <v>8274</v>
      </c>
    </row>
    <row r="2180" spans="1:18" ht="43.2" x14ac:dyDescent="0.55000000000000004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0" t="str">
        <f t="shared" si="136"/>
        <v>December</v>
      </c>
      <c r="J2180" s="10">
        <f t="shared" si="137"/>
        <v>2016</v>
      </c>
      <c r="K2180" s="9">
        <f t="shared" si="138"/>
        <v>42753.63653935185</v>
      </c>
      <c r="L2180">
        <v>1484752597</v>
      </c>
      <c r="M2180" s="9">
        <f t="shared" si="139"/>
        <v>42723.63653935185</v>
      </c>
      <c r="N2180">
        <v>1482160597</v>
      </c>
      <c r="O2180" t="b">
        <v>0</v>
      </c>
      <c r="P2180">
        <v>859</v>
      </c>
      <c r="Q2180" t="b">
        <v>1</v>
      </c>
      <c r="R2180" t="s">
        <v>8274</v>
      </c>
    </row>
    <row r="2181" spans="1:18" ht="28.8" x14ac:dyDescent="0.55000000000000004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0" t="str">
        <f t="shared" si="136"/>
        <v>March</v>
      </c>
      <c r="J2181" s="10">
        <f t="shared" si="137"/>
        <v>2015</v>
      </c>
      <c r="K2181" s="9">
        <f t="shared" si="138"/>
        <v>42105.171203703707</v>
      </c>
      <c r="L2181">
        <v>1428725192</v>
      </c>
      <c r="M2181" s="9">
        <f t="shared" si="139"/>
        <v>42075.171203703707</v>
      </c>
      <c r="N2181">
        <v>1426133192</v>
      </c>
      <c r="O2181" t="b">
        <v>0</v>
      </c>
      <c r="P2181">
        <v>21</v>
      </c>
      <c r="Q2181" t="b">
        <v>1</v>
      </c>
      <c r="R2181" t="s">
        <v>8274</v>
      </c>
    </row>
    <row r="2182" spans="1:18" ht="28.8" x14ac:dyDescent="0.55000000000000004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0" t="str">
        <f t="shared" si="136"/>
        <v>October</v>
      </c>
      <c r="J2182" s="10">
        <f t="shared" si="137"/>
        <v>2015</v>
      </c>
      <c r="K2182" s="9">
        <f t="shared" si="138"/>
        <v>42321.711435185185</v>
      </c>
      <c r="L2182">
        <v>1447434268</v>
      </c>
      <c r="M2182" s="9">
        <f t="shared" si="139"/>
        <v>42279.669768518521</v>
      </c>
      <c r="N2182">
        <v>1443801868</v>
      </c>
      <c r="O2182" t="b">
        <v>0</v>
      </c>
      <c r="P2182">
        <v>78</v>
      </c>
      <c r="Q2182" t="b">
        <v>1</v>
      </c>
      <c r="R2182" t="s">
        <v>8274</v>
      </c>
    </row>
    <row r="2183" spans="1:18" ht="43.2" x14ac:dyDescent="0.55000000000000004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0" t="str">
        <f t="shared" si="136"/>
        <v>February</v>
      </c>
      <c r="J2183" s="10">
        <f t="shared" si="137"/>
        <v>2017</v>
      </c>
      <c r="K2183" s="9">
        <f t="shared" si="138"/>
        <v>42787.005243055552</v>
      </c>
      <c r="L2183">
        <v>1487635653</v>
      </c>
      <c r="M2183" s="9">
        <f t="shared" si="139"/>
        <v>42773.005243055552</v>
      </c>
      <c r="N2183">
        <v>1486426053</v>
      </c>
      <c r="O2183" t="b">
        <v>0</v>
      </c>
      <c r="P2183">
        <v>53</v>
      </c>
      <c r="Q2183" t="b">
        <v>1</v>
      </c>
      <c r="R2183" t="s">
        <v>8295</v>
      </c>
    </row>
    <row r="2184" spans="1:18" ht="43.2" x14ac:dyDescent="0.55000000000000004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0" t="str">
        <f t="shared" si="136"/>
        <v>August</v>
      </c>
      <c r="J2184" s="10">
        <f t="shared" si="137"/>
        <v>2014</v>
      </c>
      <c r="K2184" s="9">
        <f t="shared" si="138"/>
        <v>41914.900752314818</v>
      </c>
      <c r="L2184">
        <v>1412285825</v>
      </c>
      <c r="M2184" s="9">
        <f t="shared" si="139"/>
        <v>41879.900752314818</v>
      </c>
      <c r="N2184">
        <v>1409261825</v>
      </c>
      <c r="O2184" t="b">
        <v>0</v>
      </c>
      <c r="P2184">
        <v>356</v>
      </c>
      <c r="Q2184" t="b">
        <v>1</v>
      </c>
      <c r="R2184" t="s">
        <v>8295</v>
      </c>
    </row>
    <row r="2185" spans="1:18" ht="43.2" x14ac:dyDescent="0.55000000000000004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0" t="str">
        <f t="shared" si="136"/>
        <v>January</v>
      </c>
      <c r="J2185" s="10">
        <f t="shared" si="137"/>
        <v>2017</v>
      </c>
      <c r="K2185" s="9">
        <f t="shared" si="138"/>
        <v>42775.208333333328</v>
      </c>
      <c r="L2185">
        <v>1486616400</v>
      </c>
      <c r="M2185" s="9">
        <f t="shared" si="139"/>
        <v>42745.365474537044</v>
      </c>
      <c r="N2185">
        <v>1484037977</v>
      </c>
      <c r="O2185" t="b">
        <v>0</v>
      </c>
      <c r="P2185">
        <v>279</v>
      </c>
      <c r="Q2185" t="b">
        <v>1</v>
      </c>
      <c r="R2185" t="s">
        <v>8295</v>
      </c>
    </row>
    <row r="2186" spans="1:18" ht="43.2" x14ac:dyDescent="0.55000000000000004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0" t="str">
        <f t="shared" si="136"/>
        <v>January</v>
      </c>
      <c r="J2186" s="10">
        <f t="shared" si="137"/>
        <v>2016</v>
      </c>
      <c r="K2186" s="9">
        <f t="shared" si="138"/>
        <v>42394.666666666672</v>
      </c>
      <c r="L2186">
        <v>1453737600</v>
      </c>
      <c r="M2186" s="9">
        <f t="shared" si="139"/>
        <v>42380.690289351856</v>
      </c>
      <c r="N2186">
        <v>1452530041</v>
      </c>
      <c r="O2186" t="b">
        <v>1</v>
      </c>
      <c r="P2186">
        <v>266</v>
      </c>
      <c r="Q2186" t="b">
        <v>1</v>
      </c>
      <c r="R2186" t="s">
        <v>8295</v>
      </c>
    </row>
    <row r="2187" spans="1:18" ht="43.2" x14ac:dyDescent="0.55000000000000004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0" t="str">
        <f t="shared" si="136"/>
        <v>February</v>
      </c>
      <c r="J2187" s="10">
        <f t="shared" si="137"/>
        <v>2013</v>
      </c>
      <c r="K2187" s="9">
        <f t="shared" si="138"/>
        <v>41359.349988425929</v>
      </c>
      <c r="L2187">
        <v>1364286239</v>
      </c>
      <c r="M2187" s="9">
        <f t="shared" si="139"/>
        <v>41319.349988425929</v>
      </c>
      <c r="N2187">
        <v>1360830239</v>
      </c>
      <c r="O2187" t="b">
        <v>0</v>
      </c>
      <c r="P2187">
        <v>623</v>
      </c>
      <c r="Q2187" t="b">
        <v>1</v>
      </c>
      <c r="R2187" t="s">
        <v>8295</v>
      </c>
    </row>
    <row r="2188" spans="1:18" ht="28.8" x14ac:dyDescent="0.55000000000000004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0" t="str">
        <f t="shared" si="136"/>
        <v>August</v>
      </c>
      <c r="J2188" s="10">
        <f t="shared" si="137"/>
        <v>2016</v>
      </c>
      <c r="K2188" s="9">
        <f t="shared" si="138"/>
        <v>42620.083333333328</v>
      </c>
      <c r="L2188">
        <v>1473213600</v>
      </c>
      <c r="M2188" s="9">
        <f t="shared" si="139"/>
        <v>42583.615081018521</v>
      </c>
      <c r="N2188">
        <v>1470062743</v>
      </c>
      <c r="O2188" t="b">
        <v>0</v>
      </c>
      <c r="P2188">
        <v>392</v>
      </c>
      <c r="Q2188" t="b">
        <v>1</v>
      </c>
      <c r="R2188" t="s">
        <v>8295</v>
      </c>
    </row>
    <row r="2189" spans="1:18" ht="43.2" x14ac:dyDescent="0.55000000000000004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0" t="str">
        <f t="shared" si="136"/>
        <v>March</v>
      </c>
      <c r="J2189" s="10">
        <f t="shared" si="137"/>
        <v>2015</v>
      </c>
      <c r="K2189" s="9">
        <f t="shared" si="138"/>
        <v>42097.165972222225</v>
      </c>
      <c r="L2189">
        <v>1428033540</v>
      </c>
      <c r="M2189" s="9">
        <f t="shared" si="139"/>
        <v>42068.209097222221</v>
      </c>
      <c r="N2189">
        <v>1425531666</v>
      </c>
      <c r="O2189" t="b">
        <v>1</v>
      </c>
      <c r="P2189">
        <v>3562</v>
      </c>
      <c r="Q2189" t="b">
        <v>1</v>
      </c>
      <c r="R2189" t="s">
        <v>8295</v>
      </c>
    </row>
    <row r="2190" spans="1:18" ht="43.2" x14ac:dyDescent="0.55000000000000004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0" t="str">
        <f t="shared" si="136"/>
        <v>September</v>
      </c>
      <c r="J2190" s="10">
        <f t="shared" si="137"/>
        <v>2016</v>
      </c>
      <c r="K2190" s="9">
        <f t="shared" si="138"/>
        <v>42668.708333333328</v>
      </c>
      <c r="L2190">
        <v>1477414800</v>
      </c>
      <c r="M2190" s="9">
        <f t="shared" si="139"/>
        <v>42633.586122685185</v>
      </c>
      <c r="N2190">
        <v>1474380241</v>
      </c>
      <c r="O2190" t="b">
        <v>0</v>
      </c>
      <c r="P2190">
        <v>514</v>
      </c>
      <c r="Q2190" t="b">
        <v>1</v>
      </c>
      <c r="R2190" t="s">
        <v>8295</v>
      </c>
    </row>
    <row r="2191" spans="1:18" ht="43.2" x14ac:dyDescent="0.55000000000000004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0" t="str">
        <f t="shared" si="136"/>
        <v>April</v>
      </c>
      <c r="J2191" s="10">
        <f t="shared" si="137"/>
        <v>2016</v>
      </c>
      <c r="K2191" s="9">
        <f t="shared" si="138"/>
        <v>42481.916666666672</v>
      </c>
      <c r="L2191">
        <v>1461276000</v>
      </c>
      <c r="M2191" s="9">
        <f t="shared" si="139"/>
        <v>42467.788194444445</v>
      </c>
      <c r="N2191">
        <v>1460055300</v>
      </c>
      <c r="O2191" t="b">
        <v>0</v>
      </c>
      <c r="P2191">
        <v>88</v>
      </c>
      <c r="Q2191" t="b">
        <v>1</v>
      </c>
      <c r="R2191" t="s">
        <v>8295</v>
      </c>
    </row>
    <row r="2192" spans="1:18" ht="43.2" x14ac:dyDescent="0.55000000000000004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0" t="str">
        <f t="shared" si="136"/>
        <v>February</v>
      </c>
      <c r="J2192" s="10">
        <f t="shared" si="137"/>
        <v>2016</v>
      </c>
      <c r="K2192" s="9">
        <f t="shared" si="138"/>
        <v>42452.290972222225</v>
      </c>
      <c r="L2192">
        <v>1458716340</v>
      </c>
      <c r="M2192" s="9">
        <f t="shared" si="139"/>
        <v>42417.625046296293</v>
      </c>
      <c r="N2192">
        <v>1455721204</v>
      </c>
      <c r="O2192" t="b">
        <v>0</v>
      </c>
      <c r="P2192">
        <v>537</v>
      </c>
      <c r="Q2192" t="b">
        <v>1</v>
      </c>
      <c r="R2192" t="s">
        <v>8295</v>
      </c>
    </row>
    <row r="2193" spans="1:18" ht="43.2" x14ac:dyDescent="0.55000000000000004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0" t="str">
        <f t="shared" si="136"/>
        <v>February</v>
      </c>
      <c r="J2193" s="10">
        <f t="shared" si="137"/>
        <v>2017</v>
      </c>
      <c r="K2193" s="9">
        <f t="shared" si="138"/>
        <v>42780.833645833336</v>
      </c>
      <c r="L2193">
        <v>1487102427</v>
      </c>
      <c r="M2193" s="9">
        <f t="shared" si="139"/>
        <v>42768.833645833336</v>
      </c>
      <c r="N2193">
        <v>1486065627</v>
      </c>
      <c r="O2193" t="b">
        <v>0</v>
      </c>
      <c r="P2193">
        <v>25</v>
      </c>
      <c r="Q2193" t="b">
        <v>1</v>
      </c>
      <c r="R2193" t="s">
        <v>8295</v>
      </c>
    </row>
    <row r="2194" spans="1:18" ht="43.2" x14ac:dyDescent="0.55000000000000004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0" t="str">
        <f t="shared" si="136"/>
        <v>November</v>
      </c>
      <c r="J2194" s="10">
        <f t="shared" si="137"/>
        <v>2016</v>
      </c>
      <c r="K2194" s="9">
        <f t="shared" si="138"/>
        <v>42719.958333333328</v>
      </c>
      <c r="L2194">
        <v>1481842800</v>
      </c>
      <c r="M2194" s="9">
        <f t="shared" si="139"/>
        <v>42691.8512037037</v>
      </c>
      <c r="N2194">
        <v>1479414344</v>
      </c>
      <c r="O2194" t="b">
        <v>0</v>
      </c>
      <c r="P2194">
        <v>3238</v>
      </c>
      <c r="Q2194" t="b">
        <v>1</v>
      </c>
      <c r="R2194" t="s">
        <v>8295</v>
      </c>
    </row>
    <row r="2195" spans="1:18" ht="43.2" x14ac:dyDescent="0.55000000000000004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0" t="str">
        <f t="shared" si="136"/>
        <v>October</v>
      </c>
      <c r="J2195" s="10">
        <f t="shared" si="137"/>
        <v>2016</v>
      </c>
      <c r="K2195" s="9">
        <f t="shared" si="138"/>
        <v>42695.207638888889</v>
      </c>
      <c r="L2195">
        <v>1479704340</v>
      </c>
      <c r="M2195" s="9">
        <f t="shared" si="139"/>
        <v>42664.405925925923</v>
      </c>
      <c r="N2195">
        <v>1477043072</v>
      </c>
      <c r="O2195" t="b">
        <v>0</v>
      </c>
      <c r="P2195">
        <v>897</v>
      </c>
      <c r="Q2195" t="b">
        <v>1</v>
      </c>
      <c r="R2195" t="s">
        <v>8295</v>
      </c>
    </row>
    <row r="2196" spans="1:18" ht="43.2" x14ac:dyDescent="0.55000000000000004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0" t="str">
        <f t="shared" si="136"/>
        <v>February</v>
      </c>
      <c r="J2196" s="10">
        <f t="shared" si="137"/>
        <v>2016</v>
      </c>
      <c r="K2196" s="9">
        <f t="shared" si="138"/>
        <v>42455.716319444444</v>
      </c>
      <c r="L2196">
        <v>1459012290</v>
      </c>
      <c r="M2196" s="9">
        <f t="shared" si="139"/>
        <v>42425.757986111115</v>
      </c>
      <c r="N2196">
        <v>1456423890</v>
      </c>
      <c r="O2196" t="b">
        <v>0</v>
      </c>
      <c r="P2196">
        <v>878</v>
      </c>
      <c r="Q2196" t="b">
        <v>1</v>
      </c>
      <c r="R2196" t="s">
        <v>8295</v>
      </c>
    </row>
    <row r="2197" spans="1:18" ht="28.8" x14ac:dyDescent="0.55000000000000004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0" t="str">
        <f t="shared" si="136"/>
        <v>July</v>
      </c>
      <c r="J2197" s="10">
        <f t="shared" si="137"/>
        <v>2015</v>
      </c>
      <c r="K2197" s="9">
        <f t="shared" si="138"/>
        <v>42227.771990740745</v>
      </c>
      <c r="L2197">
        <v>1439317900</v>
      </c>
      <c r="M2197" s="9">
        <f t="shared" si="139"/>
        <v>42197.771990740745</v>
      </c>
      <c r="N2197">
        <v>1436725900</v>
      </c>
      <c r="O2197" t="b">
        <v>0</v>
      </c>
      <c r="P2197">
        <v>115</v>
      </c>
      <c r="Q2197" t="b">
        <v>1</v>
      </c>
      <c r="R2197" t="s">
        <v>8295</v>
      </c>
    </row>
    <row r="2198" spans="1:18" ht="28.8" x14ac:dyDescent="0.55000000000000004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0" t="str">
        <f t="shared" si="136"/>
        <v>November</v>
      </c>
      <c r="J2198" s="10">
        <f t="shared" si="137"/>
        <v>2016</v>
      </c>
      <c r="K2198" s="9">
        <f t="shared" si="138"/>
        <v>42706.291666666672</v>
      </c>
      <c r="L2198">
        <v>1480662000</v>
      </c>
      <c r="M2198" s="9">
        <f t="shared" si="139"/>
        <v>42675.487291666665</v>
      </c>
      <c r="N2198">
        <v>1478000502</v>
      </c>
      <c r="O2198" t="b">
        <v>0</v>
      </c>
      <c r="P2198">
        <v>234</v>
      </c>
      <c r="Q2198" t="b">
        <v>1</v>
      </c>
      <c r="R2198" t="s">
        <v>8295</v>
      </c>
    </row>
    <row r="2199" spans="1:18" ht="43.2" x14ac:dyDescent="0.55000000000000004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0" t="str">
        <f t="shared" si="136"/>
        <v>January</v>
      </c>
      <c r="J2199" s="10">
        <f t="shared" si="137"/>
        <v>2015</v>
      </c>
      <c r="K2199" s="9">
        <f t="shared" si="138"/>
        <v>42063.584016203706</v>
      </c>
      <c r="L2199">
        <v>1425132059</v>
      </c>
      <c r="M2199" s="9">
        <f t="shared" si="139"/>
        <v>42033.584016203706</v>
      </c>
      <c r="N2199">
        <v>1422540059</v>
      </c>
      <c r="O2199" t="b">
        <v>0</v>
      </c>
      <c r="P2199">
        <v>4330</v>
      </c>
      <c r="Q2199" t="b">
        <v>1</v>
      </c>
      <c r="R2199" t="s">
        <v>8295</v>
      </c>
    </row>
    <row r="2200" spans="1:18" ht="43.2" x14ac:dyDescent="0.55000000000000004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0" t="str">
        <f t="shared" si="136"/>
        <v>October</v>
      </c>
      <c r="J2200" s="10">
        <f t="shared" si="137"/>
        <v>2015</v>
      </c>
      <c r="K2200" s="9">
        <f t="shared" si="138"/>
        <v>42322.555555555555</v>
      </c>
      <c r="L2200">
        <v>1447507200</v>
      </c>
      <c r="M2200" s="9">
        <f t="shared" si="139"/>
        <v>42292.513888888891</v>
      </c>
      <c r="N2200">
        <v>1444911600</v>
      </c>
      <c r="O2200" t="b">
        <v>0</v>
      </c>
      <c r="P2200">
        <v>651</v>
      </c>
      <c r="Q2200" t="b">
        <v>1</v>
      </c>
      <c r="R2200" t="s">
        <v>8295</v>
      </c>
    </row>
    <row r="2201" spans="1:18" ht="28.8" x14ac:dyDescent="0.55000000000000004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0" t="str">
        <f t="shared" si="136"/>
        <v>September</v>
      </c>
      <c r="J2201" s="10">
        <f t="shared" si="137"/>
        <v>2015</v>
      </c>
      <c r="K2201" s="9">
        <f t="shared" si="138"/>
        <v>42292.416643518518</v>
      </c>
      <c r="L2201">
        <v>1444903198</v>
      </c>
      <c r="M2201" s="9">
        <f t="shared" si="139"/>
        <v>42262.416643518518</v>
      </c>
      <c r="N2201">
        <v>1442311198</v>
      </c>
      <c r="O2201" t="b">
        <v>1</v>
      </c>
      <c r="P2201">
        <v>251</v>
      </c>
      <c r="Q2201" t="b">
        <v>1</v>
      </c>
      <c r="R2201" t="s">
        <v>8295</v>
      </c>
    </row>
    <row r="2202" spans="1:18" ht="43.2" x14ac:dyDescent="0.55000000000000004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0" t="str">
        <f t="shared" si="136"/>
        <v>June</v>
      </c>
      <c r="J2202" s="10">
        <f t="shared" si="137"/>
        <v>2015</v>
      </c>
      <c r="K2202" s="9">
        <f t="shared" si="138"/>
        <v>42191.125</v>
      </c>
      <c r="L2202">
        <v>1436151600</v>
      </c>
      <c r="M2202" s="9">
        <f t="shared" si="139"/>
        <v>42163.625787037032</v>
      </c>
      <c r="N2202">
        <v>1433775668</v>
      </c>
      <c r="O2202" t="b">
        <v>0</v>
      </c>
      <c r="P2202">
        <v>263</v>
      </c>
      <c r="Q2202" t="b">
        <v>1</v>
      </c>
      <c r="R2202" t="s">
        <v>8295</v>
      </c>
    </row>
    <row r="2203" spans="1:18" ht="43.2" x14ac:dyDescent="0.55000000000000004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0" t="str">
        <f t="shared" si="136"/>
        <v>January</v>
      </c>
      <c r="J2203" s="10">
        <f t="shared" si="137"/>
        <v>2013</v>
      </c>
      <c r="K2203" s="9">
        <f t="shared" si="138"/>
        <v>41290.846817129634</v>
      </c>
      <c r="L2203">
        <v>1358367565</v>
      </c>
      <c r="M2203" s="9">
        <f t="shared" si="139"/>
        <v>41276.846817129634</v>
      </c>
      <c r="N2203">
        <v>1357157965</v>
      </c>
      <c r="O2203" t="b">
        <v>0</v>
      </c>
      <c r="P2203">
        <v>28</v>
      </c>
      <c r="Q2203" t="b">
        <v>1</v>
      </c>
      <c r="R2203" t="s">
        <v>8278</v>
      </c>
    </row>
    <row r="2204" spans="1:18" ht="28.8" x14ac:dyDescent="0.55000000000000004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0" t="str">
        <f t="shared" si="136"/>
        <v>October</v>
      </c>
      <c r="J2204" s="10">
        <f t="shared" si="137"/>
        <v>2012</v>
      </c>
      <c r="K2204" s="9">
        <f t="shared" si="138"/>
        <v>41214.849166666667</v>
      </c>
      <c r="L2204">
        <v>1351801368</v>
      </c>
      <c r="M2204" s="9">
        <f t="shared" si="139"/>
        <v>41184.849166666667</v>
      </c>
      <c r="N2204">
        <v>1349209368</v>
      </c>
      <c r="O2204" t="b">
        <v>0</v>
      </c>
      <c r="P2204">
        <v>721</v>
      </c>
      <c r="Q2204" t="b">
        <v>1</v>
      </c>
      <c r="R2204" t="s">
        <v>8278</v>
      </c>
    </row>
    <row r="2205" spans="1:18" ht="43.2" x14ac:dyDescent="0.55000000000000004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0" t="str">
        <f t="shared" si="136"/>
        <v>August</v>
      </c>
      <c r="J2205" s="10">
        <f t="shared" si="137"/>
        <v>2015</v>
      </c>
      <c r="K2205" s="9">
        <f t="shared" si="138"/>
        <v>42271.85974537037</v>
      </c>
      <c r="L2205">
        <v>1443127082</v>
      </c>
      <c r="M2205" s="9">
        <f t="shared" si="139"/>
        <v>42241.85974537037</v>
      </c>
      <c r="N2205">
        <v>1440535082</v>
      </c>
      <c r="O2205" t="b">
        <v>0</v>
      </c>
      <c r="P2205">
        <v>50</v>
      </c>
      <c r="Q2205" t="b">
        <v>1</v>
      </c>
      <c r="R2205" t="s">
        <v>8278</v>
      </c>
    </row>
    <row r="2206" spans="1:18" ht="43.2" x14ac:dyDescent="0.55000000000000004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0" t="str">
        <f t="shared" si="136"/>
        <v>February</v>
      </c>
      <c r="J2206" s="10">
        <f t="shared" si="137"/>
        <v>2013</v>
      </c>
      <c r="K2206" s="9">
        <f t="shared" si="138"/>
        <v>41342.311562499999</v>
      </c>
      <c r="L2206">
        <v>1362814119</v>
      </c>
      <c r="M2206" s="9">
        <f t="shared" si="139"/>
        <v>41312.311562499999</v>
      </c>
      <c r="N2206">
        <v>1360222119</v>
      </c>
      <c r="O2206" t="b">
        <v>0</v>
      </c>
      <c r="P2206">
        <v>73</v>
      </c>
      <c r="Q2206" t="b">
        <v>1</v>
      </c>
      <c r="R2206" t="s">
        <v>8278</v>
      </c>
    </row>
    <row r="2207" spans="1:18" ht="43.2" x14ac:dyDescent="0.55000000000000004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0" t="str">
        <f t="shared" si="136"/>
        <v>May</v>
      </c>
      <c r="J2207" s="10">
        <f t="shared" si="137"/>
        <v>2012</v>
      </c>
      <c r="K2207" s="9">
        <f t="shared" si="138"/>
        <v>41061.82163194444</v>
      </c>
      <c r="L2207">
        <v>1338579789</v>
      </c>
      <c r="M2207" s="9">
        <f t="shared" si="139"/>
        <v>41031.82163194444</v>
      </c>
      <c r="N2207">
        <v>1335987789</v>
      </c>
      <c r="O2207" t="b">
        <v>0</v>
      </c>
      <c r="P2207">
        <v>27</v>
      </c>
      <c r="Q2207" t="b">
        <v>1</v>
      </c>
      <c r="R2207" t="s">
        <v>8278</v>
      </c>
    </row>
    <row r="2208" spans="1:18" ht="43.2" x14ac:dyDescent="0.55000000000000004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0" t="str">
        <f t="shared" si="136"/>
        <v>March</v>
      </c>
      <c r="J2208" s="10">
        <f t="shared" si="137"/>
        <v>2012</v>
      </c>
      <c r="K2208" s="9">
        <f t="shared" si="138"/>
        <v>41015.257222222222</v>
      </c>
      <c r="L2208">
        <v>1334556624</v>
      </c>
      <c r="M2208" s="9">
        <f t="shared" si="139"/>
        <v>40997.257222222222</v>
      </c>
      <c r="N2208">
        <v>1333001424</v>
      </c>
      <c r="O2208" t="b">
        <v>0</v>
      </c>
      <c r="P2208">
        <v>34</v>
      </c>
      <c r="Q2208" t="b">
        <v>1</v>
      </c>
      <c r="R2208" t="s">
        <v>8278</v>
      </c>
    </row>
    <row r="2209" spans="1:18" ht="43.2" x14ac:dyDescent="0.55000000000000004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0" t="str">
        <f t="shared" si="136"/>
        <v>October</v>
      </c>
      <c r="J2209" s="10">
        <f t="shared" si="137"/>
        <v>2013</v>
      </c>
      <c r="K2209" s="9">
        <f t="shared" si="138"/>
        <v>41594.235798611109</v>
      </c>
      <c r="L2209">
        <v>1384580373</v>
      </c>
      <c r="M2209" s="9">
        <f t="shared" si="139"/>
        <v>41564.194131944445</v>
      </c>
      <c r="N2209">
        <v>1381984773</v>
      </c>
      <c r="O2209" t="b">
        <v>0</v>
      </c>
      <c r="P2209">
        <v>7</v>
      </c>
      <c r="Q2209" t="b">
        <v>1</v>
      </c>
      <c r="R2209" t="s">
        <v>8278</v>
      </c>
    </row>
    <row r="2210" spans="1:18" ht="43.2" x14ac:dyDescent="0.55000000000000004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0" t="str">
        <f t="shared" si="136"/>
        <v>February</v>
      </c>
      <c r="J2210" s="10">
        <f t="shared" si="137"/>
        <v>2012</v>
      </c>
      <c r="K2210" s="9">
        <f t="shared" si="138"/>
        <v>41006.166666666664</v>
      </c>
      <c r="L2210">
        <v>1333771200</v>
      </c>
      <c r="M2210" s="9">
        <f t="shared" si="139"/>
        <v>40946.882245370369</v>
      </c>
      <c r="N2210">
        <v>1328649026</v>
      </c>
      <c r="O2210" t="b">
        <v>0</v>
      </c>
      <c r="P2210">
        <v>24</v>
      </c>
      <c r="Q2210" t="b">
        <v>1</v>
      </c>
      <c r="R2210" t="s">
        <v>8278</v>
      </c>
    </row>
    <row r="2211" spans="1:18" ht="28.8" x14ac:dyDescent="0.55000000000000004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0" t="str">
        <f t="shared" si="136"/>
        <v>April</v>
      </c>
      <c r="J2211" s="10">
        <f t="shared" si="137"/>
        <v>2014</v>
      </c>
      <c r="K2211" s="9">
        <f t="shared" si="138"/>
        <v>41743.958333333336</v>
      </c>
      <c r="L2211">
        <v>1397516400</v>
      </c>
      <c r="M2211" s="9">
        <f t="shared" si="139"/>
        <v>41732.479675925926</v>
      </c>
      <c r="N2211">
        <v>1396524644</v>
      </c>
      <c r="O2211" t="b">
        <v>0</v>
      </c>
      <c r="P2211">
        <v>15</v>
      </c>
      <c r="Q2211" t="b">
        <v>1</v>
      </c>
      <c r="R2211" t="s">
        <v>8278</v>
      </c>
    </row>
    <row r="2212" spans="1:18" ht="43.2" x14ac:dyDescent="0.55000000000000004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0" t="str">
        <f t="shared" si="136"/>
        <v>February</v>
      </c>
      <c r="J2212" s="10">
        <f t="shared" si="137"/>
        <v>2012</v>
      </c>
      <c r="K2212" s="9">
        <f t="shared" si="138"/>
        <v>41013.73333333333</v>
      </c>
      <c r="L2212">
        <v>1334424960</v>
      </c>
      <c r="M2212" s="9">
        <f t="shared" si="139"/>
        <v>40956.066087962965</v>
      </c>
      <c r="N2212">
        <v>1329442510</v>
      </c>
      <c r="O2212" t="b">
        <v>0</v>
      </c>
      <c r="P2212">
        <v>72</v>
      </c>
      <c r="Q2212" t="b">
        <v>1</v>
      </c>
      <c r="R2212" t="s">
        <v>8278</v>
      </c>
    </row>
    <row r="2213" spans="1:18" ht="43.2" x14ac:dyDescent="0.55000000000000004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0" t="str">
        <f t="shared" si="136"/>
        <v>March</v>
      </c>
      <c r="J2213" s="10">
        <f t="shared" si="137"/>
        <v>2014</v>
      </c>
      <c r="K2213" s="9">
        <f t="shared" si="138"/>
        <v>41739.290972222225</v>
      </c>
      <c r="L2213">
        <v>1397113140</v>
      </c>
      <c r="M2213" s="9">
        <f t="shared" si="139"/>
        <v>41716.785011574073</v>
      </c>
      <c r="N2213">
        <v>1395168625</v>
      </c>
      <c r="O2213" t="b">
        <v>0</v>
      </c>
      <c r="P2213">
        <v>120</v>
      </c>
      <c r="Q2213" t="b">
        <v>1</v>
      </c>
      <c r="R2213" t="s">
        <v>8278</v>
      </c>
    </row>
    <row r="2214" spans="1:18" ht="43.2" x14ac:dyDescent="0.55000000000000004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0" t="str">
        <f t="shared" si="136"/>
        <v>October</v>
      </c>
      <c r="J2214" s="10">
        <f t="shared" si="137"/>
        <v>2013</v>
      </c>
      <c r="K2214" s="9">
        <f t="shared" si="138"/>
        <v>41582.041666666664</v>
      </c>
      <c r="L2214">
        <v>1383526800</v>
      </c>
      <c r="M2214" s="9">
        <f t="shared" si="139"/>
        <v>41548.747418981482</v>
      </c>
      <c r="N2214">
        <v>1380650177</v>
      </c>
      <c r="O2214" t="b">
        <v>0</v>
      </c>
      <c r="P2214">
        <v>123</v>
      </c>
      <c r="Q2214" t="b">
        <v>1</v>
      </c>
      <c r="R2214" t="s">
        <v>8278</v>
      </c>
    </row>
    <row r="2215" spans="1:18" ht="57.6" x14ac:dyDescent="0.55000000000000004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0" t="str">
        <f t="shared" si="136"/>
        <v>April</v>
      </c>
      <c r="J2215" s="10">
        <f t="shared" si="137"/>
        <v>2015</v>
      </c>
      <c r="K2215" s="9">
        <f t="shared" si="138"/>
        <v>42139.826145833329</v>
      </c>
      <c r="L2215">
        <v>1431719379</v>
      </c>
      <c r="M2215" s="9">
        <f t="shared" si="139"/>
        <v>42109.826145833329</v>
      </c>
      <c r="N2215">
        <v>1429127379</v>
      </c>
      <c r="O2215" t="b">
        <v>0</v>
      </c>
      <c r="P2215">
        <v>1</v>
      </c>
      <c r="Q2215" t="b">
        <v>1</v>
      </c>
      <c r="R2215" t="s">
        <v>8278</v>
      </c>
    </row>
    <row r="2216" spans="1:18" ht="43.2" x14ac:dyDescent="0.55000000000000004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0" t="str">
        <f t="shared" si="136"/>
        <v>January</v>
      </c>
      <c r="J2216" s="10">
        <f t="shared" si="137"/>
        <v>2014</v>
      </c>
      <c r="K2216" s="9">
        <f t="shared" si="138"/>
        <v>41676.792222222226</v>
      </c>
      <c r="L2216">
        <v>1391713248</v>
      </c>
      <c r="M2216" s="9">
        <f t="shared" si="139"/>
        <v>41646.792222222226</v>
      </c>
      <c r="N2216">
        <v>1389121248</v>
      </c>
      <c r="O2216" t="b">
        <v>0</v>
      </c>
      <c r="P2216">
        <v>24</v>
      </c>
      <c r="Q2216" t="b">
        <v>1</v>
      </c>
      <c r="R2216" t="s">
        <v>8278</v>
      </c>
    </row>
    <row r="2217" spans="1:18" ht="28.8" x14ac:dyDescent="0.55000000000000004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0" t="str">
        <f t="shared" si="136"/>
        <v>February</v>
      </c>
      <c r="J2217" s="10">
        <f t="shared" si="137"/>
        <v>2012</v>
      </c>
      <c r="K2217" s="9">
        <f t="shared" si="138"/>
        <v>40981.290972222225</v>
      </c>
      <c r="L2217">
        <v>1331621940</v>
      </c>
      <c r="M2217" s="9">
        <f t="shared" si="139"/>
        <v>40958.717268518521</v>
      </c>
      <c r="N2217">
        <v>1329671572</v>
      </c>
      <c r="O2217" t="b">
        <v>0</v>
      </c>
      <c r="P2217">
        <v>33</v>
      </c>
      <c r="Q2217" t="b">
        <v>1</v>
      </c>
      <c r="R2217" t="s">
        <v>8278</v>
      </c>
    </row>
    <row r="2218" spans="1:18" ht="43.2" x14ac:dyDescent="0.55000000000000004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0" t="str">
        <f t="shared" si="136"/>
        <v>July</v>
      </c>
      <c r="J2218" s="10">
        <f t="shared" si="137"/>
        <v>2015</v>
      </c>
      <c r="K2218" s="9">
        <f t="shared" si="138"/>
        <v>42208.751678240747</v>
      </c>
      <c r="L2218">
        <v>1437674545</v>
      </c>
      <c r="M2218" s="9">
        <f t="shared" si="139"/>
        <v>42194.751678240747</v>
      </c>
      <c r="N2218">
        <v>1436464945</v>
      </c>
      <c r="O2218" t="b">
        <v>0</v>
      </c>
      <c r="P2218">
        <v>14</v>
      </c>
      <c r="Q2218" t="b">
        <v>1</v>
      </c>
      <c r="R2218" t="s">
        <v>8278</v>
      </c>
    </row>
    <row r="2219" spans="1:18" ht="43.2" x14ac:dyDescent="0.55000000000000004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0" t="str">
        <f t="shared" si="136"/>
        <v>October</v>
      </c>
      <c r="J2219" s="10">
        <f t="shared" si="137"/>
        <v>2015</v>
      </c>
      <c r="K2219" s="9">
        <f t="shared" si="138"/>
        <v>42310.333333333328</v>
      </c>
      <c r="L2219">
        <v>1446451200</v>
      </c>
      <c r="M2219" s="9">
        <f t="shared" si="139"/>
        <v>42299.776770833334</v>
      </c>
      <c r="N2219">
        <v>1445539113</v>
      </c>
      <c r="O2219" t="b">
        <v>0</v>
      </c>
      <c r="P2219">
        <v>9</v>
      </c>
      <c r="Q2219" t="b">
        <v>1</v>
      </c>
      <c r="R2219" t="s">
        <v>8278</v>
      </c>
    </row>
    <row r="2220" spans="1:18" ht="43.2" x14ac:dyDescent="0.55000000000000004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0" t="str">
        <f t="shared" si="136"/>
        <v>August</v>
      </c>
      <c r="J2220" s="10">
        <f t="shared" si="137"/>
        <v>2012</v>
      </c>
      <c r="K2220" s="9">
        <f t="shared" si="138"/>
        <v>41150</v>
      </c>
      <c r="L2220">
        <v>1346198400</v>
      </c>
      <c r="M2220" s="9">
        <f t="shared" si="139"/>
        <v>41127.812303240738</v>
      </c>
      <c r="N2220">
        <v>1344281383</v>
      </c>
      <c r="O2220" t="b">
        <v>0</v>
      </c>
      <c r="P2220">
        <v>76</v>
      </c>
      <c r="Q2220" t="b">
        <v>1</v>
      </c>
      <c r="R2220" t="s">
        <v>8278</v>
      </c>
    </row>
    <row r="2221" spans="1:18" ht="43.2" x14ac:dyDescent="0.55000000000000004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0" t="str">
        <f t="shared" si="136"/>
        <v>July</v>
      </c>
      <c r="J2221" s="10">
        <f t="shared" si="137"/>
        <v>2015</v>
      </c>
      <c r="K2221" s="9">
        <f t="shared" si="138"/>
        <v>42235.718888888892</v>
      </c>
      <c r="L2221">
        <v>1440004512</v>
      </c>
      <c r="M2221" s="9">
        <f t="shared" si="139"/>
        <v>42205.718888888892</v>
      </c>
      <c r="N2221">
        <v>1437412512</v>
      </c>
      <c r="O2221" t="b">
        <v>0</v>
      </c>
      <c r="P2221">
        <v>19</v>
      </c>
      <c r="Q2221" t="b">
        <v>1</v>
      </c>
      <c r="R2221" t="s">
        <v>8278</v>
      </c>
    </row>
    <row r="2222" spans="1:18" ht="43.2" x14ac:dyDescent="0.55000000000000004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0" t="str">
        <f t="shared" si="136"/>
        <v>June</v>
      </c>
      <c r="J2222" s="10">
        <f t="shared" si="137"/>
        <v>2013</v>
      </c>
      <c r="K2222" s="9">
        <f t="shared" si="138"/>
        <v>41482.060601851852</v>
      </c>
      <c r="L2222">
        <v>1374888436</v>
      </c>
      <c r="M2222" s="9">
        <f t="shared" si="139"/>
        <v>41452.060601851852</v>
      </c>
      <c r="N2222">
        <v>1372296436</v>
      </c>
      <c r="O2222" t="b">
        <v>0</v>
      </c>
      <c r="P2222">
        <v>69</v>
      </c>
      <c r="Q2222" t="b">
        <v>1</v>
      </c>
      <c r="R2222" t="s">
        <v>8278</v>
      </c>
    </row>
    <row r="2223" spans="1:18" ht="43.2" x14ac:dyDescent="0.55000000000000004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0" t="str">
        <f t="shared" si="136"/>
        <v>March</v>
      </c>
      <c r="J2223" s="10">
        <f t="shared" si="137"/>
        <v>2016</v>
      </c>
      <c r="K2223" s="9">
        <f t="shared" si="138"/>
        <v>42483</v>
      </c>
      <c r="L2223">
        <v>1461369600</v>
      </c>
      <c r="M2223" s="9">
        <f t="shared" si="139"/>
        <v>42452.666770833333</v>
      </c>
      <c r="N2223">
        <v>1458748809</v>
      </c>
      <c r="O2223" t="b">
        <v>0</v>
      </c>
      <c r="P2223">
        <v>218</v>
      </c>
      <c r="Q2223" t="b">
        <v>1</v>
      </c>
      <c r="R2223" t="s">
        <v>8295</v>
      </c>
    </row>
    <row r="2224" spans="1:18" ht="43.2" x14ac:dyDescent="0.55000000000000004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0" t="str">
        <f t="shared" si="136"/>
        <v>December</v>
      </c>
      <c r="J2224" s="10">
        <f t="shared" si="137"/>
        <v>2011</v>
      </c>
      <c r="K2224" s="9">
        <f t="shared" si="138"/>
        <v>40936.787581018521</v>
      </c>
      <c r="L2224">
        <v>1327776847</v>
      </c>
      <c r="M2224" s="9">
        <f t="shared" si="139"/>
        <v>40906.787581018521</v>
      </c>
      <c r="N2224">
        <v>1325184847</v>
      </c>
      <c r="O2224" t="b">
        <v>0</v>
      </c>
      <c r="P2224">
        <v>30</v>
      </c>
      <c r="Q2224" t="b">
        <v>1</v>
      </c>
      <c r="R2224" t="s">
        <v>8295</v>
      </c>
    </row>
    <row r="2225" spans="1:18" ht="43.2" x14ac:dyDescent="0.55000000000000004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0" t="str">
        <f t="shared" si="136"/>
        <v>May</v>
      </c>
      <c r="J2225" s="10">
        <f t="shared" si="137"/>
        <v>2015</v>
      </c>
      <c r="K2225" s="9">
        <f t="shared" si="138"/>
        <v>42182.640833333338</v>
      </c>
      <c r="L2225">
        <v>1435418568</v>
      </c>
      <c r="M2225" s="9">
        <f t="shared" si="139"/>
        <v>42152.640833333338</v>
      </c>
      <c r="N2225">
        <v>1432826568</v>
      </c>
      <c r="O2225" t="b">
        <v>0</v>
      </c>
      <c r="P2225">
        <v>100</v>
      </c>
      <c r="Q2225" t="b">
        <v>1</v>
      </c>
      <c r="R2225" t="s">
        <v>8295</v>
      </c>
    </row>
    <row r="2226" spans="1:18" ht="43.2" x14ac:dyDescent="0.55000000000000004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0" t="str">
        <f t="shared" si="136"/>
        <v>October</v>
      </c>
      <c r="J2226" s="10">
        <f t="shared" si="137"/>
        <v>2016</v>
      </c>
      <c r="K2226" s="9">
        <f t="shared" si="138"/>
        <v>42672.791666666672</v>
      </c>
      <c r="L2226">
        <v>1477767600</v>
      </c>
      <c r="M2226" s="9">
        <f t="shared" si="139"/>
        <v>42644.667534722219</v>
      </c>
      <c r="N2226">
        <v>1475337675</v>
      </c>
      <c r="O2226" t="b">
        <v>0</v>
      </c>
      <c r="P2226">
        <v>296</v>
      </c>
      <c r="Q2226" t="b">
        <v>1</v>
      </c>
      <c r="R2226" t="s">
        <v>8295</v>
      </c>
    </row>
    <row r="2227" spans="1:18" ht="43.2" x14ac:dyDescent="0.55000000000000004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0" t="str">
        <f t="shared" si="136"/>
        <v>August</v>
      </c>
      <c r="J2227" s="10">
        <f t="shared" si="137"/>
        <v>2014</v>
      </c>
      <c r="K2227" s="9">
        <f t="shared" si="138"/>
        <v>41903.79184027778</v>
      </c>
      <c r="L2227">
        <v>1411326015</v>
      </c>
      <c r="M2227" s="9">
        <f t="shared" si="139"/>
        <v>41873.79184027778</v>
      </c>
      <c r="N2227">
        <v>1408734015</v>
      </c>
      <c r="O2227" t="b">
        <v>0</v>
      </c>
      <c r="P2227">
        <v>1204</v>
      </c>
      <c r="Q2227" t="b">
        <v>1</v>
      </c>
      <c r="R2227" t="s">
        <v>8295</v>
      </c>
    </row>
    <row r="2228" spans="1:18" ht="43.2" x14ac:dyDescent="0.55000000000000004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0" t="str">
        <f t="shared" si="136"/>
        <v>January</v>
      </c>
      <c r="J2228" s="10">
        <f t="shared" si="137"/>
        <v>2016</v>
      </c>
      <c r="K2228" s="9">
        <f t="shared" si="138"/>
        <v>42412.207638888889</v>
      </c>
      <c r="L2228">
        <v>1455253140</v>
      </c>
      <c r="M2228" s="9">
        <f t="shared" si="139"/>
        <v>42381.79886574074</v>
      </c>
      <c r="N2228">
        <v>1452625822</v>
      </c>
      <c r="O2228" t="b">
        <v>0</v>
      </c>
      <c r="P2228">
        <v>321</v>
      </c>
      <c r="Q2228" t="b">
        <v>1</v>
      </c>
      <c r="R2228" t="s">
        <v>8295</v>
      </c>
    </row>
    <row r="2229" spans="1:18" ht="43.2" x14ac:dyDescent="0.55000000000000004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0" t="str">
        <f t="shared" si="136"/>
        <v>October</v>
      </c>
      <c r="J2229" s="10">
        <f t="shared" si="137"/>
        <v>2013</v>
      </c>
      <c r="K2229" s="9">
        <f t="shared" si="138"/>
        <v>41591.849016203705</v>
      </c>
      <c r="L2229">
        <v>1384374155</v>
      </c>
      <c r="M2229" s="9">
        <f t="shared" si="139"/>
        <v>41561.807349537034</v>
      </c>
      <c r="N2229">
        <v>1381778555</v>
      </c>
      <c r="O2229" t="b">
        <v>0</v>
      </c>
      <c r="P2229">
        <v>301</v>
      </c>
      <c r="Q2229" t="b">
        <v>1</v>
      </c>
      <c r="R2229" t="s">
        <v>8295</v>
      </c>
    </row>
    <row r="2230" spans="1:18" ht="43.2" x14ac:dyDescent="0.55000000000000004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0" t="str">
        <f t="shared" si="136"/>
        <v>July</v>
      </c>
      <c r="J2230" s="10">
        <f t="shared" si="137"/>
        <v>2015</v>
      </c>
      <c r="K2230" s="9">
        <f t="shared" si="138"/>
        <v>42232.278194444443</v>
      </c>
      <c r="L2230">
        <v>1439707236</v>
      </c>
      <c r="M2230" s="9">
        <f t="shared" si="139"/>
        <v>42202.278194444443</v>
      </c>
      <c r="N2230">
        <v>1437115236</v>
      </c>
      <c r="O2230" t="b">
        <v>0</v>
      </c>
      <c r="P2230">
        <v>144</v>
      </c>
      <c r="Q2230" t="b">
        <v>1</v>
      </c>
      <c r="R2230" t="s">
        <v>8295</v>
      </c>
    </row>
    <row r="2231" spans="1:18" ht="43.2" x14ac:dyDescent="0.55000000000000004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0" t="str">
        <f t="shared" si="136"/>
        <v>July</v>
      </c>
      <c r="J2231" s="10">
        <f t="shared" si="137"/>
        <v>2013</v>
      </c>
      <c r="K2231" s="9">
        <f t="shared" si="138"/>
        <v>41520.166666666664</v>
      </c>
      <c r="L2231">
        <v>1378180800</v>
      </c>
      <c r="M2231" s="9">
        <f t="shared" si="139"/>
        <v>41484.664247685185</v>
      </c>
      <c r="N2231">
        <v>1375113391</v>
      </c>
      <c r="O2231" t="b">
        <v>0</v>
      </c>
      <c r="P2231">
        <v>539</v>
      </c>
      <c r="Q2231" t="b">
        <v>1</v>
      </c>
      <c r="R2231" t="s">
        <v>8295</v>
      </c>
    </row>
    <row r="2232" spans="1:18" ht="43.2" x14ac:dyDescent="0.55000000000000004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0" t="str">
        <f t="shared" si="136"/>
        <v>March</v>
      </c>
      <c r="J2232" s="10">
        <f t="shared" si="137"/>
        <v>2014</v>
      </c>
      <c r="K2232" s="9">
        <f t="shared" si="138"/>
        <v>41754.881099537037</v>
      </c>
      <c r="L2232">
        <v>1398460127</v>
      </c>
      <c r="M2232" s="9">
        <f t="shared" si="139"/>
        <v>41724.881099537037</v>
      </c>
      <c r="N2232">
        <v>1395868127</v>
      </c>
      <c r="O2232" t="b">
        <v>0</v>
      </c>
      <c r="P2232">
        <v>498</v>
      </c>
      <c r="Q2232" t="b">
        <v>1</v>
      </c>
      <c r="R2232" t="s">
        <v>8295</v>
      </c>
    </row>
    <row r="2233" spans="1:18" ht="43.2" x14ac:dyDescent="0.55000000000000004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0" t="str">
        <f t="shared" si="136"/>
        <v>May</v>
      </c>
      <c r="J2233" s="10">
        <f t="shared" si="137"/>
        <v>2013</v>
      </c>
      <c r="K2233" s="9">
        <f t="shared" si="138"/>
        <v>41450.208333333336</v>
      </c>
      <c r="L2233">
        <v>1372136400</v>
      </c>
      <c r="M2233" s="9">
        <f t="shared" si="139"/>
        <v>41423.910891203705</v>
      </c>
      <c r="N2233">
        <v>1369864301</v>
      </c>
      <c r="O2233" t="b">
        <v>0</v>
      </c>
      <c r="P2233">
        <v>1113</v>
      </c>
      <c r="Q2233" t="b">
        <v>1</v>
      </c>
      <c r="R2233" t="s">
        <v>8295</v>
      </c>
    </row>
    <row r="2234" spans="1:18" ht="43.2" x14ac:dyDescent="0.55000000000000004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0" t="str">
        <f t="shared" si="136"/>
        <v>June</v>
      </c>
      <c r="J2234" s="10">
        <f t="shared" si="137"/>
        <v>2014</v>
      </c>
      <c r="K2234" s="9">
        <f t="shared" si="138"/>
        <v>41839.125</v>
      </c>
      <c r="L2234">
        <v>1405738800</v>
      </c>
      <c r="M2234" s="9">
        <f t="shared" si="139"/>
        <v>41806.794074074074</v>
      </c>
      <c r="N2234">
        <v>1402945408</v>
      </c>
      <c r="O2234" t="b">
        <v>0</v>
      </c>
      <c r="P2234">
        <v>988</v>
      </c>
      <c r="Q2234" t="b">
        <v>1</v>
      </c>
      <c r="R2234" t="s">
        <v>8295</v>
      </c>
    </row>
    <row r="2235" spans="1:18" ht="43.2" x14ac:dyDescent="0.55000000000000004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0" t="str">
        <f t="shared" si="136"/>
        <v>November</v>
      </c>
      <c r="J2235" s="10">
        <f t="shared" si="137"/>
        <v>2015</v>
      </c>
      <c r="K2235" s="9">
        <f t="shared" si="138"/>
        <v>42352</v>
      </c>
      <c r="L2235">
        <v>1450051200</v>
      </c>
      <c r="M2235" s="9">
        <f t="shared" si="139"/>
        <v>42331.378923611104</v>
      </c>
      <c r="N2235">
        <v>1448269539</v>
      </c>
      <c r="O2235" t="b">
        <v>0</v>
      </c>
      <c r="P2235">
        <v>391</v>
      </c>
      <c r="Q2235" t="b">
        <v>1</v>
      </c>
      <c r="R2235" t="s">
        <v>8295</v>
      </c>
    </row>
    <row r="2236" spans="1:18" ht="43.2" x14ac:dyDescent="0.55000000000000004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0" t="str">
        <f t="shared" si="136"/>
        <v>December</v>
      </c>
      <c r="J2236" s="10">
        <f t="shared" si="137"/>
        <v>2016</v>
      </c>
      <c r="K2236" s="9">
        <f t="shared" si="138"/>
        <v>42740.824618055558</v>
      </c>
      <c r="L2236">
        <v>1483645647</v>
      </c>
      <c r="M2236" s="9">
        <f t="shared" si="139"/>
        <v>42710.824618055558</v>
      </c>
      <c r="N2236">
        <v>1481053647</v>
      </c>
      <c r="O2236" t="b">
        <v>0</v>
      </c>
      <c r="P2236">
        <v>28</v>
      </c>
      <c r="Q2236" t="b">
        <v>1</v>
      </c>
      <c r="R2236" t="s">
        <v>8295</v>
      </c>
    </row>
    <row r="2237" spans="1:18" ht="28.8" x14ac:dyDescent="0.55000000000000004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0" t="str">
        <f t="shared" si="136"/>
        <v>February</v>
      </c>
      <c r="J2237" s="10">
        <f t="shared" si="137"/>
        <v>2015</v>
      </c>
      <c r="K2237" s="9">
        <f t="shared" si="138"/>
        <v>42091.980451388896</v>
      </c>
      <c r="L2237">
        <v>1427585511</v>
      </c>
      <c r="M2237" s="9">
        <f t="shared" si="139"/>
        <v>42062.022118055553</v>
      </c>
      <c r="N2237">
        <v>1424997111</v>
      </c>
      <c r="O2237" t="b">
        <v>0</v>
      </c>
      <c r="P2237">
        <v>147</v>
      </c>
      <c r="Q2237" t="b">
        <v>1</v>
      </c>
      <c r="R2237" t="s">
        <v>8295</v>
      </c>
    </row>
    <row r="2238" spans="1:18" ht="43.2" x14ac:dyDescent="0.55000000000000004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0" t="str">
        <f t="shared" si="136"/>
        <v>January</v>
      </c>
      <c r="J2238" s="10">
        <f t="shared" si="137"/>
        <v>2016</v>
      </c>
      <c r="K2238" s="9">
        <f t="shared" si="138"/>
        <v>42401.617164351846</v>
      </c>
      <c r="L2238">
        <v>1454338123</v>
      </c>
      <c r="M2238" s="9">
        <f t="shared" si="139"/>
        <v>42371.617164351846</v>
      </c>
      <c r="N2238">
        <v>1451746123</v>
      </c>
      <c r="O2238" t="b">
        <v>0</v>
      </c>
      <c r="P2238">
        <v>680</v>
      </c>
      <c r="Q2238" t="b">
        <v>1</v>
      </c>
      <c r="R2238" t="s">
        <v>8295</v>
      </c>
    </row>
    <row r="2239" spans="1:18" ht="43.2" x14ac:dyDescent="0.55000000000000004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0" t="str">
        <f t="shared" si="136"/>
        <v>October</v>
      </c>
      <c r="J2239" s="10">
        <f t="shared" si="137"/>
        <v>2014</v>
      </c>
      <c r="K2239" s="9">
        <f t="shared" si="138"/>
        <v>41955.332638888889</v>
      </c>
      <c r="L2239">
        <v>1415779140</v>
      </c>
      <c r="M2239" s="9">
        <f t="shared" si="139"/>
        <v>41915.003275462965</v>
      </c>
      <c r="N2239">
        <v>1412294683</v>
      </c>
      <c r="O2239" t="b">
        <v>0</v>
      </c>
      <c r="P2239">
        <v>983</v>
      </c>
      <c r="Q2239" t="b">
        <v>1</v>
      </c>
      <c r="R2239" t="s">
        <v>8295</v>
      </c>
    </row>
    <row r="2240" spans="1:18" ht="28.8" x14ac:dyDescent="0.55000000000000004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0" t="str">
        <f t="shared" si="136"/>
        <v>February</v>
      </c>
      <c r="J2240" s="10">
        <f t="shared" si="137"/>
        <v>2017</v>
      </c>
      <c r="K2240" s="9">
        <f t="shared" si="138"/>
        <v>42804.621712962966</v>
      </c>
      <c r="L2240">
        <v>1489157716</v>
      </c>
      <c r="M2240" s="9">
        <f t="shared" si="139"/>
        <v>42774.621712962966</v>
      </c>
      <c r="N2240">
        <v>1486565716</v>
      </c>
      <c r="O2240" t="b">
        <v>0</v>
      </c>
      <c r="P2240">
        <v>79</v>
      </c>
      <c r="Q2240" t="b">
        <v>1</v>
      </c>
      <c r="R2240" t="s">
        <v>8295</v>
      </c>
    </row>
    <row r="2241" spans="1:18" ht="28.8" x14ac:dyDescent="0.55000000000000004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0" t="str">
        <f t="shared" si="136"/>
        <v>October</v>
      </c>
      <c r="J2241" s="10">
        <f t="shared" si="137"/>
        <v>2013</v>
      </c>
      <c r="K2241" s="9">
        <f t="shared" si="138"/>
        <v>41609.168055555558</v>
      </c>
      <c r="L2241">
        <v>1385870520</v>
      </c>
      <c r="M2241" s="9">
        <f t="shared" si="139"/>
        <v>41572.958495370374</v>
      </c>
      <c r="N2241">
        <v>1382742014</v>
      </c>
      <c r="O2241" t="b">
        <v>0</v>
      </c>
      <c r="P2241">
        <v>426</v>
      </c>
      <c r="Q2241" t="b">
        <v>1</v>
      </c>
      <c r="R2241" t="s">
        <v>8295</v>
      </c>
    </row>
    <row r="2242" spans="1:18" ht="43.2" x14ac:dyDescent="0.55000000000000004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0" t="str">
        <f t="shared" si="136"/>
        <v>March</v>
      </c>
      <c r="J2242" s="10">
        <f t="shared" si="137"/>
        <v>2016</v>
      </c>
      <c r="K2242" s="9">
        <f t="shared" si="138"/>
        <v>42482.825740740736</v>
      </c>
      <c r="L2242">
        <v>1461354544</v>
      </c>
      <c r="M2242" s="9">
        <f t="shared" si="139"/>
        <v>42452.825740740736</v>
      </c>
      <c r="N2242">
        <v>1458762544</v>
      </c>
      <c r="O2242" t="b">
        <v>0</v>
      </c>
      <c r="P2242">
        <v>96</v>
      </c>
      <c r="Q2242" t="b">
        <v>1</v>
      </c>
      <c r="R2242" t="s">
        <v>8295</v>
      </c>
    </row>
    <row r="2243" spans="1:18" ht="43.2" x14ac:dyDescent="0.55000000000000004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0" t="str">
        <f t="shared" ref="I2243:I2306" si="140">TEXT(M2243, "mmmm")</f>
        <v>January</v>
      </c>
      <c r="J2243" s="10">
        <f t="shared" ref="J2243:J2306" si="141">YEAR(M2243)</f>
        <v>2017</v>
      </c>
      <c r="K2243" s="9">
        <f t="shared" ref="K2243:K2306" si="142">(((L2243/60)/60)/24)+DATE(1970,1,1)</f>
        <v>42796.827546296292</v>
      </c>
      <c r="L2243">
        <v>1488484300</v>
      </c>
      <c r="M2243" s="9">
        <f t="shared" ref="M2243:M2306" si="143">(((N2243/60)/60)/24)+DATE(1970,1,1)</f>
        <v>42766.827546296292</v>
      </c>
      <c r="N2243">
        <v>1485892300</v>
      </c>
      <c r="O2243" t="b">
        <v>0</v>
      </c>
      <c r="P2243">
        <v>163</v>
      </c>
      <c r="Q2243" t="b">
        <v>1</v>
      </c>
      <c r="R2243" t="s">
        <v>8295</v>
      </c>
    </row>
    <row r="2244" spans="1:18" ht="28.8" x14ac:dyDescent="0.55000000000000004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0" t="str">
        <f t="shared" si="140"/>
        <v>October</v>
      </c>
      <c r="J2244" s="10">
        <f t="shared" si="141"/>
        <v>2013</v>
      </c>
      <c r="K2244" s="9">
        <f t="shared" si="142"/>
        <v>41605.126388888886</v>
      </c>
      <c r="L2244">
        <v>1385521320</v>
      </c>
      <c r="M2244" s="9">
        <f t="shared" si="143"/>
        <v>41569.575613425928</v>
      </c>
      <c r="N2244">
        <v>1382449733</v>
      </c>
      <c r="O2244" t="b">
        <v>0</v>
      </c>
      <c r="P2244">
        <v>2525</v>
      </c>
      <c r="Q2244" t="b">
        <v>1</v>
      </c>
      <c r="R2244" t="s">
        <v>8295</v>
      </c>
    </row>
    <row r="2245" spans="1:18" ht="43.2" x14ac:dyDescent="0.55000000000000004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0" t="str">
        <f t="shared" si="140"/>
        <v>March</v>
      </c>
      <c r="J2245" s="10">
        <f t="shared" si="141"/>
        <v>2017</v>
      </c>
      <c r="K2245" s="9">
        <f t="shared" si="142"/>
        <v>42807.125</v>
      </c>
      <c r="L2245">
        <v>1489374000</v>
      </c>
      <c r="M2245" s="9">
        <f t="shared" si="143"/>
        <v>42800.751041666663</v>
      </c>
      <c r="N2245">
        <v>1488823290</v>
      </c>
      <c r="O2245" t="b">
        <v>0</v>
      </c>
      <c r="P2245">
        <v>2035</v>
      </c>
      <c r="Q2245" t="b">
        <v>1</v>
      </c>
      <c r="R2245" t="s">
        <v>8295</v>
      </c>
    </row>
    <row r="2246" spans="1:18" ht="43.2" x14ac:dyDescent="0.55000000000000004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0" t="str">
        <f t="shared" si="140"/>
        <v>October</v>
      </c>
      <c r="J2246" s="10">
        <f t="shared" si="141"/>
        <v>2016</v>
      </c>
      <c r="K2246" s="9">
        <f t="shared" si="142"/>
        <v>42659.854166666672</v>
      </c>
      <c r="L2246">
        <v>1476649800</v>
      </c>
      <c r="M2246" s="9">
        <f t="shared" si="143"/>
        <v>42647.818819444445</v>
      </c>
      <c r="N2246">
        <v>1475609946</v>
      </c>
      <c r="O2246" t="b">
        <v>0</v>
      </c>
      <c r="P2246">
        <v>290</v>
      </c>
      <c r="Q2246" t="b">
        <v>1</v>
      </c>
      <c r="R2246" t="s">
        <v>8295</v>
      </c>
    </row>
    <row r="2247" spans="1:18" ht="43.2" x14ac:dyDescent="0.55000000000000004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0" t="str">
        <f t="shared" si="140"/>
        <v>January</v>
      </c>
      <c r="J2247" s="10">
        <f t="shared" si="141"/>
        <v>2014</v>
      </c>
      <c r="K2247" s="9">
        <f t="shared" si="142"/>
        <v>41691.75</v>
      </c>
      <c r="L2247">
        <v>1393005600</v>
      </c>
      <c r="M2247" s="9">
        <f t="shared" si="143"/>
        <v>41660.708530092597</v>
      </c>
      <c r="N2247">
        <v>1390323617</v>
      </c>
      <c r="O2247" t="b">
        <v>0</v>
      </c>
      <c r="P2247">
        <v>1980</v>
      </c>
      <c r="Q2247" t="b">
        <v>1</v>
      </c>
      <c r="R2247" t="s">
        <v>8295</v>
      </c>
    </row>
    <row r="2248" spans="1:18" ht="43.2" x14ac:dyDescent="0.55000000000000004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0" t="str">
        <f t="shared" si="140"/>
        <v>August</v>
      </c>
      <c r="J2248" s="10">
        <f t="shared" si="141"/>
        <v>2015</v>
      </c>
      <c r="K2248" s="9">
        <f t="shared" si="142"/>
        <v>42251.79178240741</v>
      </c>
      <c r="L2248">
        <v>1441393210</v>
      </c>
      <c r="M2248" s="9">
        <f t="shared" si="143"/>
        <v>42221.79178240741</v>
      </c>
      <c r="N2248">
        <v>1438801210</v>
      </c>
      <c r="O2248" t="b">
        <v>0</v>
      </c>
      <c r="P2248">
        <v>57</v>
      </c>
      <c r="Q2248" t="b">
        <v>1</v>
      </c>
      <c r="R2248" t="s">
        <v>8295</v>
      </c>
    </row>
    <row r="2249" spans="1:18" ht="28.8" x14ac:dyDescent="0.55000000000000004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0" t="str">
        <f t="shared" si="140"/>
        <v>July</v>
      </c>
      <c r="J2249" s="10">
        <f t="shared" si="141"/>
        <v>2015</v>
      </c>
      <c r="K2249" s="9">
        <f t="shared" si="142"/>
        <v>42214.666261574079</v>
      </c>
      <c r="L2249">
        <v>1438185565</v>
      </c>
      <c r="M2249" s="9">
        <f t="shared" si="143"/>
        <v>42200.666261574079</v>
      </c>
      <c r="N2249">
        <v>1436975965</v>
      </c>
      <c r="O2249" t="b">
        <v>0</v>
      </c>
      <c r="P2249">
        <v>380</v>
      </c>
      <c r="Q2249" t="b">
        <v>1</v>
      </c>
      <c r="R2249" t="s">
        <v>8295</v>
      </c>
    </row>
    <row r="2250" spans="1:18" ht="43.2" x14ac:dyDescent="0.55000000000000004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0" t="str">
        <f t="shared" si="140"/>
        <v>November</v>
      </c>
      <c r="J2250" s="10">
        <f t="shared" si="141"/>
        <v>2016</v>
      </c>
      <c r="K2250" s="9">
        <f t="shared" si="142"/>
        <v>42718.875902777778</v>
      </c>
      <c r="L2250">
        <v>1481749278</v>
      </c>
      <c r="M2250" s="9">
        <f t="shared" si="143"/>
        <v>42688.875902777778</v>
      </c>
      <c r="N2250">
        <v>1479157278</v>
      </c>
      <c r="O2250" t="b">
        <v>0</v>
      </c>
      <c r="P2250">
        <v>128</v>
      </c>
      <c r="Q2250" t="b">
        <v>1</v>
      </c>
      <c r="R2250" t="s">
        <v>8295</v>
      </c>
    </row>
    <row r="2251" spans="1:18" ht="43.2" x14ac:dyDescent="0.55000000000000004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0" t="str">
        <f t="shared" si="140"/>
        <v>March</v>
      </c>
      <c r="J2251" s="10">
        <f t="shared" si="141"/>
        <v>2013</v>
      </c>
      <c r="K2251" s="9">
        <f t="shared" si="142"/>
        <v>41366.661631944444</v>
      </c>
      <c r="L2251">
        <v>1364917965</v>
      </c>
      <c r="M2251" s="9">
        <f t="shared" si="143"/>
        <v>41336.703298611108</v>
      </c>
      <c r="N2251">
        <v>1362329565</v>
      </c>
      <c r="O2251" t="b">
        <v>0</v>
      </c>
      <c r="P2251">
        <v>180</v>
      </c>
      <c r="Q2251" t="b">
        <v>1</v>
      </c>
      <c r="R2251" t="s">
        <v>8295</v>
      </c>
    </row>
    <row r="2252" spans="1:18" ht="43.2" x14ac:dyDescent="0.55000000000000004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0" t="str">
        <f t="shared" si="140"/>
        <v>November</v>
      </c>
      <c r="J2252" s="10">
        <f t="shared" si="141"/>
        <v>2016</v>
      </c>
      <c r="K2252" s="9">
        <f t="shared" si="142"/>
        <v>42707.0471412037</v>
      </c>
      <c r="L2252">
        <v>1480727273</v>
      </c>
      <c r="M2252" s="9">
        <f t="shared" si="143"/>
        <v>42677.005474537036</v>
      </c>
      <c r="N2252">
        <v>1478131673</v>
      </c>
      <c r="O2252" t="b">
        <v>0</v>
      </c>
      <c r="P2252">
        <v>571</v>
      </c>
      <c r="Q2252" t="b">
        <v>1</v>
      </c>
      <c r="R2252" t="s">
        <v>8295</v>
      </c>
    </row>
    <row r="2253" spans="1:18" ht="43.2" x14ac:dyDescent="0.55000000000000004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0" t="str">
        <f t="shared" si="140"/>
        <v>July</v>
      </c>
      <c r="J2253" s="10">
        <f t="shared" si="141"/>
        <v>2014</v>
      </c>
      <c r="K2253" s="9">
        <f t="shared" si="142"/>
        <v>41867.34579861111</v>
      </c>
      <c r="L2253">
        <v>1408177077</v>
      </c>
      <c r="M2253" s="9">
        <f t="shared" si="143"/>
        <v>41846.34579861111</v>
      </c>
      <c r="N2253">
        <v>1406362677</v>
      </c>
      <c r="O2253" t="b">
        <v>0</v>
      </c>
      <c r="P2253">
        <v>480</v>
      </c>
      <c r="Q2253" t="b">
        <v>1</v>
      </c>
      <c r="R2253" t="s">
        <v>8295</v>
      </c>
    </row>
    <row r="2254" spans="1:18" ht="43.2" x14ac:dyDescent="0.55000000000000004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0" t="str">
        <f t="shared" si="140"/>
        <v>July</v>
      </c>
      <c r="J2254" s="10">
        <f t="shared" si="141"/>
        <v>2016</v>
      </c>
      <c r="K2254" s="9">
        <f t="shared" si="142"/>
        <v>42588.327986111108</v>
      </c>
      <c r="L2254">
        <v>1470469938</v>
      </c>
      <c r="M2254" s="9">
        <f t="shared" si="143"/>
        <v>42573.327986111108</v>
      </c>
      <c r="N2254">
        <v>1469173938</v>
      </c>
      <c r="O2254" t="b">
        <v>0</v>
      </c>
      <c r="P2254">
        <v>249</v>
      </c>
      <c r="Q2254" t="b">
        <v>1</v>
      </c>
      <c r="R2254" t="s">
        <v>8295</v>
      </c>
    </row>
    <row r="2255" spans="1:18" ht="43.2" x14ac:dyDescent="0.55000000000000004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0" t="str">
        <f t="shared" si="140"/>
        <v>October</v>
      </c>
      <c r="J2255" s="10">
        <f t="shared" si="141"/>
        <v>2015</v>
      </c>
      <c r="K2255" s="9">
        <f t="shared" si="142"/>
        <v>42326.672997685186</v>
      </c>
      <c r="L2255">
        <v>1447862947</v>
      </c>
      <c r="M2255" s="9">
        <f t="shared" si="143"/>
        <v>42296.631331018521</v>
      </c>
      <c r="N2255">
        <v>1445267347</v>
      </c>
      <c r="O2255" t="b">
        <v>0</v>
      </c>
      <c r="P2255">
        <v>84</v>
      </c>
      <c r="Q2255" t="b">
        <v>1</v>
      </c>
      <c r="R2255" t="s">
        <v>8295</v>
      </c>
    </row>
    <row r="2256" spans="1:18" ht="28.8" x14ac:dyDescent="0.55000000000000004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0" t="str">
        <f t="shared" si="140"/>
        <v>January</v>
      </c>
      <c r="J2256" s="10">
        <f t="shared" si="141"/>
        <v>2017</v>
      </c>
      <c r="K2256" s="9">
        <f t="shared" si="142"/>
        <v>42759.647777777776</v>
      </c>
      <c r="L2256">
        <v>1485271968</v>
      </c>
      <c r="M2256" s="9">
        <f t="shared" si="143"/>
        <v>42752.647777777776</v>
      </c>
      <c r="N2256">
        <v>1484667168</v>
      </c>
      <c r="O2256" t="b">
        <v>0</v>
      </c>
      <c r="P2256">
        <v>197</v>
      </c>
      <c r="Q2256" t="b">
        <v>1</v>
      </c>
      <c r="R2256" t="s">
        <v>8295</v>
      </c>
    </row>
    <row r="2257" spans="1:18" ht="28.8" x14ac:dyDescent="0.55000000000000004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0" t="str">
        <f t="shared" si="140"/>
        <v>April</v>
      </c>
      <c r="J2257" s="10">
        <f t="shared" si="141"/>
        <v>2016</v>
      </c>
      <c r="K2257" s="9">
        <f t="shared" si="142"/>
        <v>42497.951979166668</v>
      </c>
      <c r="L2257">
        <v>1462661451</v>
      </c>
      <c r="M2257" s="9">
        <f t="shared" si="143"/>
        <v>42467.951979166668</v>
      </c>
      <c r="N2257">
        <v>1460069451</v>
      </c>
      <c r="O2257" t="b">
        <v>0</v>
      </c>
      <c r="P2257">
        <v>271</v>
      </c>
      <c r="Q2257" t="b">
        <v>1</v>
      </c>
      <c r="R2257" t="s">
        <v>8295</v>
      </c>
    </row>
    <row r="2258" spans="1:18" ht="43.2" x14ac:dyDescent="0.55000000000000004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0" t="str">
        <f t="shared" si="140"/>
        <v>November</v>
      </c>
      <c r="J2258" s="10">
        <f t="shared" si="141"/>
        <v>2016</v>
      </c>
      <c r="K2258" s="9">
        <f t="shared" si="142"/>
        <v>42696.451921296291</v>
      </c>
      <c r="L2258">
        <v>1479811846</v>
      </c>
      <c r="M2258" s="9">
        <f t="shared" si="143"/>
        <v>42682.451921296291</v>
      </c>
      <c r="N2258">
        <v>1478602246</v>
      </c>
      <c r="O2258" t="b">
        <v>0</v>
      </c>
      <c r="P2258">
        <v>50</v>
      </c>
      <c r="Q2258" t="b">
        <v>1</v>
      </c>
      <c r="R2258" t="s">
        <v>8295</v>
      </c>
    </row>
    <row r="2259" spans="1:18" ht="43.2" x14ac:dyDescent="0.55000000000000004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0" t="str">
        <f t="shared" si="140"/>
        <v>May</v>
      </c>
      <c r="J2259" s="10">
        <f t="shared" si="141"/>
        <v>2016</v>
      </c>
      <c r="K2259" s="9">
        <f t="shared" si="142"/>
        <v>42540.958333333328</v>
      </c>
      <c r="L2259">
        <v>1466377200</v>
      </c>
      <c r="M2259" s="9">
        <f t="shared" si="143"/>
        <v>42505.936678240745</v>
      </c>
      <c r="N2259">
        <v>1463351329</v>
      </c>
      <c r="O2259" t="b">
        <v>0</v>
      </c>
      <c r="P2259">
        <v>169</v>
      </c>
      <c r="Q2259" t="b">
        <v>1</v>
      </c>
      <c r="R2259" t="s">
        <v>8295</v>
      </c>
    </row>
    <row r="2260" spans="1:18" ht="28.8" x14ac:dyDescent="0.55000000000000004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0" t="str">
        <f t="shared" si="140"/>
        <v>May</v>
      </c>
      <c r="J2260" s="10">
        <f t="shared" si="141"/>
        <v>2015</v>
      </c>
      <c r="K2260" s="9">
        <f t="shared" si="142"/>
        <v>42166.75100694444</v>
      </c>
      <c r="L2260">
        <v>1434045687</v>
      </c>
      <c r="M2260" s="9">
        <f t="shared" si="143"/>
        <v>42136.75100694444</v>
      </c>
      <c r="N2260">
        <v>1431453687</v>
      </c>
      <c r="O2260" t="b">
        <v>0</v>
      </c>
      <c r="P2260">
        <v>205</v>
      </c>
      <c r="Q2260" t="b">
        <v>1</v>
      </c>
      <c r="R2260" t="s">
        <v>8295</v>
      </c>
    </row>
    <row r="2261" spans="1:18" ht="43.2" x14ac:dyDescent="0.55000000000000004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0" t="str">
        <f t="shared" si="140"/>
        <v>November</v>
      </c>
      <c r="J2261" s="10">
        <f t="shared" si="141"/>
        <v>2016</v>
      </c>
      <c r="K2261" s="9">
        <f t="shared" si="142"/>
        <v>42712.804814814815</v>
      </c>
      <c r="L2261">
        <v>1481224736</v>
      </c>
      <c r="M2261" s="9">
        <f t="shared" si="143"/>
        <v>42702.804814814815</v>
      </c>
      <c r="N2261">
        <v>1480360736</v>
      </c>
      <c r="O2261" t="b">
        <v>0</v>
      </c>
      <c r="P2261">
        <v>206</v>
      </c>
      <c r="Q2261" t="b">
        <v>1</v>
      </c>
      <c r="R2261" t="s">
        <v>8295</v>
      </c>
    </row>
    <row r="2262" spans="1:18" ht="43.2" x14ac:dyDescent="0.55000000000000004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0" t="str">
        <f t="shared" si="140"/>
        <v>February</v>
      </c>
      <c r="J2262" s="10">
        <f t="shared" si="141"/>
        <v>2014</v>
      </c>
      <c r="K2262" s="9">
        <f t="shared" si="142"/>
        <v>41724.975115740745</v>
      </c>
      <c r="L2262">
        <v>1395876250</v>
      </c>
      <c r="M2262" s="9">
        <f t="shared" si="143"/>
        <v>41695.016782407409</v>
      </c>
      <c r="N2262">
        <v>1393287850</v>
      </c>
      <c r="O2262" t="b">
        <v>0</v>
      </c>
      <c r="P2262">
        <v>84</v>
      </c>
      <c r="Q2262" t="b">
        <v>1</v>
      </c>
      <c r="R2262" t="s">
        <v>8295</v>
      </c>
    </row>
    <row r="2263" spans="1:18" ht="43.2" x14ac:dyDescent="0.55000000000000004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0" t="str">
        <f t="shared" si="140"/>
        <v>January</v>
      </c>
      <c r="J2263" s="10">
        <f t="shared" si="141"/>
        <v>2017</v>
      </c>
      <c r="K2263" s="9">
        <f t="shared" si="142"/>
        <v>42780.724768518514</v>
      </c>
      <c r="L2263">
        <v>1487093020</v>
      </c>
      <c r="M2263" s="9">
        <f t="shared" si="143"/>
        <v>42759.724768518514</v>
      </c>
      <c r="N2263">
        <v>1485278620</v>
      </c>
      <c r="O2263" t="b">
        <v>0</v>
      </c>
      <c r="P2263">
        <v>210</v>
      </c>
      <c r="Q2263" t="b">
        <v>1</v>
      </c>
      <c r="R2263" t="s">
        <v>8295</v>
      </c>
    </row>
    <row r="2264" spans="1:18" ht="28.8" x14ac:dyDescent="0.55000000000000004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0" t="str">
        <f t="shared" si="140"/>
        <v>October</v>
      </c>
      <c r="J2264" s="10">
        <f t="shared" si="141"/>
        <v>2014</v>
      </c>
      <c r="K2264" s="9">
        <f t="shared" si="142"/>
        <v>41961</v>
      </c>
      <c r="L2264">
        <v>1416268800</v>
      </c>
      <c r="M2264" s="9">
        <f t="shared" si="143"/>
        <v>41926.585162037038</v>
      </c>
      <c r="N2264">
        <v>1413295358</v>
      </c>
      <c r="O2264" t="b">
        <v>0</v>
      </c>
      <c r="P2264">
        <v>181</v>
      </c>
      <c r="Q2264" t="b">
        <v>1</v>
      </c>
      <c r="R2264" t="s">
        <v>8295</v>
      </c>
    </row>
    <row r="2265" spans="1:18" ht="43.2" x14ac:dyDescent="0.55000000000000004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0" t="str">
        <f t="shared" si="140"/>
        <v>January</v>
      </c>
      <c r="J2265" s="10">
        <f t="shared" si="141"/>
        <v>2015</v>
      </c>
      <c r="K2265" s="9">
        <f t="shared" si="142"/>
        <v>42035.832326388889</v>
      </c>
      <c r="L2265">
        <v>1422734313</v>
      </c>
      <c r="M2265" s="9">
        <f t="shared" si="143"/>
        <v>42014.832326388889</v>
      </c>
      <c r="N2265">
        <v>1420919913</v>
      </c>
      <c r="O2265" t="b">
        <v>0</v>
      </c>
      <c r="P2265">
        <v>60</v>
      </c>
      <c r="Q2265" t="b">
        <v>1</v>
      </c>
      <c r="R2265" t="s">
        <v>8295</v>
      </c>
    </row>
    <row r="2266" spans="1:18" ht="43.2" x14ac:dyDescent="0.55000000000000004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0" t="str">
        <f t="shared" si="140"/>
        <v>May</v>
      </c>
      <c r="J2266" s="10">
        <f t="shared" si="141"/>
        <v>2016</v>
      </c>
      <c r="K2266" s="9">
        <f t="shared" si="142"/>
        <v>42513.125</v>
      </c>
      <c r="L2266">
        <v>1463972400</v>
      </c>
      <c r="M2266" s="9">
        <f t="shared" si="143"/>
        <v>42496.582337962958</v>
      </c>
      <c r="N2266">
        <v>1462543114</v>
      </c>
      <c r="O2266" t="b">
        <v>0</v>
      </c>
      <c r="P2266">
        <v>445</v>
      </c>
      <c r="Q2266" t="b">
        <v>1</v>
      </c>
      <c r="R2266" t="s">
        <v>8295</v>
      </c>
    </row>
    <row r="2267" spans="1:18" ht="43.2" x14ac:dyDescent="0.55000000000000004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0" t="str">
        <f t="shared" si="140"/>
        <v>November</v>
      </c>
      <c r="J2267" s="10">
        <f t="shared" si="141"/>
        <v>2016</v>
      </c>
      <c r="K2267" s="9">
        <f t="shared" si="142"/>
        <v>42696.853090277778</v>
      </c>
      <c r="L2267">
        <v>1479846507</v>
      </c>
      <c r="M2267" s="9">
        <f t="shared" si="143"/>
        <v>42689.853090277778</v>
      </c>
      <c r="N2267">
        <v>1479241707</v>
      </c>
      <c r="O2267" t="b">
        <v>0</v>
      </c>
      <c r="P2267">
        <v>17</v>
      </c>
      <c r="Q2267" t="b">
        <v>1</v>
      </c>
      <c r="R2267" t="s">
        <v>8295</v>
      </c>
    </row>
    <row r="2268" spans="1:18" ht="43.2" x14ac:dyDescent="0.55000000000000004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0" t="str">
        <f t="shared" si="140"/>
        <v>April</v>
      </c>
      <c r="J2268" s="10">
        <f t="shared" si="141"/>
        <v>2016</v>
      </c>
      <c r="K2268" s="9">
        <f t="shared" si="142"/>
        <v>42487.083333333328</v>
      </c>
      <c r="L2268">
        <v>1461722400</v>
      </c>
      <c r="M2268" s="9">
        <f t="shared" si="143"/>
        <v>42469.874907407408</v>
      </c>
      <c r="N2268">
        <v>1460235592</v>
      </c>
      <c r="O2268" t="b">
        <v>0</v>
      </c>
      <c r="P2268">
        <v>194</v>
      </c>
      <c r="Q2268" t="b">
        <v>1</v>
      </c>
      <c r="R2268" t="s">
        <v>8295</v>
      </c>
    </row>
    <row r="2269" spans="1:18" ht="43.2" x14ac:dyDescent="0.55000000000000004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0" t="str">
        <f t="shared" si="140"/>
        <v>November</v>
      </c>
      <c r="J2269" s="10">
        <f t="shared" si="141"/>
        <v>2014</v>
      </c>
      <c r="K2269" s="9">
        <f t="shared" si="142"/>
        <v>41994.041666666672</v>
      </c>
      <c r="L2269">
        <v>1419123600</v>
      </c>
      <c r="M2269" s="9">
        <f t="shared" si="143"/>
        <v>41968.829826388886</v>
      </c>
      <c r="N2269">
        <v>1416945297</v>
      </c>
      <c r="O2269" t="b">
        <v>0</v>
      </c>
      <c r="P2269">
        <v>404</v>
      </c>
      <c r="Q2269" t="b">
        <v>1</v>
      </c>
      <c r="R2269" t="s">
        <v>8295</v>
      </c>
    </row>
    <row r="2270" spans="1:18" ht="43.2" x14ac:dyDescent="0.55000000000000004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0" t="str">
        <f t="shared" si="140"/>
        <v>February</v>
      </c>
      <c r="J2270" s="10">
        <f t="shared" si="141"/>
        <v>2017</v>
      </c>
      <c r="K2270" s="9">
        <f t="shared" si="142"/>
        <v>42806.082349537035</v>
      </c>
      <c r="L2270">
        <v>1489283915</v>
      </c>
      <c r="M2270" s="9">
        <f t="shared" si="143"/>
        <v>42776.082349537035</v>
      </c>
      <c r="N2270">
        <v>1486691915</v>
      </c>
      <c r="O2270" t="b">
        <v>0</v>
      </c>
      <c r="P2270">
        <v>194</v>
      </c>
      <c r="Q2270" t="b">
        <v>1</v>
      </c>
      <c r="R2270" t="s">
        <v>8295</v>
      </c>
    </row>
    <row r="2271" spans="1:18" ht="43.2" x14ac:dyDescent="0.55000000000000004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0" t="str">
        <f t="shared" si="140"/>
        <v>February</v>
      </c>
      <c r="J2271" s="10">
        <f t="shared" si="141"/>
        <v>2017</v>
      </c>
      <c r="K2271" s="9">
        <f t="shared" si="142"/>
        <v>42801.208333333328</v>
      </c>
      <c r="L2271">
        <v>1488862800</v>
      </c>
      <c r="M2271" s="9">
        <f t="shared" si="143"/>
        <v>42776.704432870371</v>
      </c>
      <c r="N2271">
        <v>1486745663</v>
      </c>
      <c r="O2271" t="b">
        <v>0</v>
      </c>
      <c r="P2271">
        <v>902</v>
      </c>
      <c r="Q2271" t="b">
        <v>1</v>
      </c>
      <c r="R2271" t="s">
        <v>8295</v>
      </c>
    </row>
    <row r="2272" spans="1:18" ht="43.2" x14ac:dyDescent="0.55000000000000004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0" t="str">
        <f t="shared" si="140"/>
        <v>December</v>
      </c>
      <c r="J2272" s="10">
        <f t="shared" si="141"/>
        <v>2016</v>
      </c>
      <c r="K2272" s="9">
        <f t="shared" si="142"/>
        <v>42745.915972222225</v>
      </c>
      <c r="L2272">
        <v>1484085540</v>
      </c>
      <c r="M2272" s="9">
        <f t="shared" si="143"/>
        <v>42725.869363425925</v>
      </c>
      <c r="N2272">
        <v>1482353513</v>
      </c>
      <c r="O2272" t="b">
        <v>0</v>
      </c>
      <c r="P2272">
        <v>1670</v>
      </c>
      <c r="Q2272" t="b">
        <v>1</v>
      </c>
      <c r="R2272" t="s">
        <v>8295</v>
      </c>
    </row>
    <row r="2273" spans="1:18" ht="43.2" x14ac:dyDescent="0.55000000000000004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0" t="str">
        <f t="shared" si="140"/>
        <v>November</v>
      </c>
      <c r="J2273" s="10">
        <f t="shared" si="141"/>
        <v>2016</v>
      </c>
      <c r="K2273" s="9">
        <f t="shared" si="142"/>
        <v>42714.000046296293</v>
      </c>
      <c r="L2273">
        <v>1481328004</v>
      </c>
      <c r="M2273" s="9">
        <f t="shared" si="143"/>
        <v>42684.000046296293</v>
      </c>
      <c r="N2273">
        <v>1478736004</v>
      </c>
      <c r="O2273" t="b">
        <v>0</v>
      </c>
      <c r="P2273">
        <v>1328</v>
      </c>
      <c r="Q2273" t="b">
        <v>1</v>
      </c>
      <c r="R2273" t="s">
        <v>8295</v>
      </c>
    </row>
    <row r="2274" spans="1:18" ht="43.2" x14ac:dyDescent="0.55000000000000004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0" t="str">
        <f t="shared" si="140"/>
        <v>November</v>
      </c>
      <c r="J2274" s="10">
        <f t="shared" si="141"/>
        <v>2015</v>
      </c>
      <c r="K2274" s="9">
        <f t="shared" si="142"/>
        <v>42345.699490740735</v>
      </c>
      <c r="L2274">
        <v>1449506836</v>
      </c>
      <c r="M2274" s="9">
        <f t="shared" si="143"/>
        <v>42315.699490740735</v>
      </c>
      <c r="N2274">
        <v>1446914836</v>
      </c>
      <c r="O2274" t="b">
        <v>0</v>
      </c>
      <c r="P2274">
        <v>944</v>
      </c>
      <c r="Q2274" t="b">
        <v>1</v>
      </c>
      <c r="R2274" t="s">
        <v>8295</v>
      </c>
    </row>
    <row r="2275" spans="1:18" ht="43.2" x14ac:dyDescent="0.55000000000000004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0" t="str">
        <f t="shared" si="140"/>
        <v>February</v>
      </c>
      <c r="J2275" s="10">
        <f t="shared" si="141"/>
        <v>2017</v>
      </c>
      <c r="K2275" s="9">
        <f t="shared" si="142"/>
        <v>42806.507430555561</v>
      </c>
      <c r="L2275">
        <v>1489320642</v>
      </c>
      <c r="M2275" s="9">
        <f t="shared" si="143"/>
        <v>42781.549097222218</v>
      </c>
      <c r="N2275">
        <v>1487164242</v>
      </c>
      <c r="O2275" t="b">
        <v>0</v>
      </c>
      <c r="P2275">
        <v>147</v>
      </c>
      <c r="Q2275" t="b">
        <v>1</v>
      </c>
      <c r="R2275" t="s">
        <v>8295</v>
      </c>
    </row>
    <row r="2276" spans="1:18" ht="57.6" x14ac:dyDescent="0.55000000000000004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0" t="str">
        <f t="shared" si="140"/>
        <v>January</v>
      </c>
      <c r="J2276" s="10">
        <f t="shared" si="141"/>
        <v>2014</v>
      </c>
      <c r="K2276" s="9">
        <f t="shared" si="142"/>
        <v>41693.500659722224</v>
      </c>
      <c r="L2276">
        <v>1393156857</v>
      </c>
      <c r="M2276" s="9">
        <f t="shared" si="143"/>
        <v>41663.500659722224</v>
      </c>
      <c r="N2276">
        <v>1390564857</v>
      </c>
      <c r="O2276" t="b">
        <v>0</v>
      </c>
      <c r="P2276">
        <v>99</v>
      </c>
      <c r="Q2276" t="b">
        <v>1</v>
      </c>
      <c r="R2276" t="s">
        <v>8295</v>
      </c>
    </row>
    <row r="2277" spans="1:18" ht="43.2" x14ac:dyDescent="0.55000000000000004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0" t="str">
        <f t="shared" si="140"/>
        <v>November</v>
      </c>
      <c r="J2277" s="10">
        <f t="shared" si="141"/>
        <v>2014</v>
      </c>
      <c r="K2277" s="9">
        <f t="shared" si="142"/>
        <v>41995.616655092599</v>
      </c>
      <c r="L2277">
        <v>1419259679</v>
      </c>
      <c r="M2277" s="9">
        <f t="shared" si="143"/>
        <v>41965.616655092599</v>
      </c>
      <c r="N2277">
        <v>1416667679</v>
      </c>
      <c r="O2277" t="b">
        <v>0</v>
      </c>
      <c r="P2277">
        <v>79</v>
      </c>
      <c r="Q2277" t="b">
        <v>1</v>
      </c>
      <c r="R2277" t="s">
        <v>8295</v>
      </c>
    </row>
    <row r="2278" spans="1:18" ht="43.2" x14ac:dyDescent="0.55000000000000004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0" t="str">
        <f t="shared" si="140"/>
        <v>December</v>
      </c>
      <c r="J2278" s="10">
        <f t="shared" si="141"/>
        <v>2013</v>
      </c>
      <c r="K2278" s="9">
        <f t="shared" si="142"/>
        <v>41644.651493055557</v>
      </c>
      <c r="L2278">
        <v>1388936289</v>
      </c>
      <c r="M2278" s="9">
        <f t="shared" si="143"/>
        <v>41614.651493055557</v>
      </c>
      <c r="N2278">
        <v>1386344289</v>
      </c>
      <c r="O2278" t="b">
        <v>0</v>
      </c>
      <c r="P2278">
        <v>75</v>
      </c>
      <c r="Q2278" t="b">
        <v>1</v>
      </c>
      <c r="R2278" t="s">
        <v>8295</v>
      </c>
    </row>
    <row r="2279" spans="1:18" ht="43.2" x14ac:dyDescent="0.55000000000000004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0" t="str">
        <f t="shared" si="140"/>
        <v>January</v>
      </c>
      <c r="J2279" s="10">
        <f t="shared" si="141"/>
        <v>2012</v>
      </c>
      <c r="K2279" s="9">
        <f t="shared" si="142"/>
        <v>40966.678506944445</v>
      </c>
      <c r="L2279">
        <v>1330359423</v>
      </c>
      <c r="M2279" s="9">
        <f t="shared" si="143"/>
        <v>40936.678506944445</v>
      </c>
      <c r="N2279">
        <v>1327767423</v>
      </c>
      <c r="O2279" t="b">
        <v>0</v>
      </c>
      <c r="P2279">
        <v>207</v>
      </c>
      <c r="Q2279" t="b">
        <v>1</v>
      </c>
      <c r="R2279" t="s">
        <v>8295</v>
      </c>
    </row>
    <row r="2280" spans="1:18" ht="28.8" x14ac:dyDescent="0.55000000000000004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0" t="str">
        <f t="shared" si="140"/>
        <v>November</v>
      </c>
      <c r="J2280" s="10">
        <f t="shared" si="141"/>
        <v>2015</v>
      </c>
      <c r="K2280" s="9">
        <f t="shared" si="142"/>
        <v>42372.957638888889</v>
      </c>
      <c r="L2280">
        <v>1451861940</v>
      </c>
      <c r="M2280" s="9">
        <f t="shared" si="143"/>
        <v>42338.709108796291</v>
      </c>
      <c r="N2280">
        <v>1448902867</v>
      </c>
      <c r="O2280" t="b">
        <v>0</v>
      </c>
      <c r="P2280">
        <v>102</v>
      </c>
      <c r="Q2280" t="b">
        <v>1</v>
      </c>
      <c r="R2280" t="s">
        <v>8295</v>
      </c>
    </row>
    <row r="2281" spans="1:18" ht="43.2" x14ac:dyDescent="0.55000000000000004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0" t="str">
        <f t="shared" si="140"/>
        <v>January</v>
      </c>
      <c r="J2281" s="10">
        <f t="shared" si="141"/>
        <v>2015</v>
      </c>
      <c r="K2281" s="9">
        <f t="shared" si="142"/>
        <v>42039.166666666672</v>
      </c>
      <c r="L2281">
        <v>1423022400</v>
      </c>
      <c r="M2281" s="9">
        <f t="shared" si="143"/>
        <v>42020.806701388887</v>
      </c>
      <c r="N2281">
        <v>1421436099</v>
      </c>
      <c r="O2281" t="b">
        <v>0</v>
      </c>
      <c r="P2281">
        <v>32</v>
      </c>
      <c r="Q2281" t="b">
        <v>1</v>
      </c>
      <c r="R2281" t="s">
        <v>8295</v>
      </c>
    </row>
    <row r="2282" spans="1:18" ht="57.6" x14ac:dyDescent="0.55000000000000004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0" t="str">
        <f t="shared" si="140"/>
        <v>August</v>
      </c>
      <c r="J2282" s="10">
        <f t="shared" si="141"/>
        <v>2015</v>
      </c>
      <c r="K2282" s="9">
        <f t="shared" si="142"/>
        <v>42264.624895833331</v>
      </c>
      <c r="L2282">
        <v>1442501991</v>
      </c>
      <c r="M2282" s="9">
        <f t="shared" si="143"/>
        <v>42234.624895833331</v>
      </c>
      <c r="N2282">
        <v>1439909991</v>
      </c>
      <c r="O2282" t="b">
        <v>0</v>
      </c>
      <c r="P2282">
        <v>480</v>
      </c>
      <c r="Q2282" t="b">
        <v>1</v>
      </c>
      <c r="R2282" t="s">
        <v>8295</v>
      </c>
    </row>
    <row r="2283" spans="1:18" ht="43.2" x14ac:dyDescent="0.55000000000000004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0" t="str">
        <f t="shared" si="140"/>
        <v>May</v>
      </c>
      <c r="J2283" s="10">
        <f t="shared" si="141"/>
        <v>2011</v>
      </c>
      <c r="K2283" s="9">
        <f t="shared" si="142"/>
        <v>40749.284722222219</v>
      </c>
      <c r="L2283">
        <v>1311576600</v>
      </c>
      <c r="M2283" s="9">
        <f t="shared" si="143"/>
        <v>40687.285844907405</v>
      </c>
      <c r="N2283">
        <v>1306219897</v>
      </c>
      <c r="O2283" t="b">
        <v>0</v>
      </c>
      <c r="P2283">
        <v>11</v>
      </c>
      <c r="Q2283" t="b">
        <v>1</v>
      </c>
      <c r="R2283" t="s">
        <v>8274</v>
      </c>
    </row>
    <row r="2284" spans="1:18" ht="28.8" x14ac:dyDescent="0.55000000000000004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0" t="str">
        <f t="shared" si="140"/>
        <v>November</v>
      </c>
      <c r="J2284" s="10">
        <f t="shared" si="141"/>
        <v>2015</v>
      </c>
      <c r="K2284" s="9">
        <f t="shared" si="142"/>
        <v>42383.17460648148</v>
      </c>
      <c r="L2284">
        <v>1452744686</v>
      </c>
      <c r="M2284" s="9">
        <f t="shared" si="143"/>
        <v>42323.17460648148</v>
      </c>
      <c r="N2284">
        <v>1447560686</v>
      </c>
      <c r="O2284" t="b">
        <v>0</v>
      </c>
      <c r="P2284">
        <v>12</v>
      </c>
      <c r="Q2284" t="b">
        <v>1</v>
      </c>
      <c r="R2284" t="s">
        <v>8274</v>
      </c>
    </row>
    <row r="2285" spans="1:18" ht="43.2" x14ac:dyDescent="0.55000000000000004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0" t="str">
        <f t="shared" si="140"/>
        <v>March</v>
      </c>
      <c r="J2285" s="10">
        <f t="shared" si="141"/>
        <v>2012</v>
      </c>
      <c r="K2285" s="9">
        <f t="shared" si="142"/>
        <v>41038.083379629628</v>
      </c>
      <c r="L2285">
        <v>1336528804</v>
      </c>
      <c r="M2285" s="9">
        <f t="shared" si="143"/>
        <v>40978.125046296293</v>
      </c>
      <c r="N2285">
        <v>1331348404</v>
      </c>
      <c r="O2285" t="b">
        <v>0</v>
      </c>
      <c r="P2285">
        <v>48</v>
      </c>
      <c r="Q2285" t="b">
        <v>1</v>
      </c>
      <c r="R2285" t="s">
        <v>8274</v>
      </c>
    </row>
    <row r="2286" spans="1:18" ht="28.8" x14ac:dyDescent="0.55000000000000004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0" t="str">
        <f t="shared" si="140"/>
        <v>February</v>
      </c>
      <c r="J2286" s="10">
        <f t="shared" si="141"/>
        <v>2011</v>
      </c>
      <c r="K2286" s="9">
        <f t="shared" si="142"/>
        <v>40614.166666666664</v>
      </c>
      <c r="L2286">
        <v>1299902400</v>
      </c>
      <c r="M2286" s="9">
        <f t="shared" si="143"/>
        <v>40585.796817129631</v>
      </c>
      <c r="N2286">
        <v>1297451245</v>
      </c>
      <c r="O2286" t="b">
        <v>0</v>
      </c>
      <c r="P2286">
        <v>59</v>
      </c>
      <c r="Q2286" t="b">
        <v>1</v>
      </c>
      <c r="R2286" t="s">
        <v>8274</v>
      </c>
    </row>
    <row r="2287" spans="1:18" ht="43.2" x14ac:dyDescent="0.55000000000000004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0" t="str">
        <f t="shared" si="140"/>
        <v>May</v>
      </c>
      <c r="J2287" s="10">
        <f t="shared" si="141"/>
        <v>2012</v>
      </c>
      <c r="K2287" s="9">
        <f t="shared" si="142"/>
        <v>41089.185682870368</v>
      </c>
      <c r="L2287">
        <v>1340944043</v>
      </c>
      <c r="M2287" s="9">
        <f t="shared" si="143"/>
        <v>41059.185682870368</v>
      </c>
      <c r="N2287">
        <v>1338352043</v>
      </c>
      <c r="O2287" t="b">
        <v>0</v>
      </c>
      <c r="P2287">
        <v>79</v>
      </c>
      <c r="Q2287" t="b">
        <v>1</v>
      </c>
      <c r="R2287" t="s">
        <v>8274</v>
      </c>
    </row>
    <row r="2288" spans="1:18" ht="43.2" x14ac:dyDescent="0.55000000000000004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0" t="str">
        <f t="shared" si="140"/>
        <v>August</v>
      </c>
      <c r="J2288" s="10">
        <f t="shared" si="141"/>
        <v>2013</v>
      </c>
      <c r="K2288" s="9">
        <f t="shared" si="142"/>
        <v>41523.165972222225</v>
      </c>
      <c r="L2288">
        <v>1378439940</v>
      </c>
      <c r="M2288" s="9">
        <f t="shared" si="143"/>
        <v>41494.963587962964</v>
      </c>
      <c r="N2288">
        <v>1376003254</v>
      </c>
      <c r="O2288" t="b">
        <v>0</v>
      </c>
      <c r="P2288">
        <v>14</v>
      </c>
      <c r="Q2288" t="b">
        <v>1</v>
      </c>
      <c r="R2288" t="s">
        <v>8274</v>
      </c>
    </row>
    <row r="2289" spans="1:18" ht="43.2" x14ac:dyDescent="0.55000000000000004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0" t="str">
        <f t="shared" si="140"/>
        <v>June</v>
      </c>
      <c r="J2289" s="10">
        <f t="shared" si="141"/>
        <v>2014</v>
      </c>
      <c r="K2289" s="9">
        <f t="shared" si="142"/>
        <v>41813.667361111111</v>
      </c>
      <c r="L2289">
        <v>1403539260</v>
      </c>
      <c r="M2289" s="9">
        <f t="shared" si="143"/>
        <v>41792.667361111111</v>
      </c>
      <c r="N2289">
        <v>1401724860</v>
      </c>
      <c r="O2289" t="b">
        <v>0</v>
      </c>
      <c r="P2289">
        <v>106</v>
      </c>
      <c r="Q2289" t="b">
        <v>1</v>
      </c>
      <c r="R2289" t="s">
        <v>8274</v>
      </c>
    </row>
    <row r="2290" spans="1:18" ht="43.2" x14ac:dyDescent="0.55000000000000004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0" t="str">
        <f t="shared" si="140"/>
        <v>June</v>
      </c>
      <c r="J2290" s="10">
        <f t="shared" si="141"/>
        <v>2012</v>
      </c>
      <c r="K2290" s="9">
        <f t="shared" si="142"/>
        <v>41086.75</v>
      </c>
      <c r="L2290">
        <v>1340733600</v>
      </c>
      <c r="M2290" s="9">
        <f t="shared" si="143"/>
        <v>41067.827418981484</v>
      </c>
      <c r="N2290">
        <v>1339098689</v>
      </c>
      <c r="O2290" t="b">
        <v>0</v>
      </c>
      <c r="P2290">
        <v>25</v>
      </c>
      <c r="Q2290" t="b">
        <v>1</v>
      </c>
      <c r="R2290" t="s">
        <v>8274</v>
      </c>
    </row>
    <row r="2291" spans="1:18" ht="43.2" x14ac:dyDescent="0.55000000000000004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0" t="str">
        <f t="shared" si="140"/>
        <v>October</v>
      </c>
      <c r="J2291" s="10">
        <f t="shared" si="141"/>
        <v>2013</v>
      </c>
      <c r="K2291" s="9">
        <f t="shared" si="142"/>
        <v>41614.973611111112</v>
      </c>
      <c r="L2291">
        <v>1386372120</v>
      </c>
      <c r="M2291" s="9">
        <f t="shared" si="143"/>
        <v>41571.998379629629</v>
      </c>
      <c r="N2291">
        <v>1382659060</v>
      </c>
      <c r="O2291" t="b">
        <v>0</v>
      </c>
      <c r="P2291">
        <v>25</v>
      </c>
      <c r="Q2291" t="b">
        <v>1</v>
      </c>
      <c r="R2291" t="s">
        <v>8274</v>
      </c>
    </row>
    <row r="2292" spans="1:18" ht="43.2" x14ac:dyDescent="0.55000000000000004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0" t="str">
        <f t="shared" si="140"/>
        <v>September</v>
      </c>
      <c r="J2292" s="10">
        <f t="shared" si="141"/>
        <v>2009</v>
      </c>
      <c r="K2292" s="9">
        <f t="shared" si="142"/>
        <v>40148.708333333336</v>
      </c>
      <c r="L2292">
        <v>1259686800</v>
      </c>
      <c r="M2292" s="9">
        <f t="shared" si="143"/>
        <v>40070.253819444442</v>
      </c>
      <c r="N2292">
        <v>1252908330</v>
      </c>
      <c r="O2292" t="b">
        <v>0</v>
      </c>
      <c r="P2292">
        <v>29</v>
      </c>
      <c r="Q2292" t="b">
        <v>1</v>
      </c>
      <c r="R2292" t="s">
        <v>8274</v>
      </c>
    </row>
    <row r="2293" spans="1:18" ht="43.2" x14ac:dyDescent="0.55000000000000004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0" t="str">
        <f t="shared" si="140"/>
        <v>March</v>
      </c>
      <c r="J2293" s="10">
        <f t="shared" si="141"/>
        <v>2012</v>
      </c>
      <c r="K2293" s="9">
        <f t="shared" si="142"/>
        <v>41022.166666666664</v>
      </c>
      <c r="L2293">
        <v>1335153600</v>
      </c>
      <c r="M2293" s="9">
        <f t="shared" si="143"/>
        <v>40987.977060185185</v>
      </c>
      <c r="N2293">
        <v>1332199618</v>
      </c>
      <c r="O2293" t="b">
        <v>0</v>
      </c>
      <c r="P2293">
        <v>43</v>
      </c>
      <c r="Q2293" t="b">
        <v>1</v>
      </c>
      <c r="R2293" t="s">
        <v>8274</v>
      </c>
    </row>
    <row r="2294" spans="1:18" ht="43.2" x14ac:dyDescent="0.55000000000000004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0" t="str">
        <f t="shared" si="140"/>
        <v>March</v>
      </c>
      <c r="J2294" s="10">
        <f t="shared" si="141"/>
        <v>2012</v>
      </c>
      <c r="K2294" s="9">
        <f t="shared" si="142"/>
        <v>41017.697638888887</v>
      </c>
      <c r="L2294">
        <v>1334767476</v>
      </c>
      <c r="M2294" s="9">
        <f t="shared" si="143"/>
        <v>40987.697638888887</v>
      </c>
      <c r="N2294">
        <v>1332175476</v>
      </c>
      <c r="O2294" t="b">
        <v>0</v>
      </c>
      <c r="P2294">
        <v>46</v>
      </c>
      <c r="Q2294" t="b">
        <v>1</v>
      </c>
      <c r="R2294" t="s">
        <v>8274</v>
      </c>
    </row>
    <row r="2295" spans="1:18" ht="28.8" x14ac:dyDescent="0.55000000000000004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0" t="str">
        <f t="shared" si="140"/>
        <v>August</v>
      </c>
      <c r="J2295" s="10">
        <f t="shared" si="141"/>
        <v>2012</v>
      </c>
      <c r="K2295" s="9">
        <f t="shared" si="142"/>
        <v>41177.165972222225</v>
      </c>
      <c r="L2295">
        <v>1348545540</v>
      </c>
      <c r="M2295" s="9">
        <f t="shared" si="143"/>
        <v>41151.708321759259</v>
      </c>
      <c r="N2295">
        <v>1346345999</v>
      </c>
      <c r="O2295" t="b">
        <v>0</v>
      </c>
      <c r="P2295">
        <v>27</v>
      </c>
      <c r="Q2295" t="b">
        <v>1</v>
      </c>
      <c r="R2295" t="s">
        <v>8274</v>
      </c>
    </row>
    <row r="2296" spans="1:18" ht="43.2" x14ac:dyDescent="0.55000000000000004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0" t="str">
        <f t="shared" si="140"/>
        <v>December</v>
      </c>
      <c r="J2296" s="10">
        <f t="shared" si="141"/>
        <v>2012</v>
      </c>
      <c r="K2296" s="9">
        <f t="shared" si="142"/>
        <v>41294.72314814815</v>
      </c>
      <c r="L2296">
        <v>1358702480</v>
      </c>
      <c r="M2296" s="9">
        <f t="shared" si="143"/>
        <v>41264.72314814815</v>
      </c>
      <c r="N2296">
        <v>1356110480</v>
      </c>
      <c r="O2296" t="b">
        <v>0</v>
      </c>
      <c r="P2296">
        <v>112</v>
      </c>
      <c r="Q2296" t="b">
        <v>1</v>
      </c>
      <c r="R2296" t="s">
        <v>8274</v>
      </c>
    </row>
    <row r="2297" spans="1:18" ht="43.2" x14ac:dyDescent="0.55000000000000004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0" t="str">
        <f t="shared" si="140"/>
        <v>December</v>
      </c>
      <c r="J2297" s="10">
        <f t="shared" si="141"/>
        <v>2012</v>
      </c>
      <c r="K2297" s="9">
        <f t="shared" si="142"/>
        <v>41300.954351851848</v>
      </c>
      <c r="L2297">
        <v>1359240856</v>
      </c>
      <c r="M2297" s="9">
        <f t="shared" si="143"/>
        <v>41270.954351851848</v>
      </c>
      <c r="N2297">
        <v>1356648856</v>
      </c>
      <c r="O2297" t="b">
        <v>0</v>
      </c>
      <c r="P2297">
        <v>34</v>
      </c>
      <c r="Q2297" t="b">
        <v>1</v>
      </c>
      <c r="R2297" t="s">
        <v>8274</v>
      </c>
    </row>
    <row r="2298" spans="1:18" ht="43.2" x14ac:dyDescent="0.55000000000000004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0" t="str">
        <f t="shared" si="140"/>
        <v>January</v>
      </c>
      <c r="J2298" s="10">
        <f t="shared" si="141"/>
        <v>2012</v>
      </c>
      <c r="K2298" s="9">
        <f t="shared" si="142"/>
        <v>40962.731782407405</v>
      </c>
      <c r="L2298">
        <v>1330018426</v>
      </c>
      <c r="M2298" s="9">
        <f t="shared" si="143"/>
        <v>40927.731782407405</v>
      </c>
      <c r="N2298">
        <v>1326994426</v>
      </c>
      <c r="O2298" t="b">
        <v>0</v>
      </c>
      <c r="P2298">
        <v>145</v>
      </c>
      <c r="Q2298" t="b">
        <v>1</v>
      </c>
      <c r="R2298" t="s">
        <v>8274</v>
      </c>
    </row>
    <row r="2299" spans="1:18" ht="28.8" x14ac:dyDescent="0.55000000000000004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0" t="str">
        <f t="shared" si="140"/>
        <v>February</v>
      </c>
      <c r="J2299" s="10">
        <f t="shared" si="141"/>
        <v>2012</v>
      </c>
      <c r="K2299" s="9">
        <f t="shared" si="142"/>
        <v>40982.165972222225</v>
      </c>
      <c r="L2299">
        <v>1331697540</v>
      </c>
      <c r="M2299" s="9">
        <f t="shared" si="143"/>
        <v>40948.042233796295</v>
      </c>
      <c r="N2299">
        <v>1328749249</v>
      </c>
      <c r="O2299" t="b">
        <v>0</v>
      </c>
      <c r="P2299">
        <v>19</v>
      </c>
      <c r="Q2299" t="b">
        <v>1</v>
      </c>
      <c r="R2299" t="s">
        <v>8274</v>
      </c>
    </row>
    <row r="2300" spans="1:18" ht="43.2" x14ac:dyDescent="0.55000000000000004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0" t="str">
        <f t="shared" si="140"/>
        <v>February</v>
      </c>
      <c r="J2300" s="10">
        <f t="shared" si="141"/>
        <v>2014</v>
      </c>
      <c r="K2300" s="9">
        <f t="shared" si="142"/>
        <v>41724.798993055556</v>
      </c>
      <c r="L2300">
        <v>1395861033</v>
      </c>
      <c r="M2300" s="9">
        <f t="shared" si="143"/>
        <v>41694.84065972222</v>
      </c>
      <c r="N2300">
        <v>1393272633</v>
      </c>
      <c r="O2300" t="b">
        <v>0</v>
      </c>
      <c r="P2300">
        <v>288</v>
      </c>
      <c r="Q2300" t="b">
        <v>1</v>
      </c>
      <c r="R2300" t="s">
        <v>8274</v>
      </c>
    </row>
    <row r="2301" spans="1:18" ht="43.2" x14ac:dyDescent="0.55000000000000004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0" t="str">
        <f t="shared" si="140"/>
        <v>January</v>
      </c>
      <c r="J2301" s="10">
        <f t="shared" si="141"/>
        <v>2011</v>
      </c>
      <c r="K2301" s="9">
        <f t="shared" si="142"/>
        <v>40580.032511574071</v>
      </c>
      <c r="L2301">
        <v>1296953209</v>
      </c>
      <c r="M2301" s="9">
        <f t="shared" si="143"/>
        <v>40565.032511574071</v>
      </c>
      <c r="N2301">
        <v>1295657209</v>
      </c>
      <c r="O2301" t="b">
        <v>0</v>
      </c>
      <c r="P2301">
        <v>14</v>
      </c>
      <c r="Q2301" t="b">
        <v>1</v>
      </c>
      <c r="R2301" t="s">
        <v>8274</v>
      </c>
    </row>
    <row r="2302" spans="1:18" ht="43.2" x14ac:dyDescent="0.55000000000000004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0" t="str">
        <f t="shared" si="140"/>
        <v>June</v>
      </c>
      <c r="J2302" s="10">
        <f t="shared" si="141"/>
        <v>2012</v>
      </c>
      <c r="K2302" s="9">
        <f t="shared" si="142"/>
        <v>41088.727037037039</v>
      </c>
      <c r="L2302">
        <v>1340904416</v>
      </c>
      <c r="M2302" s="9">
        <f t="shared" si="143"/>
        <v>41074.727037037039</v>
      </c>
      <c r="N2302">
        <v>1339694816</v>
      </c>
      <c r="O2302" t="b">
        <v>0</v>
      </c>
      <c r="P2302">
        <v>7</v>
      </c>
      <c r="Q2302" t="b">
        <v>1</v>
      </c>
      <c r="R2302" t="s">
        <v>8274</v>
      </c>
    </row>
    <row r="2303" spans="1:18" ht="28.8" x14ac:dyDescent="0.55000000000000004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0" t="str">
        <f t="shared" si="140"/>
        <v>May</v>
      </c>
      <c r="J2303" s="10">
        <f t="shared" si="141"/>
        <v>2013</v>
      </c>
      <c r="K2303" s="9">
        <f t="shared" si="142"/>
        <v>41446.146944444445</v>
      </c>
      <c r="L2303">
        <v>1371785496</v>
      </c>
      <c r="M2303" s="9">
        <f t="shared" si="143"/>
        <v>41416.146944444445</v>
      </c>
      <c r="N2303">
        <v>1369193496</v>
      </c>
      <c r="O2303" t="b">
        <v>1</v>
      </c>
      <c r="P2303">
        <v>211</v>
      </c>
      <c r="Q2303" t="b">
        <v>1</v>
      </c>
      <c r="R2303" t="s">
        <v>8277</v>
      </c>
    </row>
    <row r="2304" spans="1:18" ht="43.2" x14ac:dyDescent="0.55000000000000004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0" t="str">
        <f t="shared" si="140"/>
        <v>November</v>
      </c>
      <c r="J2304" s="10">
        <f t="shared" si="141"/>
        <v>2013</v>
      </c>
      <c r="K2304" s="9">
        <f t="shared" si="142"/>
        <v>41639.291666666664</v>
      </c>
      <c r="L2304">
        <v>1388473200</v>
      </c>
      <c r="M2304" s="9">
        <f t="shared" si="143"/>
        <v>41605.868449074071</v>
      </c>
      <c r="N2304">
        <v>1385585434</v>
      </c>
      <c r="O2304" t="b">
        <v>1</v>
      </c>
      <c r="P2304">
        <v>85</v>
      </c>
      <c r="Q2304" t="b">
        <v>1</v>
      </c>
      <c r="R2304" t="s">
        <v>8277</v>
      </c>
    </row>
    <row r="2305" spans="1:18" ht="43.2" x14ac:dyDescent="0.55000000000000004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0" t="str">
        <f t="shared" si="140"/>
        <v>November</v>
      </c>
      <c r="J2305" s="10">
        <f t="shared" si="141"/>
        <v>2011</v>
      </c>
      <c r="K2305" s="9">
        <f t="shared" si="142"/>
        <v>40890.152731481481</v>
      </c>
      <c r="L2305">
        <v>1323747596</v>
      </c>
      <c r="M2305" s="9">
        <f t="shared" si="143"/>
        <v>40850.111064814817</v>
      </c>
      <c r="N2305">
        <v>1320287996</v>
      </c>
      <c r="O2305" t="b">
        <v>1</v>
      </c>
      <c r="P2305">
        <v>103</v>
      </c>
      <c r="Q2305" t="b">
        <v>1</v>
      </c>
      <c r="R2305" t="s">
        <v>8277</v>
      </c>
    </row>
    <row r="2306" spans="1:18" ht="43.2" x14ac:dyDescent="0.55000000000000004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0" t="str">
        <f t="shared" si="140"/>
        <v>November</v>
      </c>
      <c r="J2306" s="10">
        <f t="shared" si="141"/>
        <v>2010</v>
      </c>
      <c r="K2306" s="9">
        <f t="shared" si="142"/>
        <v>40544.207638888889</v>
      </c>
      <c r="L2306">
        <v>1293857940</v>
      </c>
      <c r="M2306" s="9">
        <f t="shared" si="143"/>
        <v>40502.815868055557</v>
      </c>
      <c r="N2306">
        <v>1290281691</v>
      </c>
      <c r="O2306" t="b">
        <v>1</v>
      </c>
      <c r="P2306">
        <v>113</v>
      </c>
      <c r="Q2306" t="b">
        <v>1</v>
      </c>
      <c r="R2306" t="s">
        <v>8277</v>
      </c>
    </row>
    <row r="2307" spans="1:18" ht="43.2" x14ac:dyDescent="0.55000000000000004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0" t="str">
        <f t="shared" ref="I2307:I2370" si="144">TEXT(M2307, "mmmm")</f>
        <v>July</v>
      </c>
      <c r="J2307" s="10">
        <f t="shared" ref="J2307:J2370" si="145">YEAR(M2307)</f>
        <v>2014</v>
      </c>
      <c r="K2307" s="9">
        <f t="shared" ref="K2307:K2370" si="146">(((L2307/60)/60)/24)+DATE(1970,1,1)</f>
        <v>41859.75</v>
      </c>
      <c r="L2307">
        <v>1407520800</v>
      </c>
      <c r="M2307" s="9">
        <f t="shared" ref="M2307:M2370" si="147">(((N2307/60)/60)/24)+DATE(1970,1,1)</f>
        <v>41834.695277777777</v>
      </c>
      <c r="N2307">
        <v>1405356072</v>
      </c>
      <c r="O2307" t="b">
        <v>1</v>
      </c>
      <c r="P2307">
        <v>167</v>
      </c>
      <c r="Q2307" t="b">
        <v>1</v>
      </c>
      <c r="R2307" t="s">
        <v>8277</v>
      </c>
    </row>
    <row r="2308" spans="1:18" ht="43.2" x14ac:dyDescent="0.55000000000000004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0" t="str">
        <f t="shared" si="144"/>
        <v>February</v>
      </c>
      <c r="J2308" s="10">
        <f t="shared" si="145"/>
        <v>2012</v>
      </c>
      <c r="K2308" s="9">
        <f t="shared" si="146"/>
        <v>40978.16815972222</v>
      </c>
      <c r="L2308">
        <v>1331352129</v>
      </c>
      <c r="M2308" s="9">
        <f t="shared" si="147"/>
        <v>40948.16815972222</v>
      </c>
      <c r="N2308">
        <v>1328760129</v>
      </c>
      <c r="O2308" t="b">
        <v>1</v>
      </c>
      <c r="P2308">
        <v>73</v>
      </c>
      <c r="Q2308" t="b">
        <v>1</v>
      </c>
      <c r="R2308" t="s">
        <v>8277</v>
      </c>
    </row>
    <row r="2309" spans="1:18" ht="43.2" x14ac:dyDescent="0.55000000000000004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0" t="str">
        <f t="shared" si="144"/>
        <v>April</v>
      </c>
      <c r="J2309" s="10">
        <f t="shared" si="145"/>
        <v>2012</v>
      </c>
      <c r="K2309" s="9">
        <f t="shared" si="146"/>
        <v>41034.802407407406</v>
      </c>
      <c r="L2309">
        <v>1336245328</v>
      </c>
      <c r="M2309" s="9">
        <f t="shared" si="147"/>
        <v>41004.802465277775</v>
      </c>
      <c r="N2309">
        <v>1333653333</v>
      </c>
      <c r="O2309" t="b">
        <v>1</v>
      </c>
      <c r="P2309">
        <v>75</v>
      </c>
      <c r="Q2309" t="b">
        <v>1</v>
      </c>
      <c r="R2309" t="s">
        <v>8277</v>
      </c>
    </row>
    <row r="2310" spans="1:18" ht="43.2" x14ac:dyDescent="0.55000000000000004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0" t="str">
        <f t="shared" si="144"/>
        <v>July</v>
      </c>
      <c r="J2310" s="10">
        <f t="shared" si="145"/>
        <v>2014</v>
      </c>
      <c r="K2310" s="9">
        <f t="shared" si="146"/>
        <v>41880.041666666664</v>
      </c>
      <c r="L2310">
        <v>1409274000</v>
      </c>
      <c r="M2310" s="9">
        <f t="shared" si="147"/>
        <v>41851.962916666671</v>
      </c>
      <c r="N2310">
        <v>1406847996</v>
      </c>
      <c r="O2310" t="b">
        <v>1</v>
      </c>
      <c r="P2310">
        <v>614</v>
      </c>
      <c r="Q2310" t="b">
        <v>1</v>
      </c>
      <c r="R2310" t="s">
        <v>8277</v>
      </c>
    </row>
    <row r="2311" spans="1:18" ht="43.2" x14ac:dyDescent="0.55000000000000004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0" t="str">
        <f t="shared" si="144"/>
        <v>February</v>
      </c>
      <c r="J2311" s="10">
        <f t="shared" si="145"/>
        <v>2013</v>
      </c>
      <c r="K2311" s="9">
        <f t="shared" si="146"/>
        <v>41342.987696759257</v>
      </c>
      <c r="L2311">
        <v>1362872537</v>
      </c>
      <c r="M2311" s="9">
        <f t="shared" si="147"/>
        <v>41307.987696759257</v>
      </c>
      <c r="N2311">
        <v>1359848537</v>
      </c>
      <c r="O2311" t="b">
        <v>1</v>
      </c>
      <c r="P2311">
        <v>107</v>
      </c>
      <c r="Q2311" t="b">
        <v>1</v>
      </c>
      <c r="R2311" t="s">
        <v>8277</v>
      </c>
    </row>
    <row r="2312" spans="1:18" ht="43.2" x14ac:dyDescent="0.55000000000000004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0" t="str">
        <f t="shared" si="144"/>
        <v>February</v>
      </c>
      <c r="J2312" s="10">
        <f t="shared" si="145"/>
        <v>2013</v>
      </c>
      <c r="K2312" s="9">
        <f t="shared" si="146"/>
        <v>41354.752488425926</v>
      </c>
      <c r="L2312">
        <v>1363889015</v>
      </c>
      <c r="M2312" s="9">
        <f t="shared" si="147"/>
        <v>41324.79415509259</v>
      </c>
      <c r="N2312">
        <v>1361300615</v>
      </c>
      <c r="O2312" t="b">
        <v>1</v>
      </c>
      <c r="P2312">
        <v>1224</v>
      </c>
      <c r="Q2312" t="b">
        <v>1</v>
      </c>
      <c r="R2312" t="s">
        <v>8277</v>
      </c>
    </row>
    <row r="2313" spans="1:18" ht="43.2" x14ac:dyDescent="0.55000000000000004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0" t="str">
        <f t="shared" si="144"/>
        <v>April</v>
      </c>
      <c r="J2313" s="10">
        <f t="shared" si="145"/>
        <v>2014</v>
      </c>
      <c r="K2313" s="9">
        <f t="shared" si="146"/>
        <v>41766.004502314812</v>
      </c>
      <c r="L2313">
        <v>1399421189</v>
      </c>
      <c r="M2313" s="9">
        <f t="shared" si="147"/>
        <v>41736.004502314812</v>
      </c>
      <c r="N2313">
        <v>1396829189</v>
      </c>
      <c r="O2313" t="b">
        <v>1</v>
      </c>
      <c r="P2313">
        <v>104</v>
      </c>
      <c r="Q2313" t="b">
        <v>1</v>
      </c>
      <c r="R2313" t="s">
        <v>8277</v>
      </c>
    </row>
    <row r="2314" spans="1:18" ht="43.2" x14ac:dyDescent="0.55000000000000004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0" t="str">
        <f t="shared" si="144"/>
        <v>March</v>
      </c>
      <c r="J2314" s="10">
        <f t="shared" si="145"/>
        <v>2014</v>
      </c>
      <c r="K2314" s="9">
        <f t="shared" si="146"/>
        <v>41747.958333333336</v>
      </c>
      <c r="L2314">
        <v>1397862000</v>
      </c>
      <c r="M2314" s="9">
        <f t="shared" si="147"/>
        <v>41716.632847222223</v>
      </c>
      <c r="N2314">
        <v>1395155478</v>
      </c>
      <c r="O2314" t="b">
        <v>1</v>
      </c>
      <c r="P2314">
        <v>79</v>
      </c>
      <c r="Q2314" t="b">
        <v>1</v>
      </c>
      <c r="R2314" t="s">
        <v>8277</v>
      </c>
    </row>
    <row r="2315" spans="1:18" ht="28.8" x14ac:dyDescent="0.55000000000000004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0" t="str">
        <f t="shared" si="144"/>
        <v>April</v>
      </c>
      <c r="J2315" s="10">
        <f t="shared" si="145"/>
        <v>2012</v>
      </c>
      <c r="K2315" s="9">
        <f t="shared" si="146"/>
        <v>41032.958634259259</v>
      </c>
      <c r="L2315">
        <v>1336086026</v>
      </c>
      <c r="M2315" s="9">
        <f t="shared" si="147"/>
        <v>41002.958634259259</v>
      </c>
      <c r="N2315">
        <v>1333494026</v>
      </c>
      <c r="O2315" t="b">
        <v>1</v>
      </c>
      <c r="P2315">
        <v>157</v>
      </c>
      <c r="Q2315" t="b">
        <v>1</v>
      </c>
      <c r="R2315" t="s">
        <v>8277</v>
      </c>
    </row>
    <row r="2316" spans="1:18" ht="43.2" x14ac:dyDescent="0.55000000000000004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0" t="str">
        <f t="shared" si="144"/>
        <v>May</v>
      </c>
      <c r="J2316" s="10">
        <f t="shared" si="145"/>
        <v>2012</v>
      </c>
      <c r="K2316" s="9">
        <f t="shared" si="146"/>
        <v>41067.551585648151</v>
      </c>
      <c r="L2316">
        <v>1339074857</v>
      </c>
      <c r="M2316" s="9">
        <f t="shared" si="147"/>
        <v>41037.551585648151</v>
      </c>
      <c r="N2316">
        <v>1336482857</v>
      </c>
      <c r="O2316" t="b">
        <v>1</v>
      </c>
      <c r="P2316">
        <v>50</v>
      </c>
      <c r="Q2316" t="b">
        <v>1</v>
      </c>
      <c r="R2316" t="s">
        <v>8277</v>
      </c>
    </row>
    <row r="2317" spans="1:18" ht="28.8" x14ac:dyDescent="0.55000000000000004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0" t="str">
        <f t="shared" si="144"/>
        <v>April</v>
      </c>
      <c r="J2317" s="10">
        <f t="shared" si="145"/>
        <v>2012</v>
      </c>
      <c r="K2317" s="9">
        <f t="shared" si="146"/>
        <v>41034.72619212963</v>
      </c>
      <c r="L2317">
        <v>1336238743</v>
      </c>
      <c r="M2317" s="9">
        <f t="shared" si="147"/>
        <v>41004.72619212963</v>
      </c>
      <c r="N2317">
        <v>1333646743</v>
      </c>
      <c r="O2317" t="b">
        <v>1</v>
      </c>
      <c r="P2317">
        <v>64</v>
      </c>
      <c r="Q2317" t="b">
        <v>1</v>
      </c>
      <c r="R2317" t="s">
        <v>8277</v>
      </c>
    </row>
    <row r="2318" spans="1:18" ht="57.6" x14ac:dyDescent="0.55000000000000004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0" t="str">
        <f t="shared" si="144"/>
        <v>September</v>
      </c>
      <c r="J2318" s="10">
        <f t="shared" si="145"/>
        <v>2009</v>
      </c>
      <c r="K2318" s="9">
        <f t="shared" si="146"/>
        <v>40156.76666666667</v>
      </c>
      <c r="L2318">
        <v>1260383040</v>
      </c>
      <c r="M2318" s="9">
        <f t="shared" si="147"/>
        <v>40079.725115740745</v>
      </c>
      <c r="N2318">
        <v>1253726650</v>
      </c>
      <c r="O2318" t="b">
        <v>1</v>
      </c>
      <c r="P2318">
        <v>200</v>
      </c>
      <c r="Q2318" t="b">
        <v>1</v>
      </c>
      <c r="R2318" t="s">
        <v>8277</v>
      </c>
    </row>
    <row r="2319" spans="1:18" ht="43.2" x14ac:dyDescent="0.55000000000000004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0" t="str">
        <f t="shared" si="144"/>
        <v>January</v>
      </c>
      <c r="J2319" s="10">
        <f t="shared" si="145"/>
        <v>2010</v>
      </c>
      <c r="K2319" s="9">
        <f t="shared" si="146"/>
        <v>40224.208333333336</v>
      </c>
      <c r="L2319">
        <v>1266210000</v>
      </c>
      <c r="M2319" s="9">
        <f t="shared" si="147"/>
        <v>40192.542233796295</v>
      </c>
      <c r="N2319">
        <v>1263474049</v>
      </c>
      <c r="O2319" t="b">
        <v>1</v>
      </c>
      <c r="P2319">
        <v>22</v>
      </c>
      <c r="Q2319" t="b">
        <v>1</v>
      </c>
      <c r="R2319" t="s">
        <v>8277</v>
      </c>
    </row>
    <row r="2320" spans="1:18" ht="57.6" x14ac:dyDescent="0.55000000000000004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0" t="str">
        <f t="shared" si="144"/>
        <v>August</v>
      </c>
      <c r="J2320" s="10">
        <f t="shared" si="145"/>
        <v>2009</v>
      </c>
      <c r="K2320" s="9">
        <f t="shared" si="146"/>
        <v>40082.165972222225</v>
      </c>
      <c r="L2320">
        <v>1253937540</v>
      </c>
      <c r="M2320" s="9">
        <f t="shared" si="147"/>
        <v>40050.643680555557</v>
      </c>
      <c r="N2320">
        <v>1251214014</v>
      </c>
      <c r="O2320" t="b">
        <v>1</v>
      </c>
      <c r="P2320">
        <v>163</v>
      </c>
      <c r="Q2320" t="b">
        <v>1</v>
      </c>
      <c r="R2320" t="s">
        <v>8277</v>
      </c>
    </row>
    <row r="2321" spans="1:18" ht="43.2" x14ac:dyDescent="0.55000000000000004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0" t="str">
        <f t="shared" si="144"/>
        <v>November</v>
      </c>
      <c r="J2321" s="10">
        <f t="shared" si="145"/>
        <v>2013</v>
      </c>
      <c r="K2321" s="9">
        <f t="shared" si="146"/>
        <v>41623.082002314812</v>
      </c>
      <c r="L2321">
        <v>1387072685</v>
      </c>
      <c r="M2321" s="9">
        <f t="shared" si="147"/>
        <v>41593.082002314812</v>
      </c>
      <c r="N2321">
        <v>1384480685</v>
      </c>
      <c r="O2321" t="b">
        <v>1</v>
      </c>
      <c r="P2321">
        <v>77</v>
      </c>
      <c r="Q2321" t="b">
        <v>1</v>
      </c>
      <c r="R2321" t="s">
        <v>8277</v>
      </c>
    </row>
    <row r="2322" spans="1:18" ht="43.2" x14ac:dyDescent="0.55000000000000004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0" t="str">
        <f t="shared" si="144"/>
        <v>February</v>
      </c>
      <c r="J2322" s="10">
        <f t="shared" si="145"/>
        <v>2014</v>
      </c>
      <c r="K2322" s="9">
        <f t="shared" si="146"/>
        <v>41731.775462962964</v>
      </c>
      <c r="L2322">
        <v>1396463800</v>
      </c>
      <c r="M2322" s="9">
        <f t="shared" si="147"/>
        <v>41696.817129629628</v>
      </c>
      <c r="N2322">
        <v>1393443400</v>
      </c>
      <c r="O2322" t="b">
        <v>1</v>
      </c>
      <c r="P2322">
        <v>89</v>
      </c>
      <c r="Q2322" t="b">
        <v>1</v>
      </c>
      <c r="R2322" t="s">
        <v>8277</v>
      </c>
    </row>
    <row r="2323" spans="1:18" ht="43.2" x14ac:dyDescent="0.55000000000000004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0" t="str">
        <f t="shared" si="144"/>
        <v>March</v>
      </c>
      <c r="J2323" s="10">
        <f t="shared" si="145"/>
        <v>2017</v>
      </c>
      <c r="K2323" s="9">
        <f t="shared" si="146"/>
        <v>42829.21876157407</v>
      </c>
      <c r="L2323">
        <v>1491282901</v>
      </c>
      <c r="M2323" s="9">
        <f t="shared" si="147"/>
        <v>42799.260428240741</v>
      </c>
      <c r="N2323">
        <v>1488694501</v>
      </c>
      <c r="O2323" t="b">
        <v>0</v>
      </c>
      <c r="P2323">
        <v>64</v>
      </c>
      <c r="Q2323" t="b">
        <v>0</v>
      </c>
      <c r="R2323" t="s">
        <v>8296</v>
      </c>
    </row>
    <row r="2324" spans="1:18" ht="43.2" x14ac:dyDescent="0.55000000000000004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0" t="str">
        <f t="shared" si="144"/>
        <v>March</v>
      </c>
      <c r="J2324" s="10">
        <f t="shared" si="145"/>
        <v>2017</v>
      </c>
      <c r="K2324" s="9">
        <f t="shared" si="146"/>
        <v>42834.853807870371</v>
      </c>
      <c r="L2324">
        <v>1491769769</v>
      </c>
      <c r="M2324" s="9">
        <f t="shared" si="147"/>
        <v>42804.895474537043</v>
      </c>
      <c r="N2324">
        <v>1489181369</v>
      </c>
      <c r="O2324" t="b">
        <v>0</v>
      </c>
      <c r="P2324">
        <v>4</v>
      </c>
      <c r="Q2324" t="b">
        <v>0</v>
      </c>
      <c r="R2324" t="s">
        <v>8296</v>
      </c>
    </row>
    <row r="2325" spans="1:18" ht="43.2" x14ac:dyDescent="0.55000000000000004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0" t="str">
        <f t="shared" si="144"/>
        <v>March</v>
      </c>
      <c r="J2325" s="10">
        <f t="shared" si="145"/>
        <v>2017</v>
      </c>
      <c r="K2325" s="9">
        <f t="shared" si="146"/>
        <v>42814.755173611105</v>
      </c>
      <c r="L2325">
        <v>1490033247</v>
      </c>
      <c r="M2325" s="9">
        <f t="shared" si="147"/>
        <v>42807.755173611105</v>
      </c>
      <c r="N2325">
        <v>1489428447</v>
      </c>
      <c r="O2325" t="b">
        <v>0</v>
      </c>
      <c r="P2325">
        <v>4</v>
      </c>
      <c r="Q2325" t="b">
        <v>0</v>
      </c>
      <c r="R2325" t="s">
        <v>8296</v>
      </c>
    </row>
    <row r="2326" spans="1:18" ht="28.8" x14ac:dyDescent="0.55000000000000004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0" t="str">
        <f t="shared" si="144"/>
        <v>February</v>
      </c>
      <c r="J2326" s="10">
        <f t="shared" si="145"/>
        <v>2017</v>
      </c>
      <c r="K2326" s="9">
        <f t="shared" si="146"/>
        <v>42820.843576388885</v>
      </c>
      <c r="L2326">
        <v>1490559285</v>
      </c>
      <c r="M2326" s="9">
        <f t="shared" si="147"/>
        <v>42790.885243055556</v>
      </c>
      <c r="N2326">
        <v>1487970885</v>
      </c>
      <c r="O2326" t="b">
        <v>0</v>
      </c>
      <c r="P2326">
        <v>61</v>
      </c>
      <c r="Q2326" t="b">
        <v>0</v>
      </c>
      <c r="R2326" t="s">
        <v>8296</v>
      </c>
    </row>
    <row r="2327" spans="1:18" ht="43.2" x14ac:dyDescent="0.55000000000000004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0" t="str">
        <f t="shared" si="144"/>
        <v>February</v>
      </c>
      <c r="J2327" s="10">
        <f t="shared" si="145"/>
        <v>2017</v>
      </c>
      <c r="K2327" s="9">
        <f t="shared" si="146"/>
        <v>42823.980682870373</v>
      </c>
      <c r="L2327">
        <v>1490830331</v>
      </c>
      <c r="M2327" s="9">
        <f t="shared" si="147"/>
        <v>42794.022349537037</v>
      </c>
      <c r="N2327">
        <v>1488241931</v>
      </c>
      <c r="O2327" t="b">
        <v>0</v>
      </c>
      <c r="P2327">
        <v>7</v>
      </c>
      <c r="Q2327" t="b">
        <v>0</v>
      </c>
      <c r="R2327" t="s">
        <v>8296</v>
      </c>
    </row>
    <row r="2328" spans="1:18" ht="43.2" x14ac:dyDescent="0.55000000000000004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0" t="str">
        <f t="shared" si="144"/>
        <v>March</v>
      </c>
      <c r="J2328" s="10">
        <f t="shared" si="145"/>
        <v>2017</v>
      </c>
      <c r="K2328" s="9">
        <f t="shared" si="146"/>
        <v>42855.708333333328</v>
      </c>
      <c r="L2328">
        <v>1493571600</v>
      </c>
      <c r="M2328" s="9">
        <f t="shared" si="147"/>
        <v>42804.034120370372</v>
      </c>
      <c r="N2328">
        <v>1489106948</v>
      </c>
      <c r="O2328" t="b">
        <v>0</v>
      </c>
      <c r="P2328">
        <v>1</v>
      </c>
      <c r="Q2328" t="b">
        <v>0</v>
      </c>
      <c r="R2328" t="s">
        <v>8296</v>
      </c>
    </row>
    <row r="2329" spans="1:18" ht="28.8" x14ac:dyDescent="0.55000000000000004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0" t="str">
        <f t="shared" si="144"/>
        <v>July</v>
      </c>
      <c r="J2329" s="10">
        <f t="shared" si="145"/>
        <v>2014</v>
      </c>
      <c r="K2329" s="9">
        <f t="shared" si="146"/>
        <v>41877.917129629634</v>
      </c>
      <c r="L2329">
        <v>1409090440</v>
      </c>
      <c r="M2329" s="9">
        <f t="shared" si="147"/>
        <v>41842.917129629634</v>
      </c>
      <c r="N2329">
        <v>1406066440</v>
      </c>
      <c r="O2329" t="b">
        <v>1</v>
      </c>
      <c r="P2329">
        <v>3355</v>
      </c>
      <c r="Q2329" t="b">
        <v>1</v>
      </c>
      <c r="R2329" t="s">
        <v>8296</v>
      </c>
    </row>
    <row r="2330" spans="1:18" ht="57.6" x14ac:dyDescent="0.55000000000000004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0" t="str">
        <f t="shared" si="144"/>
        <v>May</v>
      </c>
      <c r="J2330" s="10">
        <f t="shared" si="145"/>
        <v>2015</v>
      </c>
      <c r="K2330" s="9">
        <f t="shared" si="146"/>
        <v>42169.781678240746</v>
      </c>
      <c r="L2330">
        <v>1434307537</v>
      </c>
      <c r="M2330" s="9">
        <f t="shared" si="147"/>
        <v>42139.781678240746</v>
      </c>
      <c r="N2330">
        <v>1431715537</v>
      </c>
      <c r="O2330" t="b">
        <v>1</v>
      </c>
      <c r="P2330">
        <v>537</v>
      </c>
      <c r="Q2330" t="b">
        <v>1</v>
      </c>
      <c r="R2330" t="s">
        <v>8296</v>
      </c>
    </row>
    <row r="2331" spans="1:18" ht="43.2" x14ac:dyDescent="0.55000000000000004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0" t="str">
        <f t="shared" si="144"/>
        <v>June</v>
      </c>
      <c r="J2331" s="10">
        <f t="shared" si="145"/>
        <v>2014</v>
      </c>
      <c r="K2331" s="9">
        <f t="shared" si="146"/>
        <v>41837.624374999999</v>
      </c>
      <c r="L2331">
        <v>1405609146</v>
      </c>
      <c r="M2331" s="9">
        <f t="shared" si="147"/>
        <v>41807.624374999999</v>
      </c>
      <c r="N2331">
        <v>1403017146</v>
      </c>
      <c r="O2331" t="b">
        <v>1</v>
      </c>
      <c r="P2331">
        <v>125</v>
      </c>
      <c r="Q2331" t="b">
        <v>1</v>
      </c>
      <c r="R2331" t="s">
        <v>8296</v>
      </c>
    </row>
    <row r="2332" spans="1:18" ht="43.2" x14ac:dyDescent="0.55000000000000004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0" t="str">
        <f t="shared" si="144"/>
        <v>November</v>
      </c>
      <c r="J2332" s="10">
        <f t="shared" si="145"/>
        <v>2015</v>
      </c>
      <c r="K2332" s="9">
        <f t="shared" si="146"/>
        <v>42363</v>
      </c>
      <c r="L2332">
        <v>1451001600</v>
      </c>
      <c r="M2332" s="9">
        <f t="shared" si="147"/>
        <v>42332.89980324074</v>
      </c>
      <c r="N2332">
        <v>1448400943</v>
      </c>
      <c r="O2332" t="b">
        <v>1</v>
      </c>
      <c r="P2332">
        <v>163</v>
      </c>
      <c r="Q2332" t="b">
        <v>1</v>
      </c>
      <c r="R2332" t="s">
        <v>8296</v>
      </c>
    </row>
    <row r="2333" spans="1:18" ht="43.2" x14ac:dyDescent="0.55000000000000004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0" t="str">
        <f t="shared" si="144"/>
        <v>July</v>
      </c>
      <c r="J2333" s="10">
        <f t="shared" si="145"/>
        <v>2014</v>
      </c>
      <c r="K2333" s="9">
        <f t="shared" si="146"/>
        <v>41869.005671296298</v>
      </c>
      <c r="L2333">
        <v>1408320490</v>
      </c>
      <c r="M2333" s="9">
        <f t="shared" si="147"/>
        <v>41839.005671296298</v>
      </c>
      <c r="N2333">
        <v>1405728490</v>
      </c>
      <c r="O2333" t="b">
        <v>1</v>
      </c>
      <c r="P2333">
        <v>283</v>
      </c>
      <c r="Q2333" t="b">
        <v>1</v>
      </c>
      <c r="R2333" t="s">
        <v>8296</v>
      </c>
    </row>
    <row r="2334" spans="1:18" ht="43.2" x14ac:dyDescent="0.55000000000000004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0" t="str">
        <f t="shared" si="144"/>
        <v>January</v>
      </c>
      <c r="J2334" s="10">
        <f t="shared" si="145"/>
        <v>2015</v>
      </c>
      <c r="K2334" s="9">
        <f t="shared" si="146"/>
        <v>42041.628136574072</v>
      </c>
      <c r="L2334">
        <v>1423235071</v>
      </c>
      <c r="M2334" s="9">
        <f t="shared" si="147"/>
        <v>42011.628136574072</v>
      </c>
      <c r="N2334">
        <v>1420643071</v>
      </c>
      <c r="O2334" t="b">
        <v>1</v>
      </c>
      <c r="P2334">
        <v>352</v>
      </c>
      <c r="Q2334" t="b">
        <v>1</v>
      </c>
      <c r="R2334" t="s">
        <v>8296</v>
      </c>
    </row>
    <row r="2335" spans="1:18" ht="43.2" x14ac:dyDescent="0.55000000000000004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0" t="str">
        <f t="shared" si="144"/>
        <v>May</v>
      </c>
      <c r="J2335" s="10">
        <f t="shared" si="145"/>
        <v>2014</v>
      </c>
      <c r="K2335" s="9">
        <f t="shared" si="146"/>
        <v>41788.743055555555</v>
      </c>
      <c r="L2335">
        <v>1401385800</v>
      </c>
      <c r="M2335" s="9">
        <f t="shared" si="147"/>
        <v>41767.650347222225</v>
      </c>
      <c r="N2335">
        <v>1399563390</v>
      </c>
      <c r="O2335" t="b">
        <v>1</v>
      </c>
      <c r="P2335">
        <v>94</v>
      </c>
      <c r="Q2335" t="b">
        <v>1</v>
      </c>
      <c r="R2335" t="s">
        <v>8296</v>
      </c>
    </row>
    <row r="2336" spans="1:18" ht="43.2" x14ac:dyDescent="0.55000000000000004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0" t="str">
        <f t="shared" si="144"/>
        <v>October</v>
      </c>
      <c r="J2336" s="10">
        <f t="shared" si="145"/>
        <v>2014</v>
      </c>
      <c r="K2336" s="9">
        <f t="shared" si="146"/>
        <v>41948.731944444444</v>
      </c>
      <c r="L2336">
        <v>1415208840</v>
      </c>
      <c r="M2336" s="9">
        <f t="shared" si="147"/>
        <v>41918.670115740737</v>
      </c>
      <c r="N2336">
        <v>1412611498</v>
      </c>
      <c r="O2336" t="b">
        <v>1</v>
      </c>
      <c r="P2336">
        <v>67</v>
      </c>
      <c r="Q2336" t="b">
        <v>1</v>
      </c>
      <c r="R2336" t="s">
        <v>8296</v>
      </c>
    </row>
    <row r="2337" spans="1:18" ht="43.2" x14ac:dyDescent="0.55000000000000004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0" t="str">
        <f t="shared" si="144"/>
        <v>May</v>
      </c>
      <c r="J2337" s="10">
        <f t="shared" si="145"/>
        <v>2014</v>
      </c>
      <c r="K2337" s="9">
        <f t="shared" si="146"/>
        <v>41801.572256944448</v>
      </c>
      <c r="L2337">
        <v>1402494243</v>
      </c>
      <c r="M2337" s="9">
        <f t="shared" si="147"/>
        <v>41771.572256944448</v>
      </c>
      <c r="N2337">
        <v>1399902243</v>
      </c>
      <c r="O2337" t="b">
        <v>1</v>
      </c>
      <c r="P2337">
        <v>221</v>
      </c>
      <c r="Q2337" t="b">
        <v>1</v>
      </c>
      <c r="R2337" t="s">
        <v>8296</v>
      </c>
    </row>
    <row r="2338" spans="1:18" ht="43.2" x14ac:dyDescent="0.55000000000000004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0" t="str">
        <f t="shared" si="144"/>
        <v>January</v>
      </c>
      <c r="J2338" s="10">
        <f t="shared" si="145"/>
        <v>2014</v>
      </c>
      <c r="K2338" s="9">
        <f t="shared" si="146"/>
        <v>41706.924710648149</v>
      </c>
      <c r="L2338">
        <v>1394316695</v>
      </c>
      <c r="M2338" s="9">
        <f t="shared" si="147"/>
        <v>41666.924710648149</v>
      </c>
      <c r="N2338">
        <v>1390860695</v>
      </c>
      <c r="O2338" t="b">
        <v>1</v>
      </c>
      <c r="P2338">
        <v>2165</v>
      </c>
      <c r="Q2338" t="b">
        <v>1</v>
      </c>
      <c r="R2338" t="s">
        <v>8296</v>
      </c>
    </row>
    <row r="2339" spans="1:18" ht="28.8" x14ac:dyDescent="0.55000000000000004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0" t="str">
        <f t="shared" si="144"/>
        <v>May</v>
      </c>
      <c r="J2339" s="10">
        <f t="shared" si="145"/>
        <v>2014</v>
      </c>
      <c r="K2339" s="9">
        <f t="shared" si="146"/>
        <v>41816.640543981484</v>
      </c>
      <c r="L2339">
        <v>1403796143</v>
      </c>
      <c r="M2339" s="9">
        <f t="shared" si="147"/>
        <v>41786.640543981484</v>
      </c>
      <c r="N2339">
        <v>1401204143</v>
      </c>
      <c r="O2339" t="b">
        <v>1</v>
      </c>
      <c r="P2339">
        <v>179</v>
      </c>
      <c r="Q2339" t="b">
        <v>1</v>
      </c>
      <c r="R2339" t="s">
        <v>8296</v>
      </c>
    </row>
    <row r="2340" spans="1:18" ht="43.2" x14ac:dyDescent="0.55000000000000004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0" t="str">
        <f t="shared" si="144"/>
        <v>May</v>
      </c>
      <c r="J2340" s="10">
        <f t="shared" si="145"/>
        <v>2014</v>
      </c>
      <c r="K2340" s="9">
        <f t="shared" si="146"/>
        <v>41819.896805555552</v>
      </c>
      <c r="L2340">
        <v>1404077484</v>
      </c>
      <c r="M2340" s="9">
        <f t="shared" si="147"/>
        <v>41789.896805555552</v>
      </c>
      <c r="N2340">
        <v>1401485484</v>
      </c>
      <c r="O2340" t="b">
        <v>1</v>
      </c>
      <c r="P2340">
        <v>123</v>
      </c>
      <c r="Q2340" t="b">
        <v>1</v>
      </c>
      <c r="R2340" t="s">
        <v>8296</v>
      </c>
    </row>
    <row r="2341" spans="1:18" ht="43.2" x14ac:dyDescent="0.55000000000000004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0" t="str">
        <f t="shared" si="144"/>
        <v>November</v>
      </c>
      <c r="J2341" s="10">
        <f t="shared" si="145"/>
        <v>2016</v>
      </c>
      <c r="K2341" s="9">
        <f t="shared" si="146"/>
        <v>42723.332638888889</v>
      </c>
      <c r="L2341">
        <v>1482134340</v>
      </c>
      <c r="M2341" s="9">
        <f t="shared" si="147"/>
        <v>42692.79987268518</v>
      </c>
      <c r="N2341">
        <v>1479496309</v>
      </c>
      <c r="O2341" t="b">
        <v>1</v>
      </c>
      <c r="P2341">
        <v>1104</v>
      </c>
      <c r="Q2341" t="b">
        <v>1</v>
      </c>
      <c r="R2341" t="s">
        <v>8296</v>
      </c>
    </row>
    <row r="2342" spans="1:18" ht="43.2" x14ac:dyDescent="0.55000000000000004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0" t="str">
        <f t="shared" si="144"/>
        <v>September</v>
      </c>
      <c r="J2342" s="10">
        <f t="shared" si="145"/>
        <v>2016</v>
      </c>
      <c r="K2342" s="9">
        <f t="shared" si="146"/>
        <v>42673.642800925925</v>
      </c>
      <c r="L2342">
        <v>1477841138</v>
      </c>
      <c r="M2342" s="9">
        <f t="shared" si="147"/>
        <v>42643.642800925925</v>
      </c>
      <c r="N2342">
        <v>1475249138</v>
      </c>
      <c r="O2342" t="b">
        <v>1</v>
      </c>
      <c r="P2342">
        <v>403</v>
      </c>
      <c r="Q2342" t="b">
        <v>1</v>
      </c>
      <c r="R2342" t="s">
        <v>8296</v>
      </c>
    </row>
    <row r="2343" spans="1:18" ht="43.2" x14ac:dyDescent="0.55000000000000004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0" t="str">
        <f t="shared" si="144"/>
        <v>June</v>
      </c>
      <c r="J2343" s="10">
        <f t="shared" si="145"/>
        <v>2015</v>
      </c>
      <c r="K2343" s="9">
        <f t="shared" si="146"/>
        <v>42197.813703703709</v>
      </c>
      <c r="L2343">
        <v>1436729504</v>
      </c>
      <c r="M2343" s="9">
        <f t="shared" si="147"/>
        <v>42167.813703703709</v>
      </c>
      <c r="N2343">
        <v>1434137504</v>
      </c>
      <c r="O2343" t="b">
        <v>0</v>
      </c>
      <c r="P2343">
        <v>0</v>
      </c>
      <c r="Q2343" t="b">
        <v>0</v>
      </c>
      <c r="R2343" t="s">
        <v>8270</v>
      </c>
    </row>
    <row r="2344" spans="1:18" ht="43.2" x14ac:dyDescent="0.55000000000000004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0" t="str">
        <f t="shared" si="144"/>
        <v>September</v>
      </c>
      <c r="J2344" s="10">
        <f t="shared" si="145"/>
        <v>2014</v>
      </c>
      <c r="K2344" s="9">
        <f t="shared" si="146"/>
        <v>41918.208333333336</v>
      </c>
      <c r="L2344">
        <v>1412571600</v>
      </c>
      <c r="M2344" s="9">
        <f t="shared" si="147"/>
        <v>41897.702199074076</v>
      </c>
      <c r="N2344">
        <v>1410799870</v>
      </c>
      <c r="O2344" t="b">
        <v>0</v>
      </c>
      <c r="P2344">
        <v>0</v>
      </c>
      <c r="Q2344" t="b">
        <v>0</v>
      </c>
      <c r="R2344" t="s">
        <v>8270</v>
      </c>
    </row>
    <row r="2345" spans="1:18" ht="43.2" x14ac:dyDescent="0.55000000000000004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0" t="str">
        <f t="shared" si="144"/>
        <v>November</v>
      </c>
      <c r="J2345" s="10">
        <f t="shared" si="145"/>
        <v>2015</v>
      </c>
      <c r="K2345" s="9">
        <f t="shared" si="146"/>
        <v>42377.82430555555</v>
      </c>
      <c r="L2345">
        <v>1452282420</v>
      </c>
      <c r="M2345" s="9">
        <f t="shared" si="147"/>
        <v>42327.825289351851</v>
      </c>
      <c r="N2345">
        <v>1447962505</v>
      </c>
      <c r="O2345" t="b">
        <v>0</v>
      </c>
      <c r="P2345">
        <v>1</v>
      </c>
      <c r="Q2345" t="b">
        <v>0</v>
      </c>
      <c r="R2345" t="s">
        <v>8270</v>
      </c>
    </row>
    <row r="2346" spans="1:18" ht="43.2" x14ac:dyDescent="0.55000000000000004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0" t="str">
        <f t="shared" si="144"/>
        <v>May</v>
      </c>
      <c r="J2346" s="10">
        <f t="shared" si="145"/>
        <v>2016</v>
      </c>
      <c r="K2346" s="9">
        <f t="shared" si="146"/>
        <v>42545.727650462963</v>
      </c>
      <c r="L2346">
        <v>1466789269</v>
      </c>
      <c r="M2346" s="9">
        <f t="shared" si="147"/>
        <v>42515.727650462963</v>
      </c>
      <c r="N2346">
        <v>1464197269</v>
      </c>
      <c r="O2346" t="b">
        <v>0</v>
      </c>
      <c r="P2346">
        <v>1</v>
      </c>
      <c r="Q2346" t="b">
        <v>0</v>
      </c>
      <c r="R2346" t="s">
        <v>8270</v>
      </c>
    </row>
    <row r="2347" spans="1:18" ht="43.2" x14ac:dyDescent="0.55000000000000004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0" t="str">
        <f t="shared" si="144"/>
        <v>February</v>
      </c>
      <c r="J2347" s="10">
        <f t="shared" si="145"/>
        <v>2015</v>
      </c>
      <c r="K2347" s="9">
        <f t="shared" si="146"/>
        <v>42094.985416666663</v>
      </c>
      <c r="L2347">
        <v>1427845140</v>
      </c>
      <c r="M2347" s="9">
        <f t="shared" si="147"/>
        <v>42060.001805555556</v>
      </c>
      <c r="N2347">
        <v>1424822556</v>
      </c>
      <c r="O2347" t="b">
        <v>0</v>
      </c>
      <c r="P2347">
        <v>0</v>
      </c>
      <c r="Q2347" t="b">
        <v>0</v>
      </c>
      <c r="R2347" t="s">
        <v>8270</v>
      </c>
    </row>
    <row r="2348" spans="1:18" ht="43.2" x14ac:dyDescent="0.55000000000000004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0" t="str">
        <f t="shared" si="144"/>
        <v>September</v>
      </c>
      <c r="J2348" s="10">
        <f t="shared" si="145"/>
        <v>2016</v>
      </c>
      <c r="K2348" s="9">
        <f t="shared" si="146"/>
        <v>42660.79896990741</v>
      </c>
      <c r="L2348">
        <v>1476731431</v>
      </c>
      <c r="M2348" s="9">
        <f t="shared" si="147"/>
        <v>42615.79896990741</v>
      </c>
      <c r="N2348">
        <v>1472843431</v>
      </c>
      <c r="O2348" t="b">
        <v>0</v>
      </c>
      <c r="P2348">
        <v>3</v>
      </c>
      <c r="Q2348" t="b">
        <v>0</v>
      </c>
      <c r="R2348" t="s">
        <v>8270</v>
      </c>
    </row>
    <row r="2349" spans="1:18" ht="43.2" x14ac:dyDescent="0.55000000000000004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0" t="str">
        <f t="shared" si="144"/>
        <v>July</v>
      </c>
      <c r="J2349" s="10">
        <f t="shared" si="145"/>
        <v>2016</v>
      </c>
      <c r="K2349" s="9">
        <f t="shared" si="146"/>
        <v>42607.607361111113</v>
      </c>
      <c r="L2349">
        <v>1472135676</v>
      </c>
      <c r="M2349" s="9">
        <f t="shared" si="147"/>
        <v>42577.607361111113</v>
      </c>
      <c r="N2349">
        <v>1469543676</v>
      </c>
      <c r="O2349" t="b">
        <v>0</v>
      </c>
      <c r="P2349">
        <v>1</v>
      </c>
      <c r="Q2349" t="b">
        <v>0</v>
      </c>
      <c r="R2349" t="s">
        <v>8270</v>
      </c>
    </row>
    <row r="2350" spans="1:18" ht="43.2" x14ac:dyDescent="0.55000000000000004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0" t="str">
        <f t="shared" si="144"/>
        <v>December</v>
      </c>
      <c r="J2350" s="10">
        <f t="shared" si="145"/>
        <v>2015</v>
      </c>
      <c r="K2350" s="9">
        <f t="shared" si="146"/>
        <v>42420.932152777779</v>
      </c>
      <c r="L2350">
        <v>1456006938</v>
      </c>
      <c r="M2350" s="9">
        <f t="shared" si="147"/>
        <v>42360.932152777779</v>
      </c>
      <c r="N2350">
        <v>1450822938</v>
      </c>
      <c r="O2350" t="b">
        <v>0</v>
      </c>
      <c r="P2350">
        <v>5</v>
      </c>
      <c r="Q2350" t="b">
        <v>0</v>
      </c>
      <c r="R2350" t="s">
        <v>8270</v>
      </c>
    </row>
    <row r="2351" spans="1:18" ht="43.2" x14ac:dyDescent="0.55000000000000004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0" t="str">
        <f t="shared" si="144"/>
        <v>July</v>
      </c>
      <c r="J2351" s="10">
        <f t="shared" si="145"/>
        <v>2015</v>
      </c>
      <c r="K2351" s="9">
        <f t="shared" si="146"/>
        <v>42227.775787037041</v>
      </c>
      <c r="L2351">
        <v>1439318228</v>
      </c>
      <c r="M2351" s="9">
        <f t="shared" si="147"/>
        <v>42198.775787037041</v>
      </c>
      <c r="N2351">
        <v>1436812628</v>
      </c>
      <c r="O2351" t="b">
        <v>0</v>
      </c>
      <c r="P2351">
        <v>0</v>
      </c>
      <c r="Q2351" t="b">
        <v>0</v>
      </c>
      <c r="R2351" t="s">
        <v>8270</v>
      </c>
    </row>
    <row r="2352" spans="1:18" ht="43.2" x14ac:dyDescent="0.55000000000000004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0" t="str">
        <f t="shared" si="144"/>
        <v>December</v>
      </c>
      <c r="J2352" s="10">
        <f t="shared" si="145"/>
        <v>2016</v>
      </c>
      <c r="K2352" s="9">
        <f t="shared" si="146"/>
        <v>42738.842245370368</v>
      </c>
      <c r="L2352">
        <v>1483474370</v>
      </c>
      <c r="M2352" s="9">
        <f t="shared" si="147"/>
        <v>42708.842245370368</v>
      </c>
      <c r="N2352">
        <v>1480882370</v>
      </c>
      <c r="O2352" t="b">
        <v>0</v>
      </c>
      <c r="P2352">
        <v>0</v>
      </c>
      <c r="Q2352" t="b">
        <v>0</v>
      </c>
      <c r="R2352" t="s">
        <v>8270</v>
      </c>
    </row>
    <row r="2353" spans="1:18" ht="28.8" x14ac:dyDescent="0.55000000000000004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0" t="str">
        <f t="shared" si="144"/>
        <v>March</v>
      </c>
      <c r="J2353" s="10">
        <f t="shared" si="145"/>
        <v>2015</v>
      </c>
      <c r="K2353" s="9">
        <f t="shared" si="146"/>
        <v>42124.101145833338</v>
      </c>
      <c r="L2353">
        <v>1430360739</v>
      </c>
      <c r="M2353" s="9">
        <f t="shared" si="147"/>
        <v>42094.101145833338</v>
      </c>
      <c r="N2353">
        <v>1427768739</v>
      </c>
      <c r="O2353" t="b">
        <v>0</v>
      </c>
      <c r="P2353">
        <v>7</v>
      </c>
      <c r="Q2353" t="b">
        <v>0</v>
      </c>
      <c r="R2353" t="s">
        <v>8270</v>
      </c>
    </row>
    <row r="2354" spans="1:18" ht="43.2" x14ac:dyDescent="0.55000000000000004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0" t="str">
        <f t="shared" si="144"/>
        <v>April</v>
      </c>
      <c r="J2354" s="10">
        <f t="shared" si="145"/>
        <v>2015</v>
      </c>
      <c r="K2354" s="9">
        <f t="shared" si="146"/>
        <v>42161.633703703701</v>
      </c>
      <c r="L2354">
        <v>1433603552</v>
      </c>
      <c r="M2354" s="9">
        <f t="shared" si="147"/>
        <v>42101.633703703701</v>
      </c>
      <c r="N2354">
        <v>1428419552</v>
      </c>
      <c r="O2354" t="b">
        <v>0</v>
      </c>
      <c r="P2354">
        <v>0</v>
      </c>
      <c r="Q2354" t="b">
        <v>0</v>
      </c>
      <c r="R2354" t="s">
        <v>8270</v>
      </c>
    </row>
    <row r="2355" spans="1:18" ht="43.2" x14ac:dyDescent="0.55000000000000004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0" t="str">
        <f t="shared" si="144"/>
        <v>April</v>
      </c>
      <c r="J2355" s="10">
        <f t="shared" si="145"/>
        <v>2015</v>
      </c>
      <c r="K2355" s="9">
        <f t="shared" si="146"/>
        <v>42115.676180555558</v>
      </c>
      <c r="L2355">
        <v>1429632822</v>
      </c>
      <c r="M2355" s="9">
        <f t="shared" si="147"/>
        <v>42103.676180555558</v>
      </c>
      <c r="N2355">
        <v>1428596022</v>
      </c>
      <c r="O2355" t="b">
        <v>0</v>
      </c>
      <c r="P2355">
        <v>0</v>
      </c>
      <c r="Q2355" t="b">
        <v>0</v>
      </c>
      <c r="R2355" t="s">
        <v>8270</v>
      </c>
    </row>
    <row r="2356" spans="1:18" ht="43.2" x14ac:dyDescent="0.55000000000000004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0" t="str">
        <f t="shared" si="144"/>
        <v>November</v>
      </c>
      <c r="J2356" s="10">
        <f t="shared" si="145"/>
        <v>2014</v>
      </c>
      <c r="K2356" s="9">
        <f t="shared" si="146"/>
        <v>42014.722916666666</v>
      </c>
      <c r="L2356">
        <v>1420910460</v>
      </c>
      <c r="M2356" s="9">
        <f t="shared" si="147"/>
        <v>41954.722916666666</v>
      </c>
      <c r="N2356">
        <v>1415726460</v>
      </c>
      <c r="O2356" t="b">
        <v>0</v>
      </c>
      <c r="P2356">
        <v>1</v>
      </c>
      <c r="Q2356" t="b">
        <v>0</v>
      </c>
      <c r="R2356" t="s">
        <v>8270</v>
      </c>
    </row>
    <row r="2357" spans="1:18" ht="43.2" x14ac:dyDescent="0.55000000000000004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0" t="str">
        <f t="shared" si="144"/>
        <v>April</v>
      </c>
      <c r="J2357" s="10">
        <f t="shared" si="145"/>
        <v>2015</v>
      </c>
      <c r="K2357" s="9">
        <f t="shared" si="146"/>
        <v>42126.918240740735</v>
      </c>
      <c r="L2357">
        <v>1430604136</v>
      </c>
      <c r="M2357" s="9">
        <f t="shared" si="147"/>
        <v>42096.918240740735</v>
      </c>
      <c r="N2357">
        <v>1428012136</v>
      </c>
      <c r="O2357" t="b">
        <v>0</v>
      </c>
      <c r="P2357">
        <v>2</v>
      </c>
      <c r="Q2357" t="b">
        <v>0</v>
      </c>
      <c r="R2357" t="s">
        <v>8270</v>
      </c>
    </row>
    <row r="2358" spans="1:18" ht="28.8" x14ac:dyDescent="0.55000000000000004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0" t="str">
        <f t="shared" si="144"/>
        <v>May</v>
      </c>
      <c r="J2358" s="10">
        <f t="shared" si="145"/>
        <v>2015</v>
      </c>
      <c r="K2358" s="9">
        <f t="shared" si="146"/>
        <v>42160.78361111111</v>
      </c>
      <c r="L2358">
        <v>1433530104</v>
      </c>
      <c r="M2358" s="9">
        <f t="shared" si="147"/>
        <v>42130.78361111111</v>
      </c>
      <c r="N2358">
        <v>1430938104</v>
      </c>
      <c r="O2358" t="b">
        <v>0</v>
      </c>
      <c r="P2358">
        <v>0</v>
      </c>
      <c r="Q2358" t="b">
        <v>0</v>
      </c>
      <c r="R2358" t="s">
        <v>8270</v>
      </c>
    </row>
    <row r="2359" spans="1:18" ht="28.8" x14ac:dyDescent="0.55000000000000004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0" t="str">
        <f t="shared" si="144"/>
        <v>September</v>
      </c>
      <c r="J2359" s="10">
        <f t="shared" si="145"/>
        <v>2015</v>
      </c>
      <c r="K2359" s="9">
        <f t="shared" si="146"/>
        <v>42294.620115740734</v>
      </c>
      <c r="L2359">
        <v>1445093578</v>
      </c>
      <c r="M2359" s="9">
        <f t="shared" si="147"/>
        <v>42264.620115740734</v>
      </c>
      <c r="N2359">
        <v>1442501578</v>
      </c>
      <c r="O2359" t="b">
        <v>0</v>
      </c>
      <c r="P2359">
        <v>0</v>
      </c>
      <c r="Q2359" t="b">
        <v>0</v>
      </c>
      <c r="R2359" t="s">
        <v>8270</v>
      </c>
    </row>
    <row r="2360" spans="1:18" ht="43.2" x14ac:dyDescent="0.55000000000000004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0" t="str">
        <f t="shared" si="144"/>
        <v>December</v>
      </c>
      <c r="J2360" s="10">
        <f t="shared" si="145"/>
        <v>2014</v>
      </c>
      <c r="K2360" s="9">
        <f t="shared" si="146"/>
        <v>42035.027083333334</v>
      </c>
      <c r="L2360">
        <v>1422664740</v>
      </c>
      <c r="M2360" s="9">
        <f t="shared" si="147"/>
        <v>41978.930972222224</v>
      </c>
      <c r="N2360">
        <v>1417818036</v>
      </c>
      <c r="O2360" t="b">
        <v>0</v>
      </c>
      <c r="P2360">
        <v>0</v>
      </c>
      <c r="Q2360" t="b">
        <v>0</v>
      </c>
      <c r="R2360" t="s">
        <v>8270</v>
      </c>
    </row>
    <row r="2361" spans="1:18" ht="43.2" x14ac:dyDescent="0.55000000000000004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0" t="str">
        <f t="shared" si="144"/>
        <v>June</v>
      </c>
      <c r="J2361" s="10">
        <f t="shared" si="145"/>
        <v>2015</v>
      </c>
      <c r="K2361" s="9">
        <f t="shared" si="146"/>
        <v>42219.649583333332</v>
      </c>
      <c r="L2361">
        <v>1438616124</v>
      </c>
      <c r="M2361" s="9">
        <f t="shared" si="147"/>
        <v>42159.649583333332</v>
      </c>
      <c r="N2361">
        <v>1433432124</v>
      </c>
      <c r="O2361" t="b">
        <v>0</v>
      </c>
      <c r="P2361">
        <v>3</v>
      </c>
      <c r="Q2361" t="b">
        <v>0</v>
      </c>
      <c r="R2361" t="s">
        <v>8270</v>
      </c>
    </row>
    <row r="2362" spans="1:18" ht="43.2" x14ac:dyDescent="0.55000000000000004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0" t="str">
        <f t="shared" si="144"/>
        <v>January</v>
      </c>
      <c r="J2362" s="10">
        <f t="shared" si="145"/>
        <v>2016</v>
      </c>
      <c r="K2362" s="9">
        <f t="shared" si="146"/>
        <v>42407.70694444445</v>
      </c>
      <c r="L2362">
        <v>1454864280</v>
      </c>
      <c r="M2362" s="9">
        <f t="shared" si="147"/>
        <v>42377.70694444445</v>
      </c>
      <c r="N2362">
        <v>1452272280</v>
      </c>
      <c r="O2362" t="b">
        <v>0</v>
      </c>
      <c r="P2362">
        <v>1</v>
      </c>
      <c r="Q2362" t="b">
        <v>0</v>
      </c>
      <c r="R2362" t="s">
        <v>8270</v>
      </c>
    </row>
    <row r="2363" spans="1:18" ht="43.2" x14ac:dyDescent="0.55000000000000004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0" t="str">
        <f t="shared" si="144"/>
        <v>April</v>
      </c>
      <c r="J2363" s="10">
        <f t="shared" si="145"/>
        <v>2016</v>
      </c>
      <c r="K2363" s="9">
        <f t="shared" si="146"/>
        <v>42490.916666666672</v>
      </c>
      <c r="L2363">
        <v>1462053600</v>
      </c>
      <c r="M2363" s="9">
        <f t="shared" si="147"/>
        <v>42466.858888888892</v>
      </c>
      <c r="N2363">
        <v>1459975008</v>
      </c>
      <c r="O2363" t="b">
        <v>0</v>
      </c>
      <c r="P2363">
        <v>0</v>
      </c>
      <c r="Q2363" t="b">
        <v>0</v>
      </c>
      <c r="R2363" t="s">
        <v>8270</v>
      </c>
    </row>
    <row r="2364" spans="1:18" ht="43.2" x14ac:dyDescent="0.55000000000000004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0" t="str">
        <f t="shared" si="144"/>
        <v>November</v>
      </c>
      <c r="J2364" s="10">
        <f t="shared" si="145"/>
        <v>2014</v>
      </c>
      <c r="K2364" s="9">
        <f t="shared" si="146"/>
        <v>41984.688310185185</v>
      </c>
      <c r="L2364">
        <v>1418315470</v>
      </c>
      <c r="M2364" s="9">
        <f t="shared" si="147"/>
        <v>41954.688310185185</v>
      </c>
      <c r="N2364">
        <v>1415723470</v>
      </c>
      <c r="O2364" t="b">
        <v>0</v>
      </c>
      <c r="P2364">
        <v>2</v>
      </c>
      <c r="Q2364" t="b">
        <v>0</v>
      </c>
      <c r="R2364" t="s">
        <v>8270</v>
      </c>
    </row>
    <row r="2365" spans="1:18" ht="43.2" x14ac:dyDescent="0.55000000000000004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0" t="str">
        <f t="shared" si="144"/>
        <v>November</v>
      </c>
      <c r="J2365" s="10">
        <f t="shared" si="145"/>
        <v>2015</v>
      </c>
      <c r="K2365" s="9">
        <f t="shared" si="146"/>
        <v>42367.011574074073</v>
      </c>
      <c r="L2365">
        <v>1451348200</v>
      </c>
      <c r="M2365" s="9">
        <f t="shared" si="147"/>
        <v>42322.011574074073</v>
      </c>
      <c r="N2365">
        <v>1447460200</v>
      </c>
      <c r="O2365" t="b">
        <v>0</v>
      </c>
      <c r="P2365">
        <v>0</v>
      </c>
      <c r="Q2365" t="b">
        <v>0</v>
      </c>
      <c r="R2365" t="s">
        <v>8270</v>
      </c>
    </row>
    <row r="2366" spans="1:18" ht="28.8" x14ac:dyDescent="0.55000000000000004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0" t="str">
        <f t="shared" si="144"/>
        <v>September</v>
      </c>
      <c r="J2366" s="10">
        <f t="shared" si="145"/>
        <v>2015</v>
      </c>
      <c r="K2366" s="9">
        <f t="shared" si="146"/>
        <v>42303.934675925921</v>
      </c>
      <c r="L2366">
        <v>1445898356</v>
      </c>
      <c r="M2366" s="9">
        <f t="shared" si="147"/>
        <v>42248.934675925921</v>
      </c>
      <c r="N2366">
        <v>1441146356</v>
      </c>
      <c r="O2366" t="b">
        <v>0</v>
      </c>
      <c r="P2366">
        <v>0</v>
      </c>
      <c r="Q2366" t="b">
        <v>0</v>
      </c>
      <c r="R2366" t="s">
        <v>8270</v>
      </c>
    </row>
    <row r="2367" spans="1:18" ht="43.2" x14ac:dyDescent="0.55000000000000004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0" t="str">
        <f t="shared" si="144"/>
        <v>December</v>
      </c>
      <c r="J2367" s="10">
        <f t="shared" si="145"/>
        <v>2015</v>
      </c>
      <c r="K2367" s="9">
        <f t="shared" si="146"/>
        <v>42386.958333333328</v>
      </c>
      <c r="L2367">
        <v>1453071600</v>
      </c>
      <c r="M2367" s="9">
        <f t="shared" si="147"/>
        <v>42346.736400462964</v>
      </c>
      <c r="N2367">
        <v>1449596425</v>
      </c>
      <c r="O2367" t="b">
        <v>0</v>
      </c>
      <c r="P2367">
        <v>0</v>
      </c>
      <c r="Q2367" t="b">
        <v>0</v>
      </c>
      <c r="R2367" t="s">
        <v>8270</v>
      </c>
    </row>
    <row r="2368" spans="1:18" ht="43.2" x14ac:dyDescent="0.55000000000000004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0" t="str">
        <f t="shared" si="144"/>
        <v>September</v>
      </c>
      <c r="J2368" s="10">
        <f t="shared" si="145"/>
        <v>2015</v>
      </c>
      <c r="K2368" s="9">
        <f t="shared" si="146"/>
        <v>42298.531631944439</v>
      </c>
      <c r="L2368">
        <v>1445431533</v>
      </c>
      <c r="M2368" s="9">
        <f t="shared" si="147"/>
        <v>42268.531631944439</v>
      </c>
      <c r="N2368">
        <v>1442839533</v>
      </c>
      <c r="O2368" t="b">
        <v>0</v>
      </c>
      <c r="P2368">
        <v>27</v>
      </c>
      <c r="Q2368" t="b">
        <v>0</v>
      </c>
      <c r="R2368" t="s">
        <v>8270</v>
      </c>
    </row>
    <row r="2369" spans="1:18" ht="43.2" x14ac:dyDescent="0.55000000000000004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0" t="str">
        <f t="shared" si="144"/>
        <v>February</v>
      </c>
      <c r="J2369" s="10">
        <f t="shared" si="145"/>
        <v>2016</v>
      </c>
      <c r="K2369" s="9">
        <f t="shared" si="146"/>
        <v>42485.928425925929</v>
      </c>
      <c r="L2369">
        <v>1461622616</v>
      </c>
      <c r="M2369" s="9">
        <f t="shared" si="147"/>
        <v>42425.970092592594</v>
      </c>
      <c r="N2369">
        <v>1456442216</v>
      </c>
      <c r="O2369" t="b">
        <v>0</v>
      </c>
      <c r="P2369">
        <v>14</v>
      </c>
      <c r="Q2369" t="b">
        <v>0</v>
      </c>
      <c r="R2369" t="s">
        <v>8270</v>
      </c>
    </row>
    <row r="2370" spans="1:18" ht="43.2" x14ac:dyDescent="0.55000000000000004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0" t="str">
        <f t="shared" si="144"/>
        <v>February</v>
      </c>
      <c r="J2370" s="10">
        <f t="shared" si="145"/>
        <v>2015</v>
      </c>
      <c r="K2370" s="9">
        <f t="shared" si="146"/>
        <v>42108.680150462969</v>
      </c>
      <c r="L2370">
        <v>1429028365</v>
      </c>
      <c r="M2370" s="9">
        <f t="shared" si="147"/>
        <v>42063.721817129626</v>
      </c>
      <c r="N2370">
        <v>1425143965</v>
      </c>
      <c r="O2370" t="b">
        <v>0</v>
      </c>
      <c r="P2370">
        <v>2</v>
      </c>
      <c r="Q2370" t="b">
        <v>0</v>
      </c>
      <c r="R2370" t="s">
        <v>8270</v>
      </c>
    </row>
    <row r="2371" spans="1:18" ht="43.2" x14ac:dyDescent="0.55000000000000004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0" t="str">
        <f t="shared" ref="I2371:I2434" si="148">TEXT(M2371, "mmmm")</f>
        <v>January</v>
      </c>
      <c r="J2371" s="10">
        <f t="shared" ref="J2371:J2434" si="149">YEAR(M2371)</f>
        <v>2016</v>
      </c>
      <c r="K2371" s="9">
        <f t="shared" ref="K2371:K2434" si="150">(((L2371/60)/60)/24)+DATE(1970,1,1)</f>
        <v>42410.812627314815</v>
      </c>
      <c r="L2371">
        <v>1455132611</v>
      </c>
      <c r="M2371" s="9">
        <f t="shared" ref="M2371:M2434" si="151">(((N2371/60)/60)/24)+DATE(1970,1,1)</f>
        <v>42380.812627314815</v>
      </c>
      <c r="N2371">
        <v>1452540611</v>
      </c>
      <c r="O2371" t="b">
        <v>0</v>
      </c>
      <c r="P2371">
        <v>0</v>
      </c>
      <c r="Q2371" t="b">
        <v>0</v>
      </c>
      <c r="R2371" t="s">
        <v>8270</v>
      </c>
    </row>
    <row r="2372" spans="1:18" ht="43.2" x14ac:dyDescent="0.55000000000000004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0" t="str">
        <f t="shared" si="148"/>
        <v>November</v>
      </c>
      <c r="J2372" s="10">
        <f t="shared" si="149"/>
        <v>2014</v>
      </c>
      <c r="K2372" s="9">
        <f t="shared" si="150"/>
        <v>41991.18913194444</v>
      </c>
      <c r="L2372">
        <v>1418877141</v>
      </c>
      <c r="M2372" s="9">
        <f t="shared" si="151"/>
        <v>41961.18913194444</v>
      </c>
      <c r="N2372">
        <v>1416285141</v>
      </c>
      <c r="O2372" t="b">
        <v>0</v>
      </c>
      <c r="P2372">
        <v>4</v>
      </c>
      <c r="Q2372" t="b">
        <v>0</v>
      </c>
      <c r="R2372" t="s">
        <v>8270</v>
      </c>
    </row>
    <row r="2373" spans="1:18" ht="43.2" x14ac:dyDescent="0.55000000000000004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0" t="str">
        <f t="shared" si="148"/>
        <v>May</v>
      </c>
      <c r="J2373" s="10">
        <f t="shared" si="149"/>
        <v>2015</v>
      </c>
      <c r="K2373" s="9">
        <f t="shared" si="150"/>
        <v>42180.777731481481</v>
      </c>
      <c r="L2373">
        <v>1435257596</v>
      </c>
      <c r="M2373" s="9">
        <f t="shared" si="151"/>
        <v>42150.777731481481</v>
      </c>
      <c r="N2373">
        <v>1432665596</v>
      </c>
      <c r="O2373" t="b">
        <v>0</v>
      </c>
      <c r="P2373">
        <v>0</v>
      </c>
      <c r="Q2373" t="b">
        <v>0</v>
      </c>
      <c r="R2373" t="s">
        <v>8270</v>
      </c>
    </row>
    <row r="2374" spans="1:18" ht="43.2" x14ac:dyDescent="0.55000000000000004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0" t="str">
        <f t="shared" si="148"/>
        <v>March</v>
      </c>
      <c r="J2374" s="10">
        <f t="shared" si="149"/>
        <v>2015</v>
      </c>
      <c r="K2374" s="9">
        <f t="shared" si="150"/>
        <v>42118.069108796291</v>
      </c>
      <c r="L2374">
        <v>1429839571</v>
      </c>
      <c r="M2374" s="9">
        <f t="shared" si="151"/>
        <v>42088.069108796291</v>
      </c>
      <c r="N2374">
        <v>1427247571</v>
      </c>
      <c r="O2374" t="b">
        <v>0</v>
      </c>
      <c r="P2374">
        <v>6</v>
      </c>
      <c r="Q2374" t="b">
        <v>0</v>
      </c>
      <c r="R2374" t="s">
        <v>8270</v>
      </c>
    </row>
    <row r="2375" spans="1:18" ht="28.8" x14ac:dyDescent="0.55000000000000004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0" t="str">
        <f t="shared" si="148"/>
        <v>July</v>
      </c>
      <c r="J2375" s="10">
        <f t="shared" si="149"/>
        <v>2015</v>
      </c>
      <c r="K2375" s="9">
        <f t="shared" si="150"/>
        <v>42245.662314814821</v>
      </c>
      <c r="L2375">
        <v>1440863624</v>
      </c>
      <c r="M2375" s="9">
        <f t="shared" si="151"/>
        <v>42215.662314814821</v>
      </c>
      <c r="N2375">
        <v>1438271624</v>
      </c>
      <c r="O2375" t="b">
        <v>0</v>
      </c>
      <c r="P2375">
        <v>1</v>
      </c>
      <c r="Q2375" t="b">
        <v>0</v>
      </c>
      <c r="R2375" t="s">
        <v>8270</v>
      </c>
    </row>
    <row r="2376" spans="1:18" ht="43.2" x14ac:dyDescent="0.55000000000000004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0" t="str">
        <f t="shared" si="148"/>
        <v>January</v>
      </c>
      <c r="J2376" s="10">
        <f t="shared" si="149"/>
        <v>2015</v>
      </c>
      <c r="K2376" s="9">
        <f t="shared" si="150"/>
        <v>42047.843287037031</v>
      </c>
      <c r="L2376">
        <v>1423772060</v>
      </c>
      <c r="M2376" s="9">
        <f t="shared" si="151"/>
        <v>42017.843287037031</v>
      </c>
      <c r="N2376">
        <v>1421180060</v>
      </c>
      <c r="O2376" t="b">
        <v>0</v>
      </c>
      <c r="P2376">
        <v>1</v>
      </c>
      <c r="Q2376" t="b">
        <v>0</v>
      </c>
      <c r="R2376" t="s">
        <v>8270</v>
      </c>
    </row>
    <row r="2377" spans="1:18" ht="43.2" x14ac:dyDescent="0.55000000000000004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0" t="str">
        <f t="shared" si="148"/>
        <v>August</v>
      </c>
      <c r="J2377" s="10">
        <f t="shared" si="149"/>
        <v>2016</v>
      </c>
      <c r="K2377" s="9">
        <f t="shared" si="150"/>
        <v>42622.836076388892</v>
      </c>
      <c r="L2377">
        <v>1473451437</v>
      </c>
      <c r="M2377" s="9">
        <f t="shared" si="151"/>
        <v>42592.836076388892</v>
      </c>
      <c r="N2377">
        <v>1470859437</v>
      </c>
      <c r="O2377" t="b">
        <v>0</v>
      </c>
      <c r="P2377">
        <v>0</v>
      </c>
      <c r="Q2377" t="b">
        <v>0</v>
      </c>
      <c r="R2377" t="s">
        <v>8270</v>
      </c>
    </row>
    <row r="2378" spans="1:18" ht="43.2" x14ac:dyDescent="0.55000000000000004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0" t="str">
        <f t="shared" si="148"/>
        <v>November</v>
      </c>
      <c r="J2378" s="10">
        <f t="shared" si="149"/>
        <v>2015</v>
      </c>
      <c r="K2378" s="9">
        <f t="shared" si="150"/>
        <v>42348.925532407404</v>
      </c>
      <c r="L2378">
        <v>1449785566</v>
      </c>
      <c r="M2378" s="9">
        <f t="shared" si="151"/>
        <v>42318.925532407404</v>
      </c>
      <c r="N2378">
        <v>1447193566</v>
      </c>
      <c r="O2378" t="b">
        <v>0</v>
      </c>
      <c r="P2378">
        <v>4</v>
      </c>
      <c r="Q2378" t="b">
        <v>0</v>
      </c>
      <c r="R2378" t="s">
        <v>8270</v>
      </c>
    </row>
    <row r="2379" spans="1:18" ht="43.2" x14ac:dyDescent="0.55000000000000004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0" t="str">
        <f t="shared" si="148"/>
        <v>October</v>
      </c>
      <c r="J2379" s="10">
        <f t="shared" si="149"/>
        <v>2016</v>
      </c>
      <c r="K2379" s="9">
        <f t="shared" si="150"/>
        <v>42699.911840277782</v>
      </c>
      <c r="L2379">
        <v>1480110783</v>
      </c>
      <c r="M2379" s="9">
        <f t="shared" si="151"/>
        <v>42669.870173611111</v>
      </c>
      <c r="N2379">
        <v>1477515183</v>
      </c>
      <c r="O2379" t="b">
        <v>0</v>
      </c>
      <c r="P2379">
        <v>0</v>
      </c>
      <c r="Q2379" t="b">
        <v>0</v>
      </c>
      <c r="R2379" t="s">
        <v>8270</v>
      </c>
    </row>
    <row r="2380" spans="1:18" ht="28.8" x14ac:dyDescent="0.55000000000000004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0" t="str">
        <f t="shared" si="148"/>
        <v>July</v>
      </c>
      <c r="J2380" s="10">
        <f t="shared" si="149"/>
        <v>2015</v>
      </c>
      <c r="K2380" s="9">
        <f t="shared" si="150"/>
        <v>42242.013078703705</v>
      </c>
      <c r="L2380">
        <v>1440548330</v>
      </c>
      <c r="M2380" s="9">
        <f t="shared" si="151"/>
        <v>42213.013078703705</v>
      </c>
      <c r="N2380">
        <v>1438042730</v>
      </c>
      <c r="O2380" t="b">
        <v>0</v>
      </c>
      <c r="P2380">
        <v>0</v>
      </c>
      <c r="Q2380" t="b">
        <v>0</v>
      </c>
      <c r="R2380" t="s">
        <v>8270</v>
      </c>
    </row>
    <row r="2381" spans="1:18" ht="28.8" x14ac:dyDescent="0.55000000000000004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0" t="str">
        <f t="shared" si="148"/>
        <v>August</v>
      </c>
      <c r="J2381" s="10">
        <f t="shared" si="149"/>
        <v>2015</v>
      </c>
      <c r="K2381" s="9">
        <f t="shared" si="150"/>
        <v>42282.016388888893</v>
      </c>
      <c r="L2381">
        <v>1444004616</v>
      </c>
      <c r="M2381" s="9">
        <f t="shared" si="151"/>
        <v>42237.016388888893</v>
      </c>
      <c r="N2381">
        <v>1440116616</v>
      </c>
      <c r="O2381" t="b">
        <v>0</v>
      </c>
      <c r="P2381">
        <v>0</v>
      </c>
      <c r="Q2381" t="b">
        <v>0</v>
      </c>
      <c r="R2381" t="s">
        <v>8270</v>
      </c>
    </row>
    <row r="2382" spans="1:18" ht="43.2" x14ac:dyDescent="0.55000000000000004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0" t="str">
        <f t="shared" si="148"/>
        <v>September</v>
      </c>
      <c r="J2382" s="10">
        <f t="shared" si="149"/>
        <v>2015</v>
      </c>
      <c r="K2382" s="9">
        <f t="shared" si="150"/>
        <v>42278.793310185181</v>
      </c>
      <c r="L2382">
        <v>1443726142</v>
      </c>
      <c r="M2382" s="9">
        <f t="shared" si="151"/>
        <v>42248.793310185181</v>
      </c>
      <c r="N2382">
        <v>1441134142</v>
      </c>
      <c r="O2382" t="b">
        <v>0</v>
      </c>
      <c r="P2382">
        <v>3</v>
      </c>
      <c r="Q2382" t="b">
        <v>0</v>
      </c>
      <c r="R2382" t="s">
        <v>8270</v>
      </c>
    </row>
    <row r="2383" spans="1:18" ht="43.2" x14ac:dyDescent="0.55000000000000004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0" t="str">
        <f t="shared" si="148"/>
        <v>March</v>
      </c>
      <c r="J2383" s="10">
        <f t="shared" si="149"/>
        <v>2015</v>
      </c>
      <c r="K2383" s="9">
        <f t="shared" si="150"/>
        <v>42104.935740740737</v>
      </c>
      <c r="L2383">
        <v>1428704848</v>
      </c>
      <c r="M2383" s="9">
        <f t="shared" si="151"/>
        <v>42074.935740740737</v>
      </c>
      <c r="N2383">
        <v>1426112848</v>
      </c>
      <c r="O2383" t="b">
        <v>0</v>
      </c>
      <c r="P2383">
        <v>7</v>
      </c>
      <c r="Q2383" t="b">
        <v>0</v>
      </c>
      <c r="R2383" t="s">
        <v>8270</v>
      </c>
    </row>
    <row r="2384" spans="1:18" ht="57.6" x14ac:dyDescent="0.55000000000000004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0" t="str">
        <f t="shared" si="148"/>
        <v>July</v>
      </c>
      <c r="J2384" s="10">
        <f t="shared" si="149"/>
        <v>2015</v>
      </c>
      <c r="K2384" s="9">
        <f t="shared" si="150"/>
        <v>42220.187534722223</v>
      </c>
      <c r="L2384">
        <v>1438662603</v>
      </c>
      <c r="M2384" s="9">
        <f t="shared" si="151"/>
        <v>42195.187534722223</v>
      </c>
      <c r="N2384">
        <v>1436502603</v>
      </c>
      <c r="O2384" t="b">
        <v>0</v>
      </c>
      <c r="P2384">
        <v>2</v>
      </c>
      <c r="Q2384" t="b">
        <v>0</v>
      </c>
      <c r="R2384" t="s">
        <v>8270</v>
      </c>
    </row>
    <row r="2385" spans="1:18" ht="43.2" x14ac:dyDescent="0.55000000000000004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0" t="str">
        <f t="shared" si="148"/>
        <v>January</v>
      </c>
      <c r="J2385" s="10">
        <f t="shared" si="149"/>
        <v>2015</v>
      </c>
      <c r="K2385" s="9">
        <f t="shared" si="150"/>
        <v>42057.056793981479</v>
      </c>
      <c r="L2385">
        <v>1424568107</v>
      </c>
      <c r="M2385" s="9">
        <f t="shared" si="151"/>
        <v>42027.056793981479</v>
      </c>
      <c r="N2385">
        <v>1421976107</v>
      </c>
      <c r="O2385" t="b">
        <v>0</v>
      </c>
      <c r="P2385">
        <v>3</v>
      </c>
      <c r="Q2385" t="b">
        <v>0</v>
      </c>
      <c r="R2385" t="s">
        <v>8270</v>
      </c>
    </row>
    <row r="2386" spans="1:18" ht="43.2" x14ac:dyDescent="0.55000000000000004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0" t="str">
        <f t="shared" si="148"/>
        <v>October</v>
      </c>
      <c r="J2386" s="10">
        <f t="shared" si="149"/>
        <v>2014</v>
      </c>
      <c r="K2386" s="9">
        <f t="shared" si="150"/>
        <v>41957.109293981484</v>
      </c>
      <c r="L2386">
        <v>1415932643</v>
      </c>
      <c r="M2386" s="9">
        <f t="shared" si="151"/>
        <v>41927.067627314813</v>
      </c>
      <c r="N2386">
        <v>1413337043</v>
      </c>
      <c r="O2386" t="b">
        <v>0</v>
      </c>
      <c r="P2386">
        <v>8</v>
      </c>
      <c r="Q2386" t="b">
        <v>0</v>
      </c>
      <c r="R2386" t="s">
        <v>8270</v>
      </c>
    </row>
    <row r="2387" spans="1:18" ht="43.2" x14ac:dyDescent="0.55000000000000004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0" t="str">
        <f t="shared" si="148"/>
        <v>July</v>
      </c>
      <c r="J2387" s="10">
        <f t="shared" si="149"/>
        <v>2015</v>
      </c>
      <c r="K2387" s="9">
        <f t="shared" si="150"/>
        <v>42221.70175925926</v>
      </c>
      <c r="L2387">
        <v>1438793432</v>
      </c>
      <c r="M2387" s="9">
        <f t="shared" si="151"/>
        <v>42191.70175925926</v>
      </c>
      <c r="N2387">
        <v>1436201432</v>
      </c>
      <c r="O2387" t="b">
        <v>0</v>
      </c>
      <c r="P2387">
        <v>7</v>
      </c>
      <c r="Q2387" t="b">
        <v>0</v>
      </c>
      <c r="R2387" t="s">
        <v>8270</v>
      </c>
    </row>
    <row r="2388" spans="1:18" ht="43.2" x14ac:dyDescent="0.55000000000000004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0" t="str">
        <f t="shared" si="148"/>
        <v>November</v>
      </c>
      <c r="J2388" s="10">
        <f t="shared" si="149"/>
        <v>2014</v>
      </c>
      <c r="K2388" s="9">
        <f t="shared" si="150"/>
        <v>42014.838240740741</v>
      </c>
      <c r="L2388">
        <v>1420920424</v>
      </c>
      <c r="M2388" s="9">
        <f t="shared" si="151"/>
        <v>41954.838240740741</v>
      </c>
      <c r="N2388">
        <v>1415736424</v>
      </c>
      <c r="O2388" t="b">
        <v>0</v>
      </c>
      <c r="P2388">
        <v>0</v>
      </c>
      <c r="Q2388" t="b">
        <v>0</v>
      </c>
      <c r="R2388" t="s">
        <v>8270</v>
      </c>
    </row>
    <row r="2389" spans="1:18" ht="43.2" x14ac:dyDescent="0.55000000000000004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0" t="str">
        <f t="shared" si="148"/>
        <v>June</v>
      </c>
      <c r="J2389" s="10">
        <f t="shared" si="149"/>
        <v>2016</v>
      </c>
      <c r="K2389" s="9">
        <f t="shared" si="150"/>
        <v>42573.626620370371</v>
      </c>
      <c r="L2389">
        <v>1469199740</v>
      </c>
      <c r="M2389" s="9">
        <f t="shared" si="151"/>
        <v>42528.626620370371</v>
      </c>
      <c r="N2389">
        <v>1465311740</v>
      </c>
      <c r="O2389" t="b">
        <v>0</v>
      </c>
      <c r="P2389">
        <v>3</v>
      </c>
      <c r="Q2389" t="b">
        <v>0</v>
      </c>
      <c r="R2389" t="s">
        <v>8270</v>
      </c>
    </row>
    <row r="2390" spans="1:18" ht="43.2" x14ac:dyDescent="0.55000000000000004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0" t="str">
        <f t="shared" si="148"/>
        <v>December</v>
      </c>
      <c r="J2390" s="10">
        <f t="shared" si="149"/>
        <v>2014</v>
      </c>
      <c r="K2390" s="9">
        <f t="shared" si="150"/>
        <v>42019.811805555553</v>
      </c>
      <c r="L2390">
        <v>1421350140</v>
      </c>
      <c r="M2390" s="9">
        <f t="shared" si="151"/>
        <v>41989.853692129633</v>
      </c>
      <c r="N2390">
        <v>1418761759</v>
      </c>
      <c r="O2390" t="b">
        <v>0</v>
      </c>
      <c r="P2390">
        <v>8</v>
      </c>
      <c r="Q2390" t="b">
        <v>0</v>
      </c>
      <c r="R2390" t="s">
        <v>8270</v>
      </c>
    </row>
    <row r="2391" spans="1:18" ht="57.6" x14ac:dyDescent="0.55000000000000004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0" t="str">
        <f t="shared" si="148"/>
        <v>June</v>
      </c>
      <c r="J2391" s="10">
        <f t="shared" si="149"/>
        <v>2015</v>
      </c>
      <c r="K2391" s="9">
        <f t="shared" si="150"/>
        <v>42210.915972222225</v>
      </c>
      <c r="L2391">
        <v>1437861540</v>
      </c>
      <c r="M2391" s="9">
        <f t="shared" si="151"/>
        <v>42179.653379629628</v>
      </c>
      <c r="N2391">
        <v>1435160452</v>
      </c>
      <c r="O2391" t="b">
        <v>0</v>
      </c>
      <c r="P2391">
        <v>1</v>
      </c>
      <c r="Q2391" t="b">
        <v>0</v>
      </c>
      <c r="R2391" t="s">
        <v>8270</v>
      </c>
    </row>
    <row r="2392" spans="1:18" ht="43.2" x14ac:dyDescent="0.55000000000000004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0" t="str">
        <f t="shared" si="148"/>
        <v>November</v>
      </c>
      <c r="J2392" s="10">
        <f t="shared" si="149"/>
        <v>2014</v>
      </c>
      <c r="K2392" s="9">
        <f t="shared" si="150"/>
        <v>42008.262314814812</v>
      </c>
      <c r="L2392">
        <v>1420352264</v>
      </c>
      <c r="M2392" s="9">
        <f t="shared" si="151"/>
        <v>41968.262314814812</v>
      </c>
      <c r="N2392">
        <v>1416896264</v>
      </c>
      <c r="O2392" t="b">
        <v>0</v>
      </c>
      <c r="P2392">
        <v>0</v>
      </c>
      <c r="Q2392" t="b">
        <v>0</v>
      </c>
      <c r="R2392" t="s">
        <v>8270</v>
      </c>
    </row>
    <row r="2393" spans="1:18" ht="28.8" x14ac:dyDescent="0.55000000000000004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0" t="str">
        <f t="shared" si="148"/>
        <v>March</v>
      </c>
      <c r="J2393" s="10">
        <f t="shared" si="149"/>
        <v>2015</v>
      </c>
      <c r="K2393" s="9">
        <f t="shared" si="150"/>
        <v>42094.752824074079</v>
      </c>
      <c r="L2393">
        <v>1427825044</v>
      </c>
      <c r="M2393" s="9">
        <f t="shared" si="151"/>
        <v>42064.794490740736</v>
      </c>
      <c r="N2393">
        <v>1425236644</v>
      </c>
      <c r="O2393" t="b">
        <v>0</v>
      </c>
      <c r="P2393">
        <v>1</v>
      </c>
      <c r="Q2393" t="b">
        <v>0</v>
      </c>
      <c r="R2393" t="s">
        <v>8270</v>
      </c>
    </row>
    <row r="2394" spans="1:18" ht="43.2" x14ac:dyDescent="0.55000000000000004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0" t="str">
        <f t="shared" si="148"/>
        <v>September</v>
      </c>
      <c r="J2394" s="10">
        <f t="shared" si="149"/>
        <v>2015</v>
      </c>
      <c r="K2394" s="9">
        <f t="shared" si="150"/>
        <v>42306.120636574073</v>
      </c>
      <c r="L2394">
        <v>1446087223</v>
      </c>
      <c r="M2394" s="9">
        <f t="shared" si="151"/>
        <v>42276.120636574073</v>
      </c>
      <c r="N2394">
        <v>1443495223</v>
      </c>
      <c r="O2394" t="b">
        <v>0</v>
      </c>
      <c r="P2394">
        <v>0</v>
      </c>
      <c r="Q2394" t="b">
        <v>0</v>
      </c>
      <c r="R2394" t="s">
        <v>8270</v>
      </c>
    </row>
    <row r="2395" spans="1:18" ht="43.2" x14ac:dyDescent="0.55000000000000004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0" t="str">
        <f t="shared" si="148"/>
        <v>July</v>
      </c>
      <c r="J2395" s="10">
        <f t="shared" si="149"/>
        <v>2015</v>
      </c>
      <c r="K2395" s="9">
        <f t="shared" si="150"/>
        <v>42224.648344907408</v>
      </c>
      <c r="L2395">
        <v>1439048017</v>
      </c>
      <c r="M2395" s="9">
        <f t="shared" si="151"/>
        <v>42194.648344907408</v>
      </c>
      <c r="N2395">
        <v>1436456017</v>
      </c>
      <c r="O2395" t="b">
        <v>0</v>
      </c>
      <c r="P2395">
        <v>1</v>
      </c>
      <c r="Q2395" t="b">
        <v>0</v>
      </c>
      <c r="R2395" t="s">
        <v>8270</v>
      </c>
    </row>
    <row r="2396" spans="1:18" ht="43.2" x14ac:dyDescent="0.55000000000000004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0" t="str">
        <f t="shared" si="148"/>
        <v>January</v>
      </c>
      <c r="J2396" s="10">
        <f t="shared" si="149"/>
        <v>2015</v>
      </c>
      <c r="K2396" s="9">
        <f t="shared" si="150"/>
        <v>42061.362187499995</v>
      </c>
      <c r="L2396">
        <v>1424940093</v>
      </c>
      <c r="M2396" s="9">
        <f t="shared" si="151"/>
        <v>42031.362187499995</v>
      </c>
      <c r="N2396">
        <v>1422348093</v>
      </c>
      <c r="O2396" t="b">
        <v>0</v>
      </c>
      <c r="P2396">
        <v>2</v>
      </c>
      <c r="Q2396" t="b">
        <v>0</v>
      </c>
      <c r="R2396" t="s">
        <v>8270</v>
      </c>
    </row>
    <row r="2397" spans="1:18" ht="43.2" x14ac:dyDescent="0.55000000000000004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0" t="str">
        <f t="shared" si="148"/>
        <v>December</v>
      </c>
      <c r="J2397" s="10">
        <f t="shared" si="149"/>
        <v>2016</v>
      </c>
      <c r="K2397" s="9">
        <f t="shared" si="150"/>
        <v>42745.372916666667</v>
      </c>
      <c r="L2397">
        <v>1484038620</v>
      </c>
      <c r="M2397" s="9">
        <f t="shared" si="151"/>
        <v>42717.121377314819</v>
      </c>
      <c r="N2397">
        <v>1481597687</v>
      </c>
      <c r="O2397" t="b">
        <v>0</v>
      </c>
      <c r="P2397">
        <v>0</v>
      </c>
      <c r="Q2397" t="b">
        <v>0</v>
      </c>
      <c r="R2397" t="s">
        <v>8270</v>
      </c>
    </row>
    <row r="2398" spans="1:18" ht="43.2" x14ac:dyDescent="0.55000000000000004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0" t="str">
        <f t="shared" si="148"/>
        <v>September</v>
      </c>
      <c r="J2398" s="10">
        <f t="shared" si="149"/>
        <v>2015</v>
      </c>
      <c r="K2398" s="9">
        <f t="shared" si="150"/>
        <v>42292.849050925928</v>
      </c>
      <c r="L2398">
        <v>1444940558</v>
      </c>
      <c r="M2398" s="9">
        <f t="shared" si="151"/>
        <v>42262.849050925928</v>
      </c>
      <c r="N2398">
        <v>1442348558</v>
      </c>
      <c r="O2398" t="b">
        <v>0</v>
      </c>
      <c r="P2398">
        <v>1</v>
      </c>
      <c r="Q2398" t="b">
        <v>0</v>
      </c>
      <c r="R2398" t="s">
        <v>8270</v>
      </c>
    </row>
    <row r="2399" spans="1:18" ht="43.2" x14ac:dyDescent="0.55000000000000004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0" t="str">
        <f t="shared" si="148"/>
        <v>December</v>
      </c>
      <c r="J2399" s="10">
        <f t="shared" si="149"/>
        <v>2014</v>
      </c>
      <c r="K2399" s="9">
        <f t="shared" si="150"/>
        <v>42006.88490740741</v>
      </c>
      <c r="L2399">
        <v>1420233256</v>
      </c>
      <c r="M2399" s="9">
        <f t="shared" si="151"/>
        <v>41976.88490740741</v>
      </c>
      <c r="N2399">
        <v>1417641256</v>
      </c>
      <c r="O2399" t="b">
        <v>0</v>
      </c>
      <c r="P2399">
        <v>0</v>
      </c>
      <c r="Q2399" t="b">
        <v>0</v>
      </c>
      <c r="R2399" t="s">
        <v>8270</v>
      </c>
    </row>
    <row r="2400" spans="1:18" ht="43.2" x14ac:dyDescent="0.55000000000000004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0" t="str">
        <f t="shared" si="148"/>
        <v>June</v>
      </c>
      <c r="J2400" s="10">
        <f t="shared" si="149"/>
        <v>2015</v>
      </c>
      <c r="K2400" s="9">
        <f t="shared" si="150"/>
        <v>42187.916481481487</v>
      </c>
      <c r="L2400">
        <v>1435874384</v>
      </c>
      <c r="M2400" s="9">
        <f t="shared" si="151"/>
        <v>42157.916481481487</v>
      </c>
      <c r="N2400">
        <v>1433282384</v>
      </c>
      <c r="O2400" t="b">
        <v>0</v>
      </c>
      <c r="P2400">
        <v>0</v>
      </c>
      <c r="Q2400" t="b">
        <v>0</v>
      </c>
      <c r="R2400" t="s">
        <v>8270</v>
      </c>
    </row>
    <row r="2401" spans="1:18" ht="43.2" x14ac:dyDescent="0.55000000000000004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0" t="str">
        <f t="shared" si="148"/>
        <v>November</v>
      </c>
      <c r="J2401" s="10">
        <f t="shared" si="149"/>
        <v>2014</v>
      </c>
      <c r="K2401" s="9">
        <f t="shared" si="150"/>
        <v>41991.853078703702</v>
      </c>
      <c r="L2401">
        <v>1418934506</v>
      </c>
      <c r="M2401" s="9">
        <f t="shared" si="151"/>
        <v>41956.853078703702</v>
      </c>
      <c r="N2401">
        <v>1415910506</v>
      </c>
      <c r="O2401" t="b">
        <v>0</v>
      </c>
      <c r="P2401">
        <v>0</v>
      </c>
      <c r="Q2401" t="b">
        <v>0</v>
      </c>
      <c r="R2401" t="s">
        <v>8270</v>
      </c>
    </row>
    <row r="2402" spans="1:18" ht="43.2" x14ac:dyDescent="0.55000000000000004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0" t="str">
        <f t="shared" si="148"/>
        <v>March</v>
      </c>
      <c r="J2402" s="10">
        <f t="shared" si="149"/>
        <v>2016</v>
      </c>
      <c r="K2402" s="9">
        <f t="shared" si="150"/>
        <v>42474.268101851849</v>
      </c>
      <c r="L2402">
        <v>1460615164</v>
      </c>
      <c r="M2402" s="9">
        <f t="shared" si="151"/>
        <v>42444.268101851849</v>
      </c>
      <c r="N2402">
        <v>1458023164</v>
      </c>
      <c r="O2402" t="b">
        <v>0</v>
      </c>
      <c r="P2402">
        <v>0</v>
      </c>
      <c r="Q2402" t="b">
        <v>0</v>
      </c>
      <c r="R2402" t="s">
        <v>8270</v>
      </c>
    </row>
    <row r="2403" spans="1:18" ht="43.2" x14ac:dyDescent="0.55000000000000004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0" t="str">
        <f t="shared" si="148"/>
        <v>January</v>
      </c>
      <c r="J2403" s="10">
        <f t="shared" si="149"/>
        <v>2016</v>
      </c>
      <c r="K2403" s="9">
        <f t="shared" si="150"/>
        <v>42434.822870370372</v>
      </c>
      <c r="L2403">
        <v>1457207096</v>
      </c>
      <c r="M2403" s="9">
        <f t="shared" si="151"/>
        <v>42374.822870370372</v>
      </c>
      <c r="N2403">
        <v>1452023096</v>
      </c>
      <c r="O2403" t="b">
        <v>0</v>
      </c>
      <c r="P2403">
        <v>9</v>
      </c>
      <c r="Q2403" t="b">
        <v>0</v>
      </c>
      <c r="R2403" t="s">
        <v>8282</v>
      </c>
    </row>
    <row r="2404" spans="1:18" x14ac:dyDescent="0.55000000000000004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0" t="str">
        <f t="shared" si="148"/>
        <v>April</v>
      </c>
      <c r="J2404" s="10">
        <f t="shared" si="149"/>
        <v>2015</v>
      </c>
      <c r="K2404" s="9">
        <f t="shared" si="150"/>
        <v>42137.679756944446</v>
      </c>
      <c r="L2404">
        <v>1431533931</v>
      </c>
      <c r="M2404" s="9">
        <f t="shared" si="151"/>
        <v>42107.679756944446</v>
      </c>
      <c r="N2404">
        <v>1428941931</v>
      </c>
      <c r="O2404" t="b">
        <v>0</v>
      </c>
      <c r="P2404">
        <v>1</v>
      </c>
      <c r="Q2404" t="b">
        <v>0</v>
      </c>
      <c r="R2404" t="s">
        <v>8282</v>
      </c>
    </row>
    <row r="2405" spans="1:18" ht="43.2" x14ac:dyDescent="0.55000000000000004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0" t="str">
        <f t="shared" si="148"/>
        <v>January</v>
      </c>
      <c r="J2405" s="10">
        <f t="shared" si="149"/>
        <v>2016</v>
      </c>
      <c r="K2405" s="9">
        <f t="shared" si="150"/>
        <v>42459.840949074074</v>
      </c>
      <c r="L2405">
        <v>1459368658</v>
      </c>
      <c r="M2405" s="9">
        <f t="shared" si="151"/>
        <v>42399.882615740738</v>
      </c>
      <c r="N2405">
        <v>1454188258</v>
      </c>
      <c r="O2405" t="b">
        <v>0</v>
      </c>
      <c r="P2405">
        <v>12</v>
      </c>
      <c r="Q2405" t="b">
        <v>0</v>
      </c>
      <c r="R2405" t="s">
        <v>8282</v>
      </c>
    </row>
    <row r="2406" spans="1:18" ht="43.2" x14ac:dyDescent="0.55000000000000004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0" t="str">
        <f t="shared" si="148"/>
        <v>December</v>
      </c>
      <c r="J2406" s="10">
        <f t="shared" si="149"/>
        <v>2015</v>
      </c>
      <c r="K2406" s="9">
        <f t="shared" si="150"/>
        <v>42372.03943287037</v>
      </c>
      <c r="L2406">
        <v>1451782607</v>
      </c>
      <c r="M2406" s="9">
        <f t="shared" si="151"/>
        <v>42342.03943287037</v>
      </c>
      <c r="N2406">
        <v>1449190607</v>
      </c>
      <c r="O2406" t="b">
        <v>0</v>
      </c>
      <c r="P2406">
        <v>0</v>
      </c>
      <c r="Q2406" t="b">
        <v>0</v>
      </c>
      <c r="R2406" t="s">
        <v>8282</v>
      </c>
    </row>
    <row r="2407" spans="1:18" ht="43.2" x14ac:dyDescent="0.55000000000000004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0" t="str">
        <f t="shared" si="148"/>
        <v>August</v>
      </c>
      <c r="J2407" s="10">
        <f t="shared" si="149"/>
        <v>2016</v>
      </c>
      <c r="K2407" s="9">
        <f t="shared" si="150"/>
        <v>42616.585358796292</v>
      </c>
      <c r="L2407">
        <v>1472911375</v>
      </c>
      <c r="M2407" s="9">
        <f t="shared" si="151"/>
        <v>42595.585358796292</v>
      </c>
      <c r="N2407">
        <v>1471096975</v>
      </c>
      <c r="O2407" t="b">
        <v>0</v>
      </c>
      <c r="P2407">
        <v>20</v>
      </c>
      <c r="Q2407" t="b">
        <v>0</v>
      </c>
      <c r="R2407" t="s">
        <v>8282</v>
      </c>
    </row>
    <row r="2408" spans="1:18" ht="43.2" x14ac:dyDescent="0.55000000000000004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0" t="str">
        <f t="shared" si="148"/>
        <v>December</v>
      </c>
      <c r="J2408" s="10">
        <f t="shared" si="149"/>
        <v>2014</v>
      </c>
      <c r="K2408" s="9">
        <f t="shared" si="150"/>
        <v>42023.110995370371</v>
      </c>
      <c r="L2408">
        <v>1421635190</v>
      </c>
      <c r="M2408" s="9">
        <f t="shared" si="151"/>
        <v>41983.110995370371</v>
      </c>
      <c r="N2408">
        <v>1418179190</v>
      </c>
      <c r="O2408" t="b">
        <v>0</v>
      </c>
      <c r="P2408">
        <v>16</v>
      </c>
      <c r="Q2408" t="b">
        <v>0</v>
      </c>
      <c r="R2408" t="s">
        <v>8282</v>
      </c>
    </row>
    <row r="2409" spans="1:18" ht="57.6" x14ac:dyDescent="0.55000000000000004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0" t="str">
        <f t="shared" si="148"/>
        <v>March</v>
      </c>
      <c r="J2409" s="10">
        <f t="shared" si="149"/>
        <v>2015</v>
      </c>
      <c r="K2409" s="9">
        <f t="shared" si="150"/>
        <v>42105.25</v>
      </c>
      <c r="L2409">
        <v>1428732000</v>
      </c>
      <c r="M2409" s="9">
        <f t="shared" si="151"/>
        <v>42082.575555555552</v>
      </c>
      <c r="N2409">
        <v>1426772928</v>
      </c>
      <c r="O2409" t="b">
        <v>0</v>
      </c>
      <c r="P2409">
        <v>33</v>
      </c>
      <c r="Q2409" t="b">
        <v>0</v>
      </c>
      <c r="R2409" t="s">
        <v>8282</v>
      </c>
    </row>
    <row r="2410" spans="1:18" ht="28.8" x14ac:dyDescent="0.55000000000000004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0" t="str">
        <f t="shared" si="148"/>
        <v>October</v>
      </c>
      <c r="J2410" s="10">
        <f t="shared" si="149"/>
        <v>2014</v>
      </c>
      <c r="K2410" s="9">
        <f t="shared" si="150"/>
        <v>41949.182372685187</v>
      </c>
      <c r="L2410">
        <v>1415247757</v>
      </c>
      <c r="M2410" s="9">
        <f t="shared" si="151"/>
        <v>41919.140706018516</v>
      </c>
      <c r="N2410">
        <v>1412652157</v>
      </c>
      <c r="O2410" t="b">
        <v>0</v>
      </c>
      <c r="P2410">
        <v>2</v>
      </c>
      <c r="Q2410" t="b">
        <v>0</v>
      </c>
      <c r="R2410" t="s">
        <v>8282</v>
      </c>
    </row>
    <row r="2411" spans="1:18" ht="28.8" x14ac:dyDescent="0.55000000000000004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0" t="str">
        <f t="shared" si="148"/>
        <v>July</v>
      </c>
      <c r="J2411" s="10">
        <f t="shared" si="149"/>
        <v>2015</v>
      </c>
      <c r="K2411" s="9">
        <f t="shared" si="150"/>
        <v>42234.875868055555</v>
      </c>
      <c r="L2411">
        <v>1439931675</v>
      </c>
      <c r="M2411" s="9">
        <f t="shared" si="151"/>
        <v>42204.875868055555</v>
      </c>
      <c r="N2411">
        <v>1437339675</v>
      </c>
      <c r="O2411" t="b">
        <v>0</v>
      </c>
      <c r="P2411">
        <v>6</v>
      </c>
      <c r="Q2411" t="b">
        <v>0</v>
      </c>
      <c r="R2411" t="s">
        <v>8282</v>
      </c>
    </row>
    <row r="2412" spans="1:18" ht="57.6" x14ac:dyDescent="0.55000000000000004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0" t="str">
        <f t="shared" si="148"/>
        <v>August</v>
      </c>
      <c r="J2412" s="10">
        <f t="shared" si="149"/>
        <v>2015</v>
      </c>
      <c r="K2412" s="9">
        <f t="shared" si="150"/>
        <v>42254.408275462964</v>
      </c>
      <c r="L2412">
        <v>1441619275</v>
      </c>
      <c r="M2412" s="9">
        <f t="shared" si="151"/>
        <v>42224.408275462964</v>
      </c>
      <c r="N2412">
        <v>1439027275</v>
      </c>
      <c r="O2412" t="b">
        <v>0</v>
      </c>
      <c r="P2412">
        <v>0</v>
      </c>
      <c r="Q2412" t="b">
        <v>0</v>
      </c>
      <c r="R2412" t="s">
        <v>8282</v>
      </c>
    </row>
    <row r="2413" spans="1:18" ht="43.2" x14ac:dyDescent="0.55000000000000004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0" t="str">
        <f t="shared" si="148"/>
        <v>July</v>
      </c>
      <c r="J2413" s="10">
        <f t="shared" si="149"/>
        <v>2015</v>
      </c>
      <c r="K2413" s="9">
        <f t="shared" si="150"/>
        <v>42241.732430555552</v>
      </c>
      <c r="L2413">
        <v>1440524082</v>
      </c>
      <c r="M2413" s="9">
        <f t="shared" si="151"/>
        <v>42211.732430555552</v>
      </c>
      <c r="N2413">
        <v>1437932082</v>
      </c>
      <c r="O2413" t="b">
        <v>0</v>
      </c>
      <c r="P2413">
        <v>3</v>
      </c>
      <c r="Q2413" t="b">
        <v>0</v>
      </c>
      <c r="R2413" t="s">
        <v>8282</v>
      </c>
    </row>
    <row r="2414" spans="1:18" ht="43.2" x14ac:dyDescent="0.55000000000000004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0" t="str">
        <f t="shared" si="148"/>
        <v>October</v>
      </c>
      <c r="J2414" s="10">
        <f t="shared" si="149"/>
        <v>2016</v>
      </c>
      <c r="K2414" s="9">
        <f t="shared" si="150"/>
        <v>42700.778622685189</v>
      </c>
      <c r="L2414">
        <v>1480185673</v>
      </c>
      <c r="M2414" s="9">
        <f t="shared" si="151"/>
        <v>42655.736956018518</v>
      </c>
      <c r="N2414">
        <v>1476294073</v>
      </c>
      <c r="O2414" t="b">
        <v>0</v>
      </c>
      <c r="P2414">
        <v>0</v>
      </c>
      <c r="Q2414" t="b">
        <v>0</v>
      </c>
      <c r="R2414" t="s">
        <v>8282</v>
      </c>
    </row>
    <row r="2415" spans="1:18" ht="43.2" x14ac:dyDescent="0.55000000000000004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0" t="str">
        <f t="shared" si="148"/>
        <v>May</v>
      </c>
      <c r="J2415" s="10">
        <f t="shared" si="149"/>
        <v>2014</v>
      </c>
      <c r="K2415" s="9">
        <f t="shared" si="150"/>
        <v>41790.979166666664</v>
      </c>
      <c r="L2415">
        <v>1401579000</v>
      </c>
      <c r="M2415" s="9">
        <f t="shared" si="151"/>
        <v>41760.10974537037</v>
      </c>
      <c r="N2415">
        <v>1398911882</v>
      </c>
      <c r="O2415" t="b">
        <v>0</v>
      </c>
      <c r="P2415">
        <v>3</v>
      </c>
      <c r="Q2415" t="b">
        <v>0</v>
      </c>
      <c r="R2415" t="s">
        <v>8282</v>
      </c>
    </row>
    <row r="2416" spans="1:18" ht="43.2" x14ac:dyDescent="0.55000000000000004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0" t="str">
        <f t="shared" si="148"/>
        <v>July</v>
      </c>
      <c r="J2416" s="10">
        <f t="shared" si="149"/>
        <v>2015</v>
      </c>
      <c r="K2416" s="9">
        <f t="shared" si="150"/>
        <v>42238.165972222225</v>
      </c>
      <c r="L2416">
        <v>1440215940</v>
      </c>
      <c r="M2416" s="9">
        <f t="shared" si="151"/>
        <v>42198.695138888885</v>
      </c>
      <c r="N2416">
        <v>1436805660</v>
      </c>
      <c r="O2416" t="b">
        <v>0</v>
      </c>
      <c r="P2416">
        <v>13</v>
      </c>
      <c r="Q2416" t="b">
        <v>0</v>
      </c>
      <c r="R2416" t="s">
        <v>8282</v>
      </c>
    </row>
    <row r="2417" spans="1:18" ht="43.2" x14ac:dyDescent="0.55000000000000004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0" t="str">
        <f t="shared" si="148"/>
        <v>June</v>
      </c>
      <c r="J2417" s="10">
        <f t="shared" si="149"/>
        <v>2016</v>
      </c>
      <c r="K2417" s="9">
        <f t="shared" si="150"/>
        <v>42566.862800925926</v>
      </c>
      <c r="L2417">
        <v>1468615346</v>
      </c>
      <c r="M2417" s="9">
        <f t="shared" si="151"/>
        <v>42536.862800925926</v>
      </c>
      <c r="N2417">
        <v>1466023346</v>
      </c>
      <c r="O2417" t="b">
        <v>0</v>
      </c>
      <c r="P2417">
        <v>6</v>
      </c>
      <c r="Q2417" t="b">
        <v>0</v>
      </c>
      <c r="R2417" t="s">
        <v>8282</v>
      </c>
    </row>
    <row r="2418" spans="1:18" ht="43.2" x14ac:dyDescent="0.55000000000000004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0" t="str">
        <f t="shared" si="148"/>
        <v>January</v>
      </c>
      <c r="J2418" s="10">
        <f t="shared" si="149"/>
        <v>2015</v>
      </c>
      <c r="K2418" s="9">
        <f t="shared" si="150"/>
        <v>42077.625</v>
      </c>
      <c r="L2418">
        <v>1426345200</v>
      </c>
      <c r="M2418" s="9">
        <f t="shared" si="151"/>
        <v>42019.737766203703</v>
      </c>
      <c r="N2418">
        <v>1421343743</v>
      </c>
      <c r="O2418" t="b">
        <v>0</v>
      </c>
      <c r="P2418">
        <v>1</v>
      </c>
      <c r="Q2418" t="b">
        <v>0</v>
      </c>
      <c r="R2418" t="s">
        <v>8282</v>
      </c>
    </row>
    <row r="2419" spans="1:18" ht="43.2" x14ac:dyDescent="0.55000000000000004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0" t="str">
        <f t="shared" si="148"/>
        <v>July</v>
      </c>
      <c r="J2419" s="10">
        <f t="shared" si="149"/>
        <v>2014</v>
      </c>
      <c r="K2419" s="9">
        <f t="shared" si="150"/>
        <v>41861.884108796294</v>
      </c>
      <c r="L2419">
        <v>1407705187</v>
      </c>
      <c r="M2419" s="9">
        <f t="shared" si="151"/>
        <v>41831.884108796294</v>
      </c>
      <c r="N2419">
        <v>1405113187</v>
      </c>
      <c r="O2419" t="b">
        <v>0</v>
      </c>
      <c r="P2419">
        <v>0</v>
      </c>
      <c r="Q2419" t="b">
        <v>0</v>
      </c>
      <c r="R2419" t="s">
        <v>8282</v>
      </c>
    </row>
    <row r="2420" spans="1:18" x14ac:dyDescent="0.55000000000000004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0" t="str">
        <f t="shared" si="148"/>
        <v>January</v>
      </c>
      <c r="J2420" s="10">
        <f t="shared" si="149"/>
        <v>2015</v>
      </c>
      <c r="K2420" s="9">
        <f t="shared" si="150"/>
        <v>42087.815324074079</v>
      </c>
      <c r="L2420">
        <v>1427225644</v>
      </c>
      <c r="M2420" s="9">
        <f t="shared" si="151"/>
        <v>42027.856990740736</v>
      </c>
      <c r="N2420">
        <v>1422045244</v>
      </c>
      <c r="O2420" t="b">
        <v>0</v>
      </c>
      <c r="P2420">
        <v>5</v>
      </c>
      <c r="Q2420" t="b">
        <v>0</v>
      </c>
      <c r="R2420" t="s">
        <v>8282</v>
      </c>
    </row>
    <row r="2421" spans="1:18" ht="43.2" x14ac:dyDescent="0.55000000000000004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0" t="str">
        <f t="shared" si="148"/>
        <v>December</v>
      </c>
      <c r="J2421" s="10">
        <f t="shared" si="149"/>
        <v>2014</v>
      </c>
      <c r="K2421" s="9">
        <f t="shared" si="150"/>
        <v>42053.738298611104</v>
      </c>
      <c r="L2421">
        <v>1424281389</v>
      </c>
      <c r="M2421" s="9">
        <f t="shared" si="151"/>
        <v>41993.738298611104</v>
      </c>
      <c r="N2421">
        <v>1419097389</v>
      </c>
      <c r="O2421" t="b">
        <v>0</v>
      </c>
      <c r="P2421">
        <v>0</v>
      </c>
      <c r="Q2421" t="b">
        <v>0</v>
      </c>
      <c r="R2421" t="s">
        <v>8282</v>
      </c>
    </row>
    <row r="2422" spans="1:18" ht="43.2" x14ac:dyDescent="0.55000000000000004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0" t="str">
        <f t="shared" si="148"/>
        <v>September</v>
      </c>
      <c r="J2422" s="10">
        <f t="shared" si="149"/>
        <v>2014</v>
      </c>
      <c r="K2422" s="9">
        <f t="shared" si="150"/>
        <v>41953.070543981477</v>
      </c>
      <c r="L2422">
        <v>1415583695</v>
      </c>
      <c r="M2422" s="9">
        <f t="shared" si="151"/>
        <v>41893.028877314813</v>
      </c>
      <c r="N2422">
        <v>1410396095</v>
      </c>
      <c r="O2422" t="b">
        <v>0</v>
      </c>
      <c r="P2422">
        <v>36</v>
      </c>
      <c r="Q2422" t="b">
        <v>0</v>
      </c>
      <c r="R2422" t="s">
        <v>8282</v>
      </c>
    </row>
    <row r="2423" spans="1:18" ht="28.8" x14ac:dyDescent="0.55000000000000004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0" t="str">
        <f t="shared" si="148"/>
        <v>January</v>
      </c>
      <c r="J2423" s="10">
        <f t="shared" si="149"/>
        <v>2015</v>
      </c>
      <c r="K2423" s="9">
        <f t="shared" si="150"/>
        <v>42056.687453703707</v>
      </c>
      <c r="L2423">
        <v>1424536196</v>
      </c>
      <c r="M2423" s="9">
        <f t="shared" si="151"/>
        <v>42026.687453703707</v>
      </c>
      <c r="N2423">
        <v>1421944196</v>
      </c>
      <c r="O2423" t="b">
        <v>0</v>
      </c>
      <c r="P2423">
        <v>1</v>
      </c>
      <c r="Q2423" t="b">
        <v>0</v>
      </c>
      <c r="R2423" t="s">
        <v>8282</v>
      </c>
    </row>
    <row r="2424" spans="1:18" ht="28.8" x14ac:dyDescent="0.55000000000000004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0" t="str">
        <f t="shared" si="148"/>
        <v>February</v>
      </c>
      <c r="J2424" s="10">
        <f t="shared" si="149"/>
        <v>2015</v>
      </c>
      <c r="K2424" s="9">
        <f t="shared" si="150"/>
        <v>42074.683287037042</v>
      </c>
      <c r="L2424">
        <v>1426091036</v>
      </c>
      <c r="M2424" s="9">
        <f t="shared" si="151"/>
        <v>42044.724953703699</v>
      </c>
      <c r="N2424">
        <v>1423502636</v>
      </c>
      <c r="O2424" t="b">
        <v>0</v>
      </c>
      <c r="P2424">
        <v>1</v>
      </c>
      <c r="Q2424" t="b">
        <v>0</v>
      </c>
      <c r="R2424" t="s">
        <v>8282</v>
      </c>
    </row>
    <row r="2425" spans="1:18" ht="43.2" x14ac:dyDescent="0.55000000000000004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0" t="str">
        <f t="shared" si="148"/>
        <v>December</v>
      </c>
      <c r="J2425" s="10">
        <f t="shared" si="149"/>
        <v>2014</v>
      </c>
      <c r="K2425" s="9">
        <f t="shared" si="150"/>
        <v>42004.704745370371</v>
      </c>
      <c r="L2425">
        <v>1420044890</v>
      </c>
      <c r="M2425" s="9">
        <f t="shared" si="151"/>
        <v>41974.704745370371</v>
      </c>
      <c r="N2425">
        <v>1417452890</v>
      </c>
      <c r="O2425" t="b">
        <v>0</v>
      </c>
      <c r="P2425">
        <v>1</v>
      </c>
      <c r="Q2425" t="b">
        <v>0</v>
      </c>
      <c r="R2425" t="s">
        <v>8282</v>
      </c>
    </row>
    <row r="2426" spans="1:18" ht="28.8" x14ac:dyDescent="0.55000000000000004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0" t="str">
        <f t="shared" si="148"/>
        <v>September</v>
      </c>
      <c r="J2426" s="10">
        <f t="shared" si="149"/>
        <v>2014</v>
      </c>
      <c r="K2426" s="9">
        <f t="shared" si="150"/>
        <v>41939.892453703702</v>
      </c>
      <c r="L2426">
        <v>1414445108</v>
      </c>
      <c r="M2426" s="9">
        <f t="shared" si="151"/>
        <v>41909.892453703702</v>
      </c>
      <c r="N2426">
        <v>1411853108</v>
      </c>
      <c r="O2426" t="b">
        <v>0</v>
      </c>
      <c r="P2426">
        <v>9</v>
      </c>
      <c r="Q2426" t="b">
        <v>0</v>
      </c>
      <c r="R2426" t="s">
        <v>8282</v>
      </c>
    </row>
    <row r="2427" spans="1:18" ht="43.2" x14ac:dyDescent="0.55000000000000004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0" t="str">
        <f t="shared" si="148"/>
        <v>May</v>
      </c>
      <c r="J2427" s="10">
        <f t="shared" si="149"/>
        <v>2016</v>
      </c>
      <c r="K2427" s="9">
        <f t="shared" si="150"/>
        <v>42517.919444444444</v>
      </c>
      <c r="L2427">
        <v>1464386640</v>
      </c>
      <c r="M2427" s="9">
        <f t="shared" si="151"/>
        <v>42502.913761574076</v>
      </c>
      <c r="N2427">
        <v>1463090149</v>
      </c>
      <c r="O2427" t="b">
        <v>0</v>
      </c>
      <c r="P2427">
        <v>1</v>
      </c>
      <c r="Q2427" t="b">
        <v>0</v>
      </c>
      <c r="R2427" t="s">
        <v>8282</v>
      </c>
    </row>
    <row r="2428" spans="1:18" ht="43.2" x14ac:dyDescent="0.55000000000000004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0" t="str">
        <f t="shared" si="148"/>
        <v>June</v>
      </c>
      <c r="J2428" s="10">
        <f t="shared" si="149"/>
        <v>2015</v>
      </c>
      <c r="K2428" s="9">
        <f t="shared" si="150"/>
        <v>42224.170046296291</v>
      </c>
      <c r="L2428">
        <v>1439006692</v>
      </c>
      <c r="M2428" s="9">
        <f t="shared" si="151"/>
        <v>42164.170046296291</v>
      </c>
      <c r="N2428">
        <v>1433822692</v>
      </c>
      <c r="O2428" t="b">
        <v>0</v>
      </c>
      <c r="P2428">
        <v>0</v>
      </c>
      <c r="Q2428" t="b">
        <v>0</v>
      </c>
      <c r="R2428" t="s">
        <v>8282</v>
      </c>
    </row>
    <row r="2429" spans="1:18" ht="28.8" x14ac:dyDescent="0.55000000000000004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0" t="str">
        <f t="shared" si="148"/>
        <v>February</v>
      </c>
      <c r="J2429" s="10">
        <f t="shared" si="149"/>
        <v>2016</v>
      </c>
      <c r="K2429" s="9">
        <f t="shared" si="150"/>
        <v>42452.277002314819</v>
      </c>
      <c r="L2429">
        <v>1458715133</v>
      </c>
      <c r="M2429" s="9">
        <f t="shared" si="151"/>
        <v>42412.318668981476</v>
      </c>
      <c r="N2429">
        <v>1455262733</v>
      </c>
      <c r="O2429" t="b">
        <v>0</v>
      </c>
      <c r="P2429">
        <v>1</v>
      </c>
      <c r="Q2429" t="b">
        <v>0</v>
      </c>
      <c r="R2429" t="s">
        <v>8282</v>
      </c>
    </row>
    <row r="2430" spans="1:18" ht="28.8" x14ac:dyDescent="0.55000000000000004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0" t="str">
        <f t="shared" si="148"/>
        <v>February</v>
      </c>
      <c r="J2430" s="10">
        <f t="shared" si="149"/>
        <v>2015</v>
      </c>
      <c r="K2430" s="9">
        <f t="shared" si="150"/>
        <v>42075.742488425924</v>
      </c>
      <c r="L2430">
        <v>1426182551</v>
      </c>
      <c r="M2430" s="9">
        <f t="shared" si="151"/>
        <v>42045.784155092595</v>
      </c>
      <c r="N2430">
        <v>1423594151</v>
      </c>
      <c r="O2430" t="b">
        <v>0</v>
      </c>
      <c r="P2430">
        <v>1</v>
      </c>
      <c r="Q2430" t="b">
        <v>0</v>
      </c>
      <c r="R2430" t="s">
        <v>8282</v>
      </c>
    </row>
    <row r="2431" spans="1:18" ht="43.2" x14ac:dyDescent="0.55000000000000004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0" t="str">
        <f t="shared" si="148"/>
        <v>December</v>
      </c>
      <c r="J2431" s="10">
        <f t="shared" si="149"/>
        <v>2016</v>
      </c>
      <c r="K2431" s="9">
        <f t="shared" si="150"/>
        <v>42771.697222222225</v>
      </c>
      <c r="L2431">
        <v>1486313040</v>
      </c>
      <c r="M2431" s="9">
        <f t="shared" si="151"/>
        <v>42734.879236111112</v>
      </c>
      <c r="N2431">
        <v>1483131966</v>
      </c>
      <c r="O2431" t="b">
        <v>0</v>
      </c>
      <c r="P2431">
        <v>4</v>
      </c>
      <c r="Q2431" t="b">
        <v>0</v>
      </c>
      <c r="R2431" t="s">
        <v>8282</v>
      </c>
    </row>
    <row r="2432" spans="1:18" ht="43.2" x14ac:dyDescent="0.55000000000000004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0" t="str">
        <f t="shared" si="148"/>
        <v>January</v>
      </c>
      <c r="J2432" s="10">
        <f t="shared" si="149"/>
        <v>2016</v>
      </c>
      <c r="K2432" s="9">
        <f t="shared" si="150"/>
        <v>42412.130833333329</v>
      </c>
      <c r="L2432">
        <v>1455246504</v>
      </c>
      <c r="M2432" s="9">
        <f t="shared" si="151"/>
        <v>42382.130833333329</v>
      </c>
      <c r="N2432">
        <v>1452654504</v>
      </c>
      <c r="O2432" t="b">
        <v>0</v>
      </c>
      <c r="P2432">
        <v>2</v>
      </c>
      <c r="Q2432" t="b">
        <v>0</v>
      </c>
      <c r="R2432" t="s">
        <v>8282</v>
      </c>
    </row>
    <row r="2433" spans="1:18" ht="28.8" x14ac:dyDescent="0.55000000000000004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0" t="str">
        <f t="shared" si="148"/>
        <v>April</v>
      </c>
      <c r="J2433" s="10">
        <f t="shared" si="149"/>
        <v>2016</v>
      </c>
      <c r="K2433" s="9">
        <f t="shared" si="150"/>
        <v>42549.099687499998</v>
      </c>
      <c r="L2433">
        <v>1467080613</v>
      </c>
      <c r="M2433" s="9">
        <f t="shared" si="151"/>
        <v>42489.099687499998</v>
      </c>
      <c r="N2433">
        <v>1461896613</v>
      </c>
      <c r="O2433" t="b">
        <v>0</v>
      </c>
      <c r="P2433">
        <v>2</v>
      </c>
      <c r="Q2433" t="b">
        <v>0</v>
      </c>
      <c r="R2433" t="s">
        <v>8282</v>
      </c>
    </row>
    <row r="2434" spans="1:18" ht="43.2" x14ac:dyDescent="0.55000000000000004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0" t="str">
        <f t="shared" si="148"/>
        <v>February</v>
      </c>
      <c r="J2434" s="10">
        <f t="shared" si="149"/>
        <v>2015</v>
      </c>
      <c r="K2434" s="9">
        <f t="shared" si="150"/>
        <v>42071.218715277777</v>
      </c>
      <c r="L2434">
        <v>1425791697</v>
      </c>
      <c r="M2434" s="9">
        <f t="shared" si="151"/>
        <v>42041.218715277777</v>
      </c>
      <c r="N2434">
        <v>1423199697</v>
      </c>
      <c r="O2434" t="b">
        <v>0</v>
      </c>
      <c r="P2434">
        <v>2</v>
      </c>
      <c r="Q2434" t="b">
        <v>0</v>
      </c>
      <c r="R2434" t="s">
        <v>8282</v>
      </c>
    </row>
    <row r="2435" spans="1:18" ht="43.2" x14ac:dyDescent="0.55000000000000004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0" t="str">
        <f t="shared" ref="I2435:I2498" si="152">TEXT(M2435, "mmmm")</f>
        <v>January</v>
      </c>
      <c r="J2435" s="10">
        <f t="shared" ref="J2435:J2498" si="153">YEAR(M2435)</f>
        <v>2016</v>
      </c>
      <c r="K2435" s="9">
        <f t="shared" ref="K2435:K2498" si="154">(((L2435/60)/60)/24)+DATE(1970,1,1)</f>
        <v>42427.89980324074</v>
      </c>
      <c r="L2435">
        <v>1456608943</v>
      </c>
      <c r="M2435" s="9">
        <f t="shared" ref="M2435:M2498" si="155">(((N2435/60)/60)/24)+DATE(1970,1,1)</f>
        <v>42397.89980324074</v>
      </c>
      <c r="N2435">
        <v>1454016943</v>
      </c>
      <c r="O2435" t="b">
        <v>0</v>
      </c>
      <c r="P2435">
        <v>0</v>
      </c>
      <c r="Q2435" t="b">
        <v>0</v>
      </c>
      <c r="R2435" t="s">
        <v>8282</v>
      </c>
    </row>
    <row r="2436" spans="1:18" ht="43.2" x14ac:dyDescent="0.55000000000000004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0" t="str">
        <f t="shared" si="152"/>
        <v>June</v>
      </c>
      <c r="J2436" s="10">
        <f t="shared" si="153"/>
        <v>2015</v>
      </c>
      <c r="K2436" s="9">
        <f t="shared" si="154"/>
        <v>42220.18604166666</v>
      </c>
      <c r="L2436">
        <v>1438662474</v>
      </c>
      <c r="M2436" s="9">
        <f t="shared" si="155"/>
        <v>42180.18604166666</v>
      </c>
      <c r="N2436">
        <v>1435206474</v>
      </c>
      <c r="O2436" t="b">
        <v>0</v>
      </c>
      <c r="P2436">
        <v>2</v>
      </c>
      <c r="Q2436" t="b">
        <v>0</v>
      </c>
      <c r="R2436" t="s">
        <v>8282</v>
      </c>
    </row>
    <row r="2437" spans="1:18" ht="43.2" x14ac:dyDescent="0.55000000000000004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0" t="str">
        <f t="shared" si="152"/>
        <v>September</v>
      </c>
      <c r="J2437" s="10">
        <f t="shared" si="153"/>
        <v>2015</v>
      </c>
      <c r="K2437" s="9">
        <f t="shared" si="154"/>
        <v>42282.277615740735</v>
      </c>
      <c r="L2437">
        <v>1444027186</v>
      </c>
      <c r="M2437" s="9">
        <f t="shared" si="155"/>
        <v>42252.277615740735</v>
      </c>
      <c r="N2437">
        <v>1441435186</v>
      </c>
      <c r="O2437" t="b">
        <v>0</v>
      </c>
      <c r="P2437">
        <v>4</v>
      </c>
      <c r="Q2437" t="b">
        <v>0</v>
      </c>
      <c r="R2437" t="s">
        <v>8282</v>
      </c>
    </row>
    <row r="2438" spans="1:18" ht="43.2" x14ac:dyDescent="0.55000000000000004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0" t="str">
        <f t="shared" si="152"/>
        <v>November</v>
      </c>
      <c r="J2438" s="10">
        <f t="shared" si="153"/>
        <v>2015</v>
      </c>
      <c r="K2438" s="9">
        <f t="shared" si="154"/>
        <v>42398.615393518514</v>
      </c>
      <c r="L2438">
        <v>1454078770</v>
      </c>
      <c r="M2438" s="9">
        <f t="shared" si="155"/>
        <v>42338.615393518514</v>
      </c>
      <c r="N2438">
        <v>1448894770</v>
      </c>
      <c r="O2438" t="b">
        <v>0</v>
      </c>
      <c r="P2438">
        <v>2</v>
      </c>
      <c r="Q2438" t="b">
        <v>0</v>
      </c>
      <c r="R2438" t="s">
        <v>8282</v>
      </c>
    </row>
    <row r="2439" spans="1:18" ht="43.2" x14ac:dyDescent="0.55000000000000004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0" t="str">
        <f t="shared" si="152"/>
        <v>January</v>
      </c>
      <c r="J2439" s="10">
        <f t="shared" si="153"/>
        <v>2015</v>
      </c>
      <c r="K2439" s="9">
        <f t="shared" si="154"/>
        <v>42080.75</v>
      </c>
      <c r="L2439">
        <v>1426615200</v>
      </c>
      <c r="M2439" s="9">
        <f t="shared" si="155"/>
        <v>42031.965138888889</v>
      </c>
      <c r="N2439">
        <v>1422400188</v>
      </c>
      <c r="O2439" t="b">
        <v>0</v>
      </c>
      <c r="P2439">
        <v>0</v>
      </c>
      <c r="Q2439" t="b">
        <v>0</v>
      </c>
      <c r="R2439" t="s">
        <v>8282</v>
      </c>
    </row>
    <row r="2440" spans="1:18" ht="43.2" x14ac:dyDescent="0.55000000000000004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0" t="str">
        <f t="shared" si="152"/>
        <v>October</v>
      </c>
      <c r="J2440" s="10">
        <f t="shared" si="153"/>
        <v>2015</v>
      </c>
      <c r="K2440" s="9">
        <f t="shared" si="154"/>
        <v>42345.956736111111</v>
      </c>
      <c r="L2440">
        <v>1449529062</v>
      </c>
      <c r="M2440" s="9">
        <f t="shared" si="155"/>
        <v>42285.91506944444</v>
      </c>
      <c r="N2440">
        <v>1444341462</v>
      </c>
      <c r="O2440" t="b">
        <v>0</v>
      </c>
      <c r="P2440">
        <v>1</v>
      </c>
      <c r="Q2440" t="b">
        <v>0</v>
      </c>
      <c r="R2440" t="s">
        <v>8282</v>
      </c>
    </row>
    <row r="2441" spans="1:18" ht="43.2" x14ac:dyDescent="0.55000000000000004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0" t="str">
        <f t="shared" si="152"/>
        <v>September</v>
      </c>
      <c r="J2441" s="10">
        <f t="shared" si="153"/>
        <v>2015</v>
      </c>
      <c r="K2441" s="9">
        <f t="shared" si="154"/>
        <v>42295.818622685183</v>
      </c>
      <c r="L2441">
        <v>1445197129</v>
      </c>
      <c r="M2441" s="9">
        <f t="shared" si="155"/>
        <v>42265.818622685183</v>
      </c>
      <c r="N2441">
        <v>1442605129</v>
      </c>
      <c r="O2441" t="b">
        <v>0</v>
      </c>
      <c r="P2441">
        <v>0</v>
      </c>
      <c r="Q2441" t="b">
        <v>0</v>
      </c>
      <c r="R2441" t="s">
        <v>8282</v>
      </c>
    </row>
    <row r="2442" spans="1:18" ht="28.8" x14ac:dyDescent="0.55000000000000004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0" t="str">
        <f t="shared" si="152"/>
        <v>January</v>
      </c>
      <c r="J2442" s="10">
        <f t="shared" si="153"/>
        <v>2016</v>
      </c>
      <c r="K2442" s="9">
        <f t="shared" si="154"/>
        <v>42413.899456018517</v>
      </c>
      <c r="L2442">
        <v>1455399313</v>
      </c>
      <c r="M2442" s="9">
        <f t="shared" si="155"/>
        <v>42383.899456018517</v>
      </c>
      <c r="N2442">
        <v>1452807313</v>
      </c>
      <c r="O2442" t="b">
        <v>0</v>
      </c>
      <c r="P2442">
        <v>2</v>
      </c>
      <c r="Q2442" t="b">
        <v>0</v>
      </c>
      <c r="R2442" t="s">
        <v>8282</v>
      </c>
    </row>
    <row r="2443" spans="1:18" ht="28.8" x14ac:dyDescent="0.55000000000000004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0" t="str">
        <f t="shared" si="152"/>
        <v>July</v>
      </c>
      <c r="J2443" s="10">
        <f t="shared" si="153"/>
        <v>2015</v>
      </c>
      <c r="K2443" s="9">
        <f t="shared" si="154"/>
        <v>42208.207638888889</v>
      </c>
      <c r="L2443">
        <v>1437627540</v>
      </c>
      <c r="M2443" s="9">
        <f t="shared" si="155"/>
        <v>42187.125625000001</v>
      </c>
      <c r="N2443">
        <v>1435806054</v>
      </c>
      <c r="O2443" t="b">
        <v>0</v>
      </c>
      <c r="P2443">
        <v>109</v>
      </c>
      <c r="Q2443" t="b">
        <v>1</v>
      </c>
      <c r="R2443" t="s">
        <v>8296</v>
      </c>
    </row>
    <row r="2444" spans="1:18" ht="28.8" x14ac:dyDescent="0.55000000000000004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0" t="str">
        <f t="shared" si="152"/>
        <v>February</v>
      </c>
      <c r="J2444" s="10">
        <f t="shared" si="153"/>
        <v>2015</v>
      </c>
      <c r="K2444" s="9">
        <f t="shared" si="154"/>
        <v>42082.625324074077</v>
      </c>
      <c r="L2444">
        <v>1426777228</v>
      </c>
      <c r="M2444" s="9">
        <f t="shared" si="155"/>
        <v>42052.666990740734</v>
      </c>
      <c r="N2444">
        <v>1424188828</v>
      </c>
      <c r="O2444" t="b">
        <v>0</v>
      </c>
      <c r="P2444">
        <v>372</v>
      </c>
      <c r="Q2444" t="b">
        <v>1</v>
      </c>
      <c r="R2444" t="s">
        <v>8296</v>
      </c>
    </row>
    <row r="2445" spans="1:18" ht="43.2" x14ac:dyDescent="0.55000000000000004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0" t="str">
        <f t="shared" si="152"/>
        <v>July</v>
      </c>
      <c r="J2445" s="10">
        <f t="shared" si="153"/>
        <v>2014</v>
      </c>
      <c r="K2445" s="9">
        <f t="shared" si="154"/>
        <v>41866.625254629631</v>
      </c>
      <c r="L2445">
        <v>1408114822</v>
      </c>
      <c r="M2445" s="9">
        <f t="shared" si="155"/>
        <v>41836.625254629631</v>
      </c>
      <c r="N2445">
        <v>1405522822</v>
      </c>
      <c r="O2445" t="b">
        <v>0</v>
      </c>
      <c r="P2445">
        <v>311</v>
      </c>
      <c r="Q2445" t="b">
        <v>1</v>
      </c>
      <c r="R2445" t="s">
        <v>8296</v>
      </c>
    </row>
    <row r="2446" spans="1:18" ht="43.2" x14ac:dyDescent="0.55000000000000004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0" t="str">
        <f t="shared" si="152"/>
        <v>April</v>
      </c>
      <c r="J2446" s="10">
        <f t="shared" si="153"/>
        <v>2016</v>
      </c>
      <c r="K2446" s="9">
        <f t="shared" si="154"/>
        <v>42515.754525462966</v>
      </c>
      <c r="L2446">
        <v>1464199591</v>
      </c>
      <c r="M2446" s="9">
        <f t="shared" si="155"/>
        <v>42485.754525462966</v>
      </c>
      <c r="N2446">
        <v>1461607591</v>
      </c>
      <c r="O2446" t="b">
        <v>0</v>
      </c>
      <c r="P2446">
        <v>61</v>
      </c>
      <c r="Q2446" t="b">
        <v>1</v>
      </c>
      <c r="R2446" t="s">
        <v>8296</v>
      </c>
    </row>
    <row r="2447" spans="1:18" ht="57.6" x14ac:dyDescent="0.55000000000000004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0" t="str">
        <f t="shared" si="152"/>
        <v>August</v>
      </c>
      <c r="J2447" s="10">
        <f t="shared" si="153"/>
        <v>2015</v>
      </c>
      <c r="K2447" s="9">
        <f t="shared" si="154"/>
        <v>42273.190057870372</v>
      </c>
      <c r="L2447">
        <v>1443242021</v>
      </c>
      <c r="M2447" s="9">
        <f t="shared" si="155"/>
        <v>42243.190057870372</v>
      </c>
      <c r="N2447">
        <v>1440650021</v>
      </c>
      <c r="O2447" t="b">
        <v>0</v>
      </c>
      <c r="P2447">
        <v>115</v>
      </c>
      <c r="Q2447" t="b">
        <v>1</v>
      </c>
      <c r="R2447" t="s">
        <v>8296</v>
      </c>
    </row>
    <row r="2448" spans="1:18" ht="43.2" x14ac:dyDescent="0.55000000000000004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0" t="str">
        <f t="shared" si="152"/>
        <v>October</v>
      </c>
      <c r="J2448" s="10">
        <f t="shared" si="153"/>
        <v>2016</v>
      </c>
      <c r="K2448" s="9">
        <f t="shared" si="154"/>
        <v>42700.64434027778</v>
      </c>
      <c r="L2448">
        <v>1480174071</v>
      </c>
      <c r="M2448" s="9">
        <f t="shared" si="155"/>
        <v>42670.602673611109</v>
      </c>
      <c r="N2448">
        <v>1477578471</v>
      </c>
      <c r="O2448" t="b">
        <v>0</v>
      </c>
      <c r="P2448">
        <v>111</v>
      </c>
      <c r="Q2448" t="b">
        <v>1</v>
      </c>
      <c r="R2448" t="s">
        <v>8296</v>
      </c>
    </row>
    <row r="2449" spans="1:18" ht="43.2" x14ac:dyDescent="0.55000000000000004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0" t="str">
        <f t="shared" si="152"/>
        <v>October</v>
      </c>
      <c r="J2449" s="10">
        <f t="shared" si="153"/>
        <v>2016</v>
      </c>
      <c r="K2449" s="9">
        <f t="shared" si="154"/>
        <v>42686.166666666672</v>
      </c>
      <c r="L2449">
        <v>1478923200</v>
      </c>
      <c r="M2449" s="9">
        <f t="shared" si="155"/>
        <v>42654.469826388886</v>
      </c>
      <c r="N2449">
        <v>1476184593</v>
      </c>
      <c r="O2449" t="b">
        <v>0</v>
      </c>
      <c r="P2449">
        <v>337</v>
      </c>
      <c r="Q2449" t="b">
        <v>1</v>
      </c>
      <c r="R2449" t="s">
        <v>8296</v>
      </c>
    </row>
    <row r="2450" spans="1:18" ht="43.2" x14ac:dyDescent="0.55000000000000004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0" t="str">
        <f t="shared" si="152"/>
        <v>August</v>
      </c>
      <c r="J2450" s="10">
        <f t="shared" si="153"/>
        <v>2016</v>
      </c>
      <c r="K2450" s="9">
        <f t="shared" si="154"/>
        <v>42613.233333333337</v>
      </c>
      <c r="L2450">
        <v>1472621760</v>
      </c>
      <c r="M2450" s="9">
        <f t="shared" si="155"/>
        <v>42607.316122685181</v>
      </c>
      <c r="N2450">
        <v>1472110513</v>
      </c>
      <c r="O2450" t="b">
        <v>0</v>
      </c>
      <c r="P2450">
        <v>9</v>
      </c>
      <c r="Q2450" t="b">
        <v>1</v>
      </c>
      <c r="R2450" t="s">
        <v>8296</v>
      </c>
    </row>
    <row r="2451" spans="1:18" ht="43.2" x14ac:dyDescent="0.55000000000000004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0" t="str">
        <f t="shared" si="152"/>
        <v>October</v>
      </c>
      <c r="J2451" s="10">
        <f t="shared" si="153"/>
        <v>2014</v>
      </c>
      <c r="K2451" s="9">
        <f t="shared" si="154"/>
        <v>41973.184201388889</v>
      </c>
      <c r="L2451">
        <v>1417321515</v>
      </c>
      <c r="M2451" s="9">
        <f t="shared" si="155"/>
        <v>41943.142534722225</v>
      </c>
      <c r="N2451">
        <v>1414725915</v>
      </c>
      <c r="O2451" t="b">
        <v>0</v>
      </c>
      <c r="P2451">
        <v>120</v>
      </c>
      <c r="Q2451" t="b">
        <v>1</v>
      </c>
      <c r="R2451" t="s">
        <v>8296</v>
      </c>
    </row>
    <row r="2452" spans="1:18" ht="43.2" x14ac:dyDescent="0.55000000000000004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0" t="str">
        <f t="shared" si="152"/>
        <v>September</v>
      </c>
      <c r="J2452" s="10">
        <f t="shared" si="153"/>
        <v>2014</v>
      </c>
      <c r="K2452" s="9">
        <f t="shared" si="154"/>
        <v>41940.132638888892</v>
      </c>
      <c r="L2452">
        <v>1414465860</v>
      </c>
      <c r="M2452" s="9">
        <f t="shared" si="155"/>
        <v>41902.07240740741</v>
      </c>
      <c r="N2452">
        <v>1411177456</v>
      </c>
      <c r="O2452" t="b">
        <v>0</v>
      </c>
      <c r="P2452">
        <v>102</v>
      </c>
      <c r="Q2452" t="b">
        <v>1</v>
      </c>
      <c r="R2452" t="s">
        <v>8296</v>
      </c>
    </row>
    <row r="2453" spans="1:18" ht="43.2" x14ac:dyDescent="0.55000000000000004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0" t="str">
        <f t="shared" si="152"/>
        <v>February</v>
      </c>
      <c r="J2453" s="10">
        <f t="shared" si="153"/>
        <v>2017</v>
      </c>
      <c r="K2453" s="9">
        <f t="shared" si="154"/>
        <v>42799.908449074079</v>
      </c>
      <c r="L2453">
        <v>1488750490</v>
      </c>
      <c r="M2453" s="9">
        <f t="shared" si="155"/>
        <v>42779.908449074079</v>
      </c>
      <c r="N2453">
        <v>1487022490</v>
      </c>
      <c r="O2453" t="b">
        <v>0</v>
      </c>
      <c r="P2453">
        <v>186</v>
      </c>
      <c r="Q2453" t="b">
        <v>1</v>
      </c>
      <c r="R2453" t="s">
        <v>8296</v>
      </c>
    </row>
    <row r="2454" spans="1:18" ht="43.2" x14ac:dyDescent="0.55000000000000004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0" t="str">
        <f t="shared" si="152"/>
        <v>November</v>
      </c>
      <c r="J2454" s="10">
        <f t="shared" si="153"/>
        <v>2015</v>
      </c>
      <c r="K2454" s="9">
        <f t="shared" si="154"/>
        <v>42367.958333333328</v>
      </c>
      <c r="L2454">
        <v>1451430000</v>
      </c>
      <c r="M2454" s="9">
        <f t="shared" si="155"/>
        <v>42338.84375</v>
      </c>
      <c r="N2454">
        <v>1448914500</v>
      </c>
      <c r="O2454" t="b">
        <v>0</v>
      </c>
      <c r="P2454">
        <v>15</v>
      </c>
      <c r="Q2454" t="b">
        <v>1</v>
      </c>
      <c r="R2454" t="s">
        <v>8296</v>
      </c>
    </row>
    <row r="2455" spans="1:18" ht="43.2" x14ac:dyDescent="0.55000000000000004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0" t="str">
        <f t="shared" si="152"/>
        <v>January</v>
      </c>
      <c r="J2455" s="10">
        <f t="shared" si="153"/>
        <v>2017</v>
      </c>
      <c r="K2455" s="9">
        <f t="shared" si="154"/>
        <v>42768.692233796297</v>
      </c>
      <c r="L2455">
        <v>1486053409</v>
      </c>
      <c r="M2455" s="9">
        <f t="shared" si="155"/>
        <v>42738.692233796297</v>
      </c>
      <c r="N2455">
        <v>1483461409</v>
      </c>
      <c r="O2455" t="b">
        <v>0</v>
      </c>
      <c r="P2455">
        <v>67</v>
      </c>
      <c r="Q2455" t="b">
        <v>1</v>
      </c>
      <c r="R2455" t="s">
        <v>8296</v>
      </c>
    </row>
    <row r="2456" spans="1:18" ht="43.2" x14ac:dyDescent="0.55000000000000004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0" t="str">
        <f t="shared" si="152"/>
        <v>February</v>
      </c>
      <c r="J2456" s="10">
        <f t="shared" si="153"/>
        <v>2017</v>
      </c>
      <c r="K2456" s="9">
        <f t="shared" si="154"/>
        <v>42805.201481481476</v>
      </c>
      <c r="L2456">
        <v>1489207808</v>
      </c>
      <c r="M2456" s="9">
        <f t="shared" si="155"/>
        <v>42770.201481481476</v>
      </c>
      <c r="N2456">
        <v>1486183808</v>
      </c>
      <c r="O2456" t="b">
        <v>0</v>
      </c>
      <c r="P2456">
        <v>130</v>
      </c>
      <c r="Q2456" t="b">
        <v>1</v>
      </c>
      <c r="R2456" t="s">
        <v>8296</v>
      </c>
    </row>
    <row r="2457" spans="1:18" ht="43.2" x14ac:dyDescent="0.55000000000000004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0" t="str">
        <f t="shared" si="152"/>
        <v>March</v>
      </c>
      <c r="J2457" s="10">
        <f t="shared" si="153"/>
        <v>2016</v>
      </c>
      <c r="K2457" s="9">
        <f t="shared" si="154"/>
        <v>42480.781828703708</v>
      </c>
      <c r="L2457">
        <v>1461177950</v>
      </c>
      <c r="M2457" s="9">
        <f t="shared" si="155"/>
        <v>42452.781828703708</v>
      </c>
      <c r="N2457">
        <v>1458758750</v>
      </c>
      <c r="O2457" t="b">
        <v>0</v>
      </c>
      <c r="P2457">
        <v>16</v>
      </c>
      <c r="Q2457" t="b">
        <v>1</v>
      </c>
      <c r="R2457" t="s">
        <v>8296</v>
      </c>
    </row>
    <row r="2458" spans="1:18" ht="43.2" x14ac:dyDescent="0.55000000000000004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0" t="str">
        <f t="shared" si="152"/>
        <v>January</v>
      </c>
      <c r="J2458" s="10">
        <f t="shared" si="153"/>
        <v>2017</v>
      </c>
      <c r="K2458" s="9">
        <f t="shared" si="154"/>
        <v>42791.961099537039</v>
      </c>
      <c r="L2458">
        <v>1488063839</v>
      </c>
      <c r="M2458" s="9">
        <f t="shared" si="155"/>
        <v>42761.961099537039</v>
      </c>
      <c r="N2458">
        <v>1485471839</v>
      </c>
      <c r="O2458" t="b">
        <v>0</v>
      </c>
      <c r="P2458">
        <v>67</v>
      </c>
      <c r="Q2458" t="b">
        <v>1</v>
      </c>
      <c r="R2458" t="s">
        <v>8296</v>
      </c>
    </row>
    <row r="2459" spans="1:18" ht="43.2" x14ac:dyDescent="0.55000000000000004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0" t="str">
        <f t="shared" si="152"/>
        <v>February</v>
      </c>
      <c r="J2459" s="10">
        <f t="shared" si="153"/>
        <v>2016</v>
      </c>
      <c r="K2459" s="9">
        <f t="shared" si="154"/>
        <v>42453.560833333337</v>
      </c>
      <c r="L2459">
        <v>1458826056</v>
      </c>
      <c r="M2459" s="9">
        <f t="shared" si="155"/>
        <v>42423.602500000001</v>
      </c>
      <c r="N2459">
        <v>1456237656</v>
      </c>
      <c r="O2459" t="b">
        <v>0</v>
      </c>
      <c r="P2459">
        <v>124</v>
      </c>
      <c r="Q2459" t="b">
        <v>1</v>
      </c>
      <c r="R2459" t="s">
        <v>8296</v>
      </c>
    </row>
    <row r="2460" spans="1:18" ht="43.2" x14ac:dyDescent="0.55000000000000004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0" t="str">
        <f t="shared" si="152"/>
        <v>May</v>
      </c>
      <c r="J2460" s="10">
        <f t="shared" si="153"/>
        <v>2016</v>
      </c>
      <c r="K2460" s="9">
        <f t="shared" si="154"/>
        <v>42530.791666666672</v>
      </c>
      <c r="L2460">
        <v>1465498800</v>
      </c>
      <c r="M2460" s="9">
        <f t="shared" si="155"/>
        <v>42495.871736111112</v>
      </c>
      <c r="N2460">
        <v>1462481718</v>
      </c>
      <c r="O2460" t="b">
        <v>0</v>
      </c>
      <c r="P2460">
        <v>80</v>
      </c>
      <c r="Q2460" t="b">
        <v>1</v>
      </c>
      <c r="R2460" t="s">
        <v>8296</v>
      </c>
    </row>
    <row r="2461" spans="1:18" ht="43.2" x14ac:dyDescent="0.55000000000000004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0" t="str">
        <f t="shared" si="152"/>
        <v>February</v>
      </c>
      <c r="J2461" s="10">
        <f t="shared" si="153"/>
        <v>2016</v>
      </c>
      <c r="K2461" s="9">
        <f t="shared" si="154"/>
        <v>42452.595891203702</v>
      </c>
      <c r="L2461">
        <v>1458742685</v>
      </c>
      <c r="M2461" s="9">
        <f t="shared" si="155"/>
        <v>42407.637557870374</v>
      </c>
      <c r="N2461">
        <v>1454858285</v>
      </c>
      <c r="O2461" t="b">
        <v>0</v>
      </c>
      <c r="P2461">
        <v>282</v>
      </c>
      <c r="Q2461" t="b">
        <v>1</v>
      </c>
      <c r="R2461" t="s">
        <v>8296</v>
      </c>
    </row>
    <row r="2462" spans="1:18" ht="43.2" x14ac:dyDescent="0.55000000000000004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0" t="str">
        <f t="shared" si="152"/>
        <v>November</v>
      </c>
      <c r="J2462" s="10">
        <f t="shared" si="153"/>
        <v>2016</v>
      </c>
      <c r="K2462" s="9">
        <f t="shared" si="154"/>
        <v>42738.178472222222</v>
      </c>
      <c r="L2462">
        <v>1483417020</v>
      </c>
      <c r="M2462" s="9">
        <f t="shared" si="155"/>
        <v>42704.187118055561</v>
      </c>
      <c r="N2462">
        <v>1480480167</v>
      </c>
      <c r="O2462" t="b">
        <v>0</v>
      </c>
      <c r="P2462">
        <v>68</v>
      </c>
      <c r="Q2462" t="b">
        <v>1</v>
      </c>
      <c r="R2462" t="s">
        <v>8296</v>
      </c>
    </row>
    <row r="2463" spans="1:18" ht="43.2" x14ac:dyDescent="0.55000000000000004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0" t="str">
        <f t="shared" si="152"/>
        <v>August</v>
      </c>
      <c r="J2463" s="10">
        <f t="shared" si="153"/>
        <v>2011</v>
      </c>
      <c r="K2463" s="9">
        <f t="shared" si="154"/>
        <v>40817.125</v>
      </c>
      <c r="L2463">
        <v>1317438000</v>
      </c>
      <c r="M2463" s="9">
        <f t="shared" si="155"/>
        <v>40784.012696759259</v>
      </c>
      <c r="N2463">
        <v>1314577097</v>
      </c>
      <c r="O2463" t="b">
        <v>0</v>
      </c>
      <c r="P2463">
        <v>86</v>
      </c>
      <c r="Q2463" t="b">
        <v>1</v>
      </c>
      <c r="R2463" t="s">
        <v>8277</v>
      </c>
    </row>
    <row r="2464" spans="1:18" ht="43.2" x14ac:dyDescent="0.55000000000000004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0" t="str">
        <f t="shared" si="152"/>
        <v>June</v>
      </c>
      <c r="J2464" s="10">
        <f t="shared" si="153"/>
        <v>2012</v>
      </c>
      <c r="K2464" s="9">
        <f t="shared" si="154"/>
        <v>41109.186296296299</v>
      </c>
      <c r="L2464">
        <v>1342672096</v>
      </c>
      <c r="M2464" s="9">
        <f t="shared" si="155"/>
        <v>41089.186296296299</v>
      </c>
      <c r="N2464">
        <v>1340944096</v>
      </c>
      <c r="O2464" t="b">
        <v>0</v>
      </c>
      <c r="P2464">
        <v>115</v>
      </c>
      <c r="Q2464" t="b">
        <v>1</v>
      </c>
      <c r="R2464" t="s">
        <v>8277</v>
      </c>
    </row>
    <row r="2465" spans="1:18" x14ac:dyDescent="0.55000000000000004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0" t="str">
        <f t="shared" si="152"/>
        <v>March</v>
      </c>
      <c r="J2465" s="10">
        <f t="shared" si="153"/>
        <v>2013</v>
      </c>
      <c r="K2465" s="9">
        <f t="shared" si="154"/>
        <v>41380.791666666664</v>
      </c>
      <c r="L2465">
        <v>1366138800</v>
      </c>
      <c r="M2465" s="9">
        <f t="shared" si="155"/>
        <v>41341.111400462964</v>
      </c>
      <c r="N2465">
        <v>1362710425</v>
      </c>
      <c r="O2465" t="b">
        <v>0</v>
      </c>
      <c r="P2465">
        <v>75</v>
      </c>
      <c r="Q2465" t="b">
        <v>1</v>
      </c>
      <c r="R2465" t="s">
        <v>8277</v>
      </c>
    </row>
    <row r="2466" spans="1:18" ht="43.2" x14ac:dyDescent="0.55000000000000004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0" t="str">
        <f t="shared" si="152"/>
        <v>September</v>
      </c>
      <c r="J2466" s="10">
        <f t="shared" si="153"/>
        <v>2015</v>
      </c>
      <c r="K2466" s="9">
        <f t="shared" si="154"/>
        <v>42277.811805555553</v>
      </c>
      <c r="L2466">
        <v>1443641340</v>
      </c>
      <c r="M2466" s="9">
        <f t="shared" si="155"/>
        <v>42248.90042824074</v>
      </c>
      <c r="N2466">
        <v>1441143397</v>
      </c>
      <c r="O2466" t="b">
        <v>0</v>
      </c>
      <c r="P2466">
        <v>43</v>
      </c>
      <c r="Q2466" t="b">
        <v>1</v>
      </c>
      <c r="R2466" t="s">
        <v>8277</v>
      </c>
    </row>
    <row r="2467" spans="1:18" ht="28.8" x14ac:dyDescent="0.55000000000000004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0" t="str">
        <f t="shared" si="152"/>
        <v>August</v>
      </c>
      <c r="J2467" s="10">
        <f t="shared" si="153"/>
        <v>2012</v>
      </c>
      <c r="K2467" s="9">
        <f t="shared" si="154"/>
        <v>41175.719305555554</v>
      </c>
      <c r="L2467">
        <v>1348420548</v>
      </c>
      <c r="M2467" s="9">
        <f t="shared" si="155"/>
        <v>41145.719305555554</v>
      </c>
      <c r="N2467">
        <v>1345828548</v>
      </c>
      <c r="O2467" t="b">
        <v>0</v>
      </c>
      <c r="P2467">
        <v>48</v>
      </c>
      <c r="Q2467" t="b">
        <v>1</v>
      </c>
      <c r="R2467" t="s">
        <v>8277</v>
      </c>
    </row>
    <row r="2468" spans="1:18" ht="43.2" x14ac:dyDescent="0.55000000000000004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0" t="str">
        <f t="shared" si="152"/>
        <v>April</v>
      </c>
      <c r="J2468" s="10">
        <f t="shared" si="153"/>
        <v>2013</v>
      </c>
      <c r="K2468" s="9">
        <f t="shared" si="154"/>
        <v>41403.102465277778</v>
      </c>
      <c r="L2468">
        <v>1368066453</v>
      </c>
      <c r="M2468" s="9">
        <f t="shared" si="155"/>
        <v>41373.102465277778</v>
      </c>
      <c r="N2468">
        <v>1365474453</v>
      </c>
      <c r="O2468" t="b">
        <v>0</v>
      </c>
      <c r="P2468">
        <v>52</v>
      </c>
      <c r="Q2468" t="b">
        <v>1</v>
      </c>
      <c r="R2468" t="s">
        <v>8277</v>
      </c>
    </row>
    <row r="2469" spans="1:18" ht="43.2" x14ac:dyDescent="0.55000000000000004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0" t="str">
        <f t="shared" si="152"/>
        <v>April</v>
      </c>
      <c r="J2469" s="10">
        <f t="shared" si="153"/>
        <v>2012</v>
      </c>
      <c r="K2469" s="9">
        <f t="shared" si="154"/>
        <v>41039.708333333336</v>
      </c>
      <c r="L2469">
        <v>1336669200</v>
      </c>
      <c r="M2469" s="9">
        <f t="shared" si="155"/>
        <v>41025.874201388891</v>
      </c>
      <c r="N2469">
        <v>1335473931</v>
      </c>
      <c r="O2469" t="b">
        <v>0</v>
      </c>
      <c r="P2469">
        <v>43</v>
      </c>
      <c r="Q2469" t="b">
        <v>1</v>
      </c>
      <c r="R2469" t="s">
        <v>8277</v>
      </c>
    </row>
    <row r="2470" spans="1:18" ht="28.8" x14ac:dyDescent="0.55000000000000004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0" t="str">
        <f t="shared" si="152"/>
        <v>September</v>
      </c>
      <c r="J2470" s="10">
        <f t="shared" si="153"/>
        <v>2012</v>
      </c>
      <c r="K2470" s="9">
        <f t="shared" si="154"/>
        <v>41210.208333333336</v>
      </c>
      <c r="L2470">
        <v>1351400400</v>
      </c>
      <c r="M2470" s="9">
        <f t="shared" si="155"/>
        <v>41174.154178240737</v>
      </c>
      <c r="N2470">
        <v>1348285321</v>
      </c>
      <c r="O2470" t="b">
        <v>0</v>
      </c>
      <c r="P2470">
        <v>58</v>
      </c>
      <c r="Q2470" t="b">
        <v>1</v>
      </c>
      <c r="R2470" t="s">
        <v>8277</v>
      </c>
    </row>
    <row r="2471" spans="1:18" ht="43.2" x14ac:dyDescent="0.55000000000000004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0" t="str">
        <f t="shared" si="152"/>
        <v>January</v>
      </c>
      <c r="J2471" s="10">
        <f t="shared" si="153"/>
        <v>2011</v>
      </c>
      <c r="K2471" s="9">
        <f t="shared" si="154"/>
        <v>40582.429733796293</v>
      </c>
      <c r="L2471">
        <v>1297160329</v>
      </c>
      <c r="M2471" s="9">
        <f t="shared" si="155"/>
        <v>40557.429733796293</v>
      </c>
      <c r="N2471">
        <v>1295000329</v>
      </c>
      <c r="O2471" t="b">
        <v>0</v>
      </c>
      <c r="P2471">
        <v>47</v>
      </c>
      <c r="Q2471" t="b">
        <v>1</v>
      </c>
      <c r="R2471" t="s">
        <v>8277</v>
      </c>
    </row>
    <row r="2472" spans="1:18" ht="43.2" x14ac:dyDescent="0.55000000000000004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0" t="str">
        <f t="shared" si="152"/>
        <v>April</v>
      </c>
      <c r="J2472" s="10">
        <f t="shared" si="153"/>
        <v>2012</v>
      </c>
      <c r="K2472" s="9">
        <f t="shared" si="154"/>
        <v>41053.07471064815</v>
      </c>
      <c r="L2472">
        <v>1337824055</v>
      </c>
      <c r="M2472" s="9">
        <f t="shared" si="155"/>
        <v>41023.07471064815</v>
      </c>
      <c r="N2472">
        <v>1335232055</v>
      </c>
      <c r="O2472" t="b">
        <v>0</v>
      </c>
      <c r="P2472">
        <v>36</v>
      </c>
      <c r="Q2472" t="b">
        <v>1</v>
      </c>
      <c r="R2472" t="s">
        <v>8277</v>
      </c>
    </row>
    <row r="2473" spans="1:18" ht="43.2" x14ac:dyDescent="0.55000000000000004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0" t="str">
        <f t="shared" si="152"/>
        <v>December</v>
      </c>
      <c r="J2473" s="10">
        <f t="shared" si="153"/>
        <v>2011</v>
      </c>
      <c r="K2473" s="9">
        <f t="shared" si="154"/>
        <v>40933.992962962962</v>
      </c>
      <c r="L2473">
        <v>1327535392</v>
      </c>
      <c r="M2473" s="9">
        <f t="shared" si="155"/>
        <v>40893.992962962962</v>
      </c>
      <c r="N2473">
        <v>1324079392</v>
      </c>
      <c r="O2473" t="b">
        <v>0</v>
      </c>
      <c r="P2473">
        <v>17</v>
      </c>
      <c r="Q2473" t="b">
        <v>1</v>
      </c>
      <c r="R2473" t="s">
        <v>8277</v>
      </c>
    </row>
    <row r="2474" spans="1:18" ht="57.6" x14ac:dyDescent="0.55000000000000004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0" t="str">
        <f t="shared" si="152"/>
        <v>June</v>
      </c>
      <c r="J2474" s="10">
        <f t="shared" si="153"/>
        <v>2010</v>
      </c>
      <c r="K2474" s="9">
        <f t="shared" si="154"/>
        <v>40425.043749999997</v>
      </c>
      <c r="L2474">
        <v>1283562180</v>
      </c>
      <c r="M2474" s="9">
        <f t="shared" si="155"/>
        <v>40354.11550925926</v>
      </c>
      <c r="N2474">
        <v>1277433980</v>
      </c>
      <c r="O2474" t="b">
        <v>0</v>
      </c>
      <c r="P2474">
        <v>104</v>
      </c>
      <c r="Q2474" t="b">
        <v>1</v>
      </c>
      <c r="R2474" t="s">
        <v>8277</v>
      </c>
    </row>
    <row r="2475" spans="1:18" ht="43.2" x14ac:dyDescent="0.55000000000000004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0" t="str">
        <f t="shared" si="152"/>
        <v>October</v>
      </c>
      <c r="J2475" s="10">
        <f t="shared" si="153"/>
        <v>2012</v>
      </c>
      <c r="K2475" s="9">
        <f t="shared" si="154"/>
        <v>41223.790150462963</v>
      </c>
      <c r="L2475">
        <v>1352573869</v>
      </c>
      <c r="M2475" s="9">
        <f t="shared" si="155"/>
        <v>41193.748483796298</v>
      </c>
      <c r="N2475">
        <v>1349978269</v>
      </c>
      <c r="O2475" t="b">
        <v>0</v>
      </c>
      <c r="P2475">
        <v>47</v>
      </c>
      <c r="Q2475" t="b">
        <v>1</v>
      </c>
      <c r="R2475" t="s">
        <v>8277</v>
      </c>
    </row>
    <row r="2476" spans="1:18" ht="57.6" x14ac:dyDescent="0.55000000000000004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0" t="str">
        <f t="shared" si="152"/>
        <v>August</v>
      </c>
      <c r="J2476" s="10">
        <f t="shared" si="153"/>
        <v>2010</v>
      </c>
      <c r="K2476" s="9">
        <f t="shared" si="154"/>
        <v>40462.011296296296</v>
      </c>
      <c r="L2476">
        <v>1286756176</v>
      </c>
      <c r="M2476" s="9">
        <f t="shared" si="155"/>
        <v>40417.011296296296</v>
      </c>
      <c r="N2476">
        <v>1282868176</v>
      </c>
      <c r="O2476" t="b">
        <v>0</v>
      </c>
      <c r="P2476">
        <v>38</v>
      </c>
      <c r="Q2476" t="b">
        <v>1</v>
      </c>
      <c r="R2476" t="s">
        <v>8277</v>
      </c>
    </row>
    <row r="2477" spans="1:18" ht="28.8" x14ac:dyDescent="0.55000000000000004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0" t="str">
        <f t="shared" si="152"/>
        <v>May</v>
      </c>
      <c r="J2477" s="10">
        <f t="shared" si="153"/>
        <v>2010</v>
      </c>
      <c r="K2477" s="9">
        <f t="shared" si="154"/>
        <v>40369.916666666664</v>
      </c>
      <c r="L2477">
        <v>1278799200</v>
      </c>
      <c r="M2477" s="9">
        <f t="shared" si="155"/>
        <v>40310.287673611114</v>
      </c>
      <c r="N2477">
        <v>1273647255</v>
      </c>
      <c r="O2477" t="b">
        <v>0</v>
      </c>
      <c r="P2477">
        <v>81</v>
      </c>
      <c r="Q2477" t="b">
        <v>1</v>
      </c>
      <c r="R2477" t="s">
        <v>8277</v>
      </c>
    </row>
    <row r="2478" spans="1:18" ht="43.2" x14ac:dyDescent="0.55000000000000004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0" t="str">
        <f t="shared" si="152"/>
        <v>October</v>
      </c>
      <c r="J2478" s="10">
        <f t="shared" si="153"/>
        <v>2014</v>
      </c>
      <c r="K2478" s="9">
        <f t="shared" si="154"/>
        <v>41946.370023148149</v>
      </c>
      <c r="L2478">
        <v>1415004770</v>
      </c>
      <c r="M2478" s="9">
        <f t="shared" si="155"/>
        <v>41913.328356481477</v>
      </c>
      <c r="N2478">
        <v>1412149970</v>
      </c>
      <c r="O2478" t="b">
        <v>0</v>
      </c>
      <c r="P2478">
        <v>55</v>
      </c>
      <c r="Q2478" t="b">
        <v>1</v>
      </c>
      <c r="R2478" t="s">
        <v>8277</v>
      </c>
    </row>
    <row r="2479" spans="1:18" ht="28.8" x14ac:dyDescent="0.55000000000000004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0" t="str">
        <f t="shared" si="152"/>
        <v>June</v>
      </c>
      <c r="J2479" s="10">
        <f t="shared" si="153"/>
        <v>2012</v>
      </c>
      <c r="K2479" s="9">
        <f t="shared" si="154"/>
        <v>41133.691493055558</v>
      </c>
      <c r="L2479">
        <v>1344789345</v>
      </c>
      <c r="M2479" s="9">
        <f t="shared" si="155"/>
        <v>41088.691493055558</v>
      </c>
      <c r="N2479">
        <v>1340901345</v>
      </c>
      <c r="O2479" t="b">
        <v>0</v>
      </c>
      <c r="P2479">
        <v>41</v>
      </c>
      <c r="Q2479" t="b">
        <v>1</v>
      </c>
      <c r="R2479" t="s">
        <v>8277</v>
      </c>
    </row>
    <row r="2480" spans="1:18" ht="43.2" x14ac:dyDescent="0.55000000000000004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0" t="str">
        <f t="shared" si="152"/>
        <v>December</v>
      </c>
      <c r="J2480" s="10">
        <f t="shared" si="153"/>
        <v>2012</v>
      </c>
      <c r="K2480" s="9">
        <f t="shared" si="154"/>
        <v>41287.950381944444</v>
      </c>
      <c r="L2480">
        <v>1358117313</v>
      </c>
      <c r="M2480" s="9">
        <f t="shared" si="155"/>
        <v>41257.950381944444</v>
      </c>
      <c r="N2480">
        <v>1355525313</v>
      </c>
      <c r="O2480" t="b">
        <v>0</v>
      </c>
      <c r="P2480">
        <v>79</v>
      </c>
      <c r="Q2480" t="b">
        <v>1</v>
      </c>
      <c r="R2480" t="s">
        <v>8277</v>
      </c>
    </row>
    <row r="2481" spans="1:18" ht="28.8" x14ac:dyDescent="0.55000000000000004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0" t="str">
        <f t="shared" si="152"/>
        <v>July</v>
      </c>
      <c r="J2481" s="10">
        <f t="shared" si="153"/>
        <v>2012</v>
      </c>
      <c r="K2481" s="9">
        <f t="shared" si="154"/>
        <v>41118.083333333336</v>
      </c>
      <c r="L2481">
        <v>1343440800</v>
      </c>
      <c r="M2481" s="9">
        <f t="shared" si="155"/>
        <v>41107.726782407408</v>
      </c>
      <c r="N2481">
        <v>1342545994</v>
      </c>
      <c r="O2481" t="b">
        <v>0</v>
      </c>
      <c r="P2481">
        <v>16</v>
      </c>
      <c r="Q2481" t="b">
        <v>1</v>
      </c>
      <c r="R2481" t="s">
        <v>8277</v>
      </c>
    </row>
    <row r="2482" spans="1:18" ht="43.2" x14ac:dyDescent="0.55000000000000004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0" t="str">
        <f t="shared" si="152"/>
        <v>August</v>
      </c>
      <c r="J2482" s="10">
        <f t="shared" si="153"/>
        <v>2015</v>
      </c>
      <c r="K2482" s="9">
        <f t="shared" si="154"/>
        <v>42287.936157407406</v>
      </c>
      <c r="L2482">
        <v>1444516084</v>
      </c>
      <c r="M2482" s="9">
        <f t="shared" si="155"/>
        <v>42227.936157407406</v>
      </c>
      <c r="N2482">
        <v>1439332084</v>
      </c>
      <c r="O2482" t="b">
        <v>0</v>
      </c>
      <c r="P2482">
        <v>8</v>
      </c>
      <c r="Q2482" t="b">
        <v>1</v>
      </c>
      <c r="R2482" t="s">
        <v>8277</v>
      </c>
    </row>
    <row r="2483" spans="1:18" ht="43.2" x14ac:dyDescent="0.55000000000000004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0" t="str">
        <f t="shared" si="152"/>
        <v>March</v>
      </c>
      <c r="J2483" s="10">
        <f t="shared" si="153"/>
        <v>2012</v>
      </c>
      <c r="K2483" s="9">
        <f t="shared" si="154"/>
        <v>41029.645925925928</v>
      </c>
      <c r="L2483">
        <v>1335799808</v>
      </c>
      <c r="M2483" s="9">
        <f t="shared" si="155"/>
        <v>40999.645925925928</v>
      </c>
      <c r="N2483">
        <v>1333207808</v>
      </c>
      <c r="O2483" t="b">
        <v>0</v>
      </c>
      <c r="P2483">
        <v>95</v>
      </c>
      <c r="Q2483" t="b">
        <v>1</v>
      </c>
      <c r="R2483" t="s">
        <v>8277</v>
      </c>
    </row>
    <row r="2484" spans="1:18" ht="43.2" x14ac:dyDescent="0.55000000000000004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0" t="str">
        <f t="shared" si="152"/>
        <v>June</v>
      </c>
      <c r="J2484" s="10">
        <f t="shared" si="153"/>
        <v>2011</v>
      </c>
      <c r="K2484" s="9">
        <f t="shared" si="154"/>
        <v>40756.782210648147</v>
      </c>
      <c r="L2484">
        <v>1312224383</v>
      </c>
      <c r="M2484" s="9">
        <f t="shared" si="155"/>
        <v>40711.782210648147</v>
      </c>
      <c r="N2484">
        <v>1308336383</v>
      </c>
      <c r="O2484" t="b">
        <v>0</v>
      </c>
      <c r="P2484">
        <v>25</v>
      </c>
      <c r="Q2484" t="b">
        <v>1</v>
      </c>
      <c r="R2484" t="s">
        <v>8277</v>
      </c>
    </row>
    <row r="2485" spans="1:18" ht="28.8" x14ac:dyDescent="0.55000000000000004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0" t="str">
        <f t="shared" si="152"/>
        <v>March</v>
      </c>
      <c r="J2485" s="10">
        <f t="shared" si="153"/>
        <v>2012</v>
      </c>
      <c r="K2485" s="9">
        <f t="shared" si="154"/>
        <v>41030.708368055559</v>
      </c>
      <c r="L2485">
        <v>1335891603</v>
      </c>
      <c r="M2485" s="9">
        <f t="shared" si="155"/>
        <v>40970.750034722223</v>
      </c>
      <c r="N2485">
        <v>1330711203</v>
      </c>
      <c r="O2485" t="b">
        <v>0</v>
      </c>
      <c r="P2485">
        <v>19</v>
      </c>
      <c r="Q2485" t="b">
        <v>1</v>
      </c>
      <c r="R2485" t="s">
        <v>8277</v>
      </c>
    </row>
    <row r="2486" spans="1:18" ht="43.2" x14ac:dyDescent="0.55000000000000004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0" t="str">
        <f t="shared" si="152"/>
        <v>August</v>
      </c>
      <c r="J2486" s="10">
        <f t="shared" si="153"/>
        <v>2011</v>
      </c>
      <c r="K2486" s="9">
        <f t="shared" si="154"/>
        <v>40801.916701388887</v>
      </c>
      <c r="L2486">
        <v>1316124003</v>
      </c>
      <c r="M2486" s="9">
        <f t="shared" si="155"/>
        <v>40771.916701388887</v>
      </c>
      <c r="N2486">
        <v>1313532003</v>
      </c>
      <c r="O2486" t="b">
        <v>0</v>
      </c>
      <c r="P2486">
        <v>90</v>
      </c>
      <c r="Q2486" t="b">
        <v>1</v>
      </c>
      <c r="R2486" t="s">
        <v>8277</v>
      </c>
    </row>
    <row r="2487" spans="1:18" ht="43.2" x14ac:dyDescent="0.55000000000000004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0" t="str">
        <f t="shared" si="152"/>
        <v>September</v>
      </c>
      <c r="J2487" s="10">
        <f t="shared" si="153"/>
        <v>2011</v>
      </c>
      <c r="K2487" s="9">
        <f t="shared" si="154"/>
        <v>40828.998599537037</v>
      </c>
      <c r="L2487">
        <v>1318463879</v>
      </c>
      <c r="M2487" s="9">
        <f t="shared" si="155"/>
        <v>40793.998599537037</v>
      </c>
      <c r="N2487">
        <v>1315439879</v>
      </c>
      <c r="O2487" t="b">
        <v>0</v>
      </c>
      <c r="P2487">
        <v>41</v>
      </c>
      <c r="Q2487" t="b">
        <v>1</v>
      </c>
      <c r="R2487" t="s">
        <v>8277</v>
      </c>
    </row>
    <row r="2488" spans="1:18" ht="43.2" x14ac:dyDescent="0.55000000000000004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0" t="str">
        <f t="shared" si="152"/>
        <v>March</v>
      </c>
      <c r="J2488" s="10">
        <f t="shared" si="153"/>
        <v>2012</v>
      </c>
      <c r="K2488" s="9">
        <f t="shared" si="154"/>
        <v>41021.708055555559</v>
      </c>
      <c r="L2488">
        <v>1335113976</v>
      </c>
      <c r="M2488" s="9">
        <f t="shared" si="155"/>
        <v>40991.708055555559</v>
      </c>
      <c r="N2488">
        <v>1332521976</v>
      </c>
      <c r="O2488" t="b">
        <v>0</v>
      </c>
      <c r="P2488">
        <v>30</v>
      </c>
      <c r="Q2488" t="b">
        <v>1</v>
      </c>
      <c r="R2488" t="s">
        <v>8277</v>
      </c>
    </row>
    <row r="2489" spans="1:18" ht="43.2" x14ac:dyDescent="0.55000000000000004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0" t="str">
        <f t="shared" si="152"/>
        <v>April</v>
      </c>
      <c r="J2489" s="10">
        <f t="shared" si="153"/>
        <v>2012</v>
      </c>
      <c r="K2489" s="9">
        <f t="shared" si="154"/>
        <v>41056.083298611113</v>
      </c>
      <c r="L2489">
        <v>1338083997</v>
      </c>
      <c r="M2489" s="9">
        <f t="shared" si="155"/>
        <v>41026.083298611113</v>
      </c>
      <c r="N2489">
        <v>1335491997</v>
      </c>
      <c r="O2489" t="b">
        <v>0</v>
      </c>
      <c r="P2489">
        <v>38</v>
      </c>
      <c r="Q2489" t="b">
        <v>1</v>
      </c>
      <c r="R2489" t="s">
        <v>8277</v>
      </c>
    </row>
    <row r="2490" spans="1:18" ht="43.2" x14ac:dyDescent="0.55000000000000004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0" t="str">
        <f t="shared" si="152"/>
        <v>October</v>
      </c>
      <c r="J2490" s="10">
        <f t="shared" si="153"/>
        <v>2011</v>
      </c>
      <c r="K2490" s="9">
        <f t="shared" si="154"/>
        <v>40863.674861111111</v>
      </c>
      <c r="L2490">
        <v>1321459908</v>
      </c>
      <c r="M2490" s="9">
        <f t="shared" si="155"/>
        <v>40833.633194444446</v>
      </c>
      <c r="N2490">
        <v>1318864308</v>
      </c>
      <c r="O2490" t="b">
        <v>0</v>
      </c>
      <c r="P2490">
        <v>65</v>
      </c>
      <c r="Q2490" t="b">
        <v>1</v>
      </c>
      <c r="R2490" t="s">
        <v>8277</v>
      </c>
    </row>
    <row r="2491" spans="1:18" ht="43.2" x14ac:dyDescent="0.55000000000000004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0" t="str">
        <f t="shared" si="152"/>
        <v>April</v>
      </c>
      <c r="J2491" s="10">
        <f t="shared" si="153"/>
        <v>2013</v>
      </c>
      <c r="K2491" s="9">
        <f t="shared" si="154"/>
        <v>41403.690266203703</v>
      </c>
      <c r="L2491">
        <v>1368117239</v>
      </c>
      <c r="M2491" s="9">
        <f t="shared" si="155"/>
        <v>41373.690266203703</v>
      </c>
      <c r="N2491">
        <v>1365525239</v>
      </c>
      <c r="O2491" t="b">
        <v>0</v>
      </c>
      <c r="P2491">
        <v>75</v>
      </c>
      <c r="Q2491" t="b">
        <v>1</v>
      </c>
      <c r="R2491" t="s">
        <v>8277</v>
      </c>
    </row>
    <row r="2492" spans="1:18" ht="43.2" x14ac:dyDescent="0.55000000000000004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0" t="str">
        <f t="shared" si="152"/>
        <v>April</v>
      </c>
      <c r="J2492" s="10">
        <f t="shared" si="153"/>
        <v>2012</v>
      </c>
      <c r="K2492" s="9">
        <f t="shared" si="154"/>
        <v>41083.227731481478</v>
      </c>
      <c r="L2492">
        <v>1340429276</v>
      </c>
      <c r="M2492" s="9">
        <f t="shared" si="155"/>
        <v>41023.227731481478</v>
      </c>
      <c r="N2492">
        <v>1335245276</v>
      </c>
      <c r="O2492" t="b">
        <v>0</v>
      </c>
      <c r="P2492">
        <v>16</v>
      </c>
      <c r="Q2492" t="b">
        <v>1</v>
      </c>
      <c r="R2492" t="s">
        <v>8277</v>
      </c>
    </row>
    <row r="2493" spans="1:18" ht="43.2" x14ac:dyDescent="0.55000000000000004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0" t="str">
        <f t="shared" si="152"/>
        <v>December</v>
      </c>
      <c r="J2493" s="10">
        <f t="shared" si="153"/>
        <v>2010</v>
      </c>
      <c r="K2493" s="9">
        <f t="shared" si="154"/>
        <v>40559.07708333333</v>
      </c>
      <c r="L2493">
        <v>1295142660</v>
      </c>
      <c r="M2493" s="9">
        <f t="shared" si="155"/>
        <v>40542.839282407411</v>
      </c>
      <c r="N2493">
        <v>1293739714</v>
      </c>
      <c r="O2493" t="b">
        <v>0</v>
      </c>
      <c r="P2493">
        <v>10</v>
      </c>
      <c r="Q2493" t="b">
        <v>1</v>
      </c>
      <c r="R2493" t="s">
        <v>8277</v>
      </c>
    </row>
    <row r="2494" spans="1:18" ht="28.8" x14ac:dyDescent="0.55000000000000004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0" t="str">
        <f t="shared" si="152"/>
        <v>April</v>
      </c>
      <c r="J2494" s="10">
        <f t="shared" si="153"/>
        <v>2012</v>
      </c>
      <c r="K2494" s="9">
        <f t="shared" si="154"/>
        <v>41076.415972222225</v>
      </c>
      <c r="L2494">
        <v>1339840740</v>
      </c>
      <c r="M2494" s="9">
        <f t="shared" si="155"/>
        <v>41024.985972222225</v>
      </c>
      <c r="N2494">
        <v>1335397188</v>
      </c>
      <c r="O2494" t="b">
        <v>0</v>
      </c>
      <c r="P2494">
        <v>27</v>
      </c>
      <c r="Q2494" t="b">
        <v>1</v>
      </c>
      <c r="R2494" t="s">
        <v>8277</v>
      </c>
    </row>
    <row r="2495" spans="1:18" ht="43.2" x14ac:dyDescent="0.55000000000000004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0" t="str">
        <f t="shared" si="152"/>
        <v>March</v>
      </c>
      <c r="J2495" s="10">
        <f t="shared" si="153"/>
        <v>2013</v>
      </c>
      <c r="K2495" s="9">
        <f t="shared" si="154"/>
        <v>41393.168287037035</v>
      </c>
      <c r="L2495">
        <v>1367208140</v>
      </c>
      <c r="M2495" s="9">
        <f t="shared" si="155"/>
        <v>41348.168287037035</v>
      </c>
      <c r="N2495">
        <v>1363320140</v>
      </c>
      <c r="O2495" t="b">
        <v>0</v>
      </c>
      <c r="P2495">
        <v>259</v>
      </c>
      <c r="Q2495" t="b">
        <v>1</v>
      </c>
      <c r="R2495" t="s">
        <v>8277</v>
      </c>
    </row>
    <row r="2496" spans="1:18" ht="43.2" x14ac:dyDescent="0.55000000000000004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0" t="str">
        <f t="shared" si="152"/>
        <v>April</v>
      </c>
      <c r="J2496" s="10">
        <f t="shared" si="153"/>
        <v>2012</v>
      </c>
      <c r="K2496" s="9">
        <f t="shared" si="154"/>
        <v>41052.645185185182</v>
      </c>
      <c r="L2496">
        <v>1337786944</v>
      </c>
      <c r="M2496" s="9">
        <f t="shared" si="155"/>
        <v>41022.645185185182</v>
      </c>
      <c r="N2496">
        <v>1335194944</v>
      </c>
      <c r="O2496" t="b">
        <v>0</v>
      </c>
      <c r="P2496">
        <v>39</v>
      </c>
      <c r="Q2496" t="b">
        <v>1</v>
      </c>
      <c r="R2496" t="s">
        <v>8277</v>
      </c>
    </row>
    <row r="2497" spans="1:18" ht="43.2" x14ac:dyDescent="0.55000000000000004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0" t="str">
        <f t="shared" si="152"/>
        <v>May</v>
      </c>
      <c r="J2497" s="10">
        <f t="shared" si="153"/>
        <v>2012</v>
      </c>
      <c r="K2497" s="9">
        <f t="shared" si="154"/>
        <v>41066.946469907409</v>
      </c>
      <c r="L2497">
        <v>1339022575</v>
      </c>
      <c r="M2497" s="9">
        <f t="shared" si="155"/>
        <v>41036.946469907409</v>
      </c>
      <c r="N2497">
        <v>1336430575</v>
      </c>
      <c r="O2497" t="b">
        <v>0</v>
      </c>
      <c r="P2497">
        <v>42</v>
      </c>
      <c r="Q2497" t="b">
        <v>1</v>
      </c>
      <c r="R2497" t="s">
        <v>8277</v>
      </c>
    </row>
    <row r="2498" spans="1:18" ht="28.8" x14ac:dyDescent="0.55000000000000004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0" t="str">
        <f t="shared" si="152"/>
        <v>February</v>
      </c>
      <c r="J2498" s="10">
        <f t="shared" si="153"/>
        <v>2013</v>
      </c>
      <c r="K2498" s="9">
        <f t="shared" si="154"/>
        <v>41362.954768518517</v>
      </c>
      <c r="L2498">
        <v>1364597692</v>
      </c>
      <c r="M2498" s="9">
        <f t="shared" si="155"/>
        <v>41327.996435185189</v>
      </c>
      <c r="N2498">
        <v>1361577292</v>
      </c>
      <c r="O2498" t="b">
        <v>0</v>
      </c>
      <c r="P2498">
        <v>10</v>
      </c>
      <c r="Q2498" t="b">
        <v>1</v>
      </c>
      <c r="R2498" t="s">
        <v>8277</v>
      </c>
    </row>
    <row r="2499" spans="1:18" ht="43.2" x14ac:dyDescent="0.55000000000000004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0" t="str">
        <f t="shared" ref="I2499:I2562" si="156">TEXT(M2499, "mmmm")</f>
        <v>July</v>
      </c>
      <c r="J2499" s="10">
        <f t="shared" ref="J2499:J2562" si="157">YEAR(M2499)</f>
        <v>2011</v>
      </c>
      <c r="K2499" s="9">
        <f t="shared" ref="K2499:K2562" si="158">(((L2499/60)/60)/24)+DATE(1970,1,1)</f>
        <v>40760.878912037035</v>
      </c>
      <c r="L2499">
        <v>1312578338</v>
      </c>
      <c r="M2499" s="9">
        <f t="shared" ref="M2499:M2562" si="159">(((N2499/60)/60)/24)+DATE(1970,1,1)</f>
        <v>40730.878912037035</v>
      </c>
      <c r="N2499">
        <v>1309986338</v>
      </c>
      <c r="O2499" t="b">
        <v>0</v>
      </c>
      <c r="P2499">
        <v>56</v>
      </c>
      <c r="Q2499" t="b">
        <v>1</v>
      </c>
      <c r="R2499" t="s">
        <v>8277</v>
      </c>
    </row>
    <row r="2500" spans="1:18" ht="43.2" x14ac:dyDescent="0.55000000000000004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0" t="str">
        <f t="shared" si="156"/>
        <v>January</v>
      </c>
      <c r="J2500" s="10">
        <f t="shared" si="157"/>
        <v>2015</v>
      </c>
      <c r="K2500" s="9">
        <f t="shared" si="158"/>
        <v>42031.967442129629</v>
      </c>
      <c r="L2500">
        <v>1422400387</v>
      </c>
      <c r="M2500" s="9">
        <f t="shared" si="159"/>
        <v>42017.967442129629</v>
      </c>
      <c r="N2500">
        <v>1421190787</v>
      </c>
      <c r="O2500" t="b">
        <v>0</v>
      </c>
      <c r="P2500">
        <v>20</v>
      </c>
      <c r="Q2500" t="b">
        <v>1</v>
      </c>
      <c r="R2500" t="s">
        <v>8277</v>
      </c>
    </row>
    <row r="2501" spans="1:18" ht="43.2" x14ac:dyDescent="0.55000000000000004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0" t="str">
        <f t="shared" si="156"/>
        <v>November</v>
      </c>
      <c r="J2501" s="10">
        <f t="shared" si="157"/>
        <v>2012</v>
      </c>
      <c r="K2501" s="9">
        <f t="shared" si="158"/>
        <v>41274.75</v>
      </c>
      <c r="L2501">
        <v>1356976800</v>
      </c>
      <c r="M2501" s="9">
        <f t="shared" si="159"/>
        <v>41226.648576388885</v>
      </c>
      <c r="N2501">
        <v>1352820837</v>
      </c>
      <c r="O2501" t="b">
        <v>0</v>
      </c>
      <c r="P2501">
        <v>170</v>
      </c>
      <c r="Q2501" t="b">
        <v>1</v>
      </c>
      <c r="R2501" t="s">
        <v>8277</v>
      </c>
    </row>
    <row r="2502" spans="1:18" ht="43.2" x14ac:dyDescent="0.55000000000000004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0" t="str">
        <f t="shared" si="156"/>
        <v>May</v>
      </c>
      <c r="J2502" s="10">
        <f t="shared" si="157"/>
        <v>2012</v>
      </c>
      <c r="K2502" s="9">
        <f t="shared" si="158"/>
        <v>41083.772858796299</v>
      </c>
      <c r="L2502">
        <v>1340476375</v>
      </c>
      <c r="M2502" s="9">
        <f t="shared" si="159"/>
        <v>41053.772858796299</v>
      </c>
      <c r="N2502">
        <v>1337884375</v>
      </c>
      <c r="O2502" t="b">
        <v>0</v>
      </c>
      <c r="P2502">
        <v>29</v>
      </c>
      <c r="Q2502" t="b">
        <v>1</v>
      </c>
      <c r="R2502" t="s">
        <v>8277</v>
      </c>
    </row>
    <row r="2503" spans="1:18" ht="43.2" x14ac:dyDescent="0.55000000000000004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0" t="str">
        <f t="shared" si="156"/>
        <v>August</v>
      </c>
      <c r="J2503" s="10">
        <f t="shared" si="157"/>
        <v>2015</v>
      </c>
      <c r="K2503" s="9">
        <f t="shared" si="158"/>
        <v>42274.776666666665</v>
      </c>
      <c r="L2503">
        <v>1443379104</v>
      </c>
      <c r="M2503" s="9">
        <f t="shared" si="159"/>
        <v>42244.776666666665</v>
      </c>
      <c r="N2503">
        <v>1440787104</v>
      </c>
      <c r="O2503" t="b">
        <v>0</v>
      </c>
      <c r="P2503">
        <v>7</v>
      </c>
      <c r="Q2503" t="b">
        <v>0</v>
      </c>
      <c r="R2503" t="s">
        <v>8297</v>
      </c>
    </row>
    <row r="2504" spans="1:18" ht="43.2" x14ac:dyDescent="0.55000000000000004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0" t="str">
        <f t="shared" si="156"/>
        <v>August</v>
      </c>
      <c r="J2504" s="10">
        <f t="shared" si="157"/>
        <v>2014</v>
      </c>
      <c r="K2504" s="9">
        <f t="shared" si="158"/>
        <v>41903.825439814813</v>
      </c>
      <c r="L2504">
        <v>1411328918</v>
      </c>
      <c r="M2504" s="9">
        <f t="shared" si="159"/>
        <v>41858.825439814813</v>
      </c>
      <c r="N2504">
        <v>1407440918</v>
      </c>
      <c r="O2504" t="b">
        <v>0</v>
      </c>
      <c r="P2504">
        <v>5</v>
      </c>
      <c r="Q2504" t="b">
        <v>0</v>
      </c>
      <c r="R2504" t="s">
        <v>8297</v>
      </c>
    </row>
    <row r="2505" spans="1:18" ht="43.2" x14ac:dyDescent="0.55000000000000004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0" t="str">
        <f t="shared" si="156"/>
        <v>May</v>
      </c>
      <c r="J2505" s="10">
        <f t="shared" si="157"/>
        <v>2016</v>
      </c>
      <c r="K2505" s="9">
        <f t="shared" si="158"/>
        <v>42528.879166666666</v>
      </c>
      <c r="L2505">
        <v>1465333560</v>
      </c>
      <c r="M2505" s="9">
        <f t="shared" si="159"/>
        <v>42498.899398148147</v>
      </c>
      <c r="N2505">
        <v>1462743308</v>
      </c>
      <c r="O2505" t="b">
        <v>0</v>
      </c>
      <c r="P2505">
        <v>0</v>
      </c>
      <c r="Q2505" t="b">
        <v>0</v>
      </c>
      <c r="R2505" t="s">
        <v>8297</v>
      </c>
    </row>
    <row r="2506" spans="1:18" ht="28.8" x14ac:dyDescent="0.55000000000000004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0" t="str">
        <f t="shared" si="156"/>
        <v>October</v>
      </c>
      <c r="J2506" s="10">
        <f t="shared" si="157"/>
        <v>2014</v>
      </c>
      <c r="K2506" s="9">
        <f t="shared" si="158"/>
        <v>41958.057106481487</v>
      </c>
      <c r="L2506">
        <v>1416014534</v>
      </c>
      <c r="M2506" s="9">
        <f t="shared" si="159"/>
        <v>41928.015439814815</v>
      </c>
      <c r="N2506">
        <v>1413418934</v>
      </c>
      <c r="O2506" t="b">
        <v>0</v>
      </c>
      <c r="P2506">
        <v>0</v>
      </c>
      <c r="Q2506" t="b">
        <v>0</v>
      </c>
      <c r="R2506" t="s">
        <v>8297</v>
      </c>
    </row>
    <row r="2507" spans="1:18" ht="57.6" x14ac:dyDescent="0.55000000000000004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0" t="str">
        <f t="shared" si="156"/>
        <v>February</v>
      </c>
      <c r="J2507" s="10">
        <f t="shared" si="157"/>
        <v>2015</v>
      </c>
      <c r="K2507" s="9">
        <f t="shared" si="158"/>
        <v>42077.014074074075</v>
      </c>
      <c r="L2507">
        <v>1426292416</v>
      </c>
      <c r="M2507" s="9">
        <f t="shared" si="159"/>
        <v>42047.05574074074</v>
      </c>
      <c r="N2507">
        <v>1423704016</v>
      </c>
      <c r="O2507" t="b">
        <v>0</v>
      </c>
      <c r="P2507">
        <v>0</v>
      </c>
      <c r="Q2507" t="b">
        <v>0</v>
      </c>
      <c r="R2507" t="s">
        <v>8297</v>
      </c>
    </row>
    <row r="2508" spans="1:18" ht="43.2" x14ac:dyDescent="0.55000000000000004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0" t="str">
        <f t="shared" si="156"/>
        <v>September</v>
      </c>
      <c r="J2508" s="10">
        <f t="shared" si="157"/>
        <v>2015</v>
      </c>
      <c r="K2508" s="9">
        <f t="shared" si="158"/>
        <v>42280.875</v>
      </c>
      <c r="L2508">
        <v>1443906000</v>
      </c>
      <c r="M2508" s="9">
        <f t="shared" si="159"/>
        <v>42258.297094907408</v>
      </c>
      <c r="N2508">
        <v>1441955269</v>
      </c>
      <c r="O2508" t="b">
        <v>0</v>
      </c>
      <c r="P2508">
        <v>2</v>
      </c>
      <c r="Q2508" t="b">
        <v>0</v>
      </c>
      <c r="R2508" t="s">
        <v>8297</v>
      </c>
    </row>
    <row r="2509" spans="1:18" x14ac:dyDescent="0.55000000000000004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0" t="str">
        <f t="shared" si="156"/>
        <v>April</v>
      </c>
      <c r="J2509" s="10">
        <f t="shared" si="157"/>
        <v>2015</v>
      </c>
      <c r="K2509" s="9">
        <f t="shared" si="158"/>
        <v>42135.072962962964</v>
      </c>
      <c r="L2509">
        <v>1431308704</v>
      </c>
      <c r="M2509" s="9">
        <f t="shared" si="159"/>
        <v>42105.072962962964</v>
      </c>
      <c r="N2509">
        <v>1428716704</v>
      </c>
      <c r="O2509" t="b">
        <v>0</v>
      </c>
      <c r="P2509">
        <v>0</v>
      </c>
      <c r="Q2509" t="b">
        <v>0</v>
      </c>
      <c r="R2509" t="s">
        <v>8297</v>
      </c>
    </row>
    <row r="2510" spans="1:18" ht="43.2" x14ac:dyDescent="0.55000000000000004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0" t="str">
        <f t="shared" si="156"/>
        <v>July</v>
      </c>
      <c r="J2510" s="10">
        <f t="shared" si="157"/>
        <v>2014</v>
      </c>
      <c r="K2510" s="9">
        <f t="shared" si="158"/>
        <v>41865.951782407406</v>
      </c>
      <c r="L2510">
        <v>1408056634</v>
      </c>
      <c r="M2510" s="9">
        <f t="shared" si="159"/>
        <v>41835.951782407406</v>
      </c>
      <c r="N2510">
        <v>1405464634</v>
      </c>
      <c r="O2510" t="b">
        <v>0</v>
      </c>
      <c r="P2510">
        <v>0</v>
      </c>
      <c r="Q2510" t="b">
        <v>0</v>
      </c>
      <c r="R2510" t="s">
        <v>8297</v>
      </c>
    </row>
    <row r="2511" spans="1:18" ht="43.2" x14ac:dyDescent="0.55000000000000004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0" t="str">
        <f t="shared" si="156"/>
        <v>February</v>
      </c>
      <c r="J2511" s="10">
        <f t="shared" si="157"/>
        <v>2015</v>
      </c>
      <c r="K2511" s="9">
        <f t="shared" si="158"/>
        <v>42114.767928240741</v>
      </c>
      <c r="L2511">
        <v>1429554349</v>
      </c>
      <c r="M2511" s="9">
        <f t="shared" si="159"/>
        <v>42058.809594907405</v>
      </c>
      <c r="N2511">
        <v>1424719549</v>
      </c>
      <c r="O2511" t="b">
        <v>0</v>
      </c>
      <c r="P2511">
        <v>28</v>
      </c>
      <c r="Q2511" t="b">
        <v>0</v>
      </c>
      <c r="R2511" t="s">
        <v>8297</v>
      </c>
    </row>
    <row r="2512" spans="1:18" ht="43.2" x14ac:dyDescent="0.55000000000000004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0" t="str">
        <f t="shared" si="156"/>
        <v>March</v>
      </c>
      <c r="J2512" s="10">
        <f t="shared" si="157"/>
        <v>2015</v>
      </c>
      <c r="K2512" s="9">
        <f t="shared" si="158"/>
        <v>42138.997361111105</v>
      </c>
      <c r="L2512">
        <v>1431647772</v>
      </c>
      <c r="M2512" s="9">
        <f t="shared" si="159"/>
        <v>42078.997361111105</v>
      </c>
      <c r="N2512">
        <v>1426463772</v>
      </c>
      <c r="O2512" t="b">
        <v>0</v>
      </c>
      <c r="P2512">
        <v>2</v>
      </c>
      <c r="Q2512" t="b">
        <v>0</v>
      </c>
      <c r="R2512" t="s">
        <v>8297</v>
      </c>
    </row>
    <row r="2513" spans="1:18" ht="43.2" x14ac:dyDescent="0.55000000000000004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0" t="str">
        <f t="shared" si="156"/>
        <v>January</v>
      </c>
      <c r="J2513" s="10">
        <f t="shared" si="157"/>
        <v>2016</v>
      </c>
      <c r="K2513" s="9">
        <f t="shared" si="158"/>
        <v>42401.446909722217</v>
      </c>
      <c r="L2513">
        <v>1454323413</v>
      </c>
      <c r="M2513" s="9">
        <f t="shared" si="159"/>
        <v>42371.446909722217</v>
      </c>
      <c r="N2513">
        <v>1451731413</v>
      </c>
      <c r="O2513" t="b">
        <v>0</v>
      </c>
      <c r="P2513">
        <v>0</v>
      </c>
      <c r="Q2513" t="b">
        <v>0</v>
      </c>
      <c r="R2513" t="s">
        <v>8297</v>
      </c>
    </row>
    <row r="2514" spans="1:18" ht="43.2" x14ac:dyDescent="0.55000000000000004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0" t="str">
        <f t="shared" si="156"/>
        <v>November</v>
      </c>
      <c r="J2514" s="10">
        <f t="shared" si="157"/>
        <v>2014</v>
      </c>
      <c r="K2514" s="9">
        <f t="shared" si="158"/>
        <v>41986.876863425925</v>
      </c>
      <c r="L2514">
        <v>1418504561</v>
      </c>
      <c r="M2514" s="9">
        <f t="shared" si="159"/>
        <v>41971.876863425925</v>
      </c>
      <c r="N2514">
        <v>1417208561</v>
      </c>
      <c r="O2514" t="b">
        <v>0</v>
      </c>
      <c r="P2514">
        <v>0</v>
      </c>
      <c r="Q2514" t="b">
        <v>0</v>
      </c>
      <c r="R2514" t="s">
        <v>8297</v>
      </c>
    </row>
    <row r="2515" spans="1:18" ht="43.2" x14ac:dyDescent="0.55000000000000004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0" t="str">
        <f t="shared" si="156"/>
        <v>December</v>
      </c>
      <c r="J2515" s="10">
        <f t="shared" si="157"/>
        <v>2016</v>
      </c>
      <c r="K2515" s="9">
        <f t="shared" si="158"/>
        <v>42792.00681712963</v>
      </c>
      <c r="L2515">
        <v>1488067789</v>
      </c>
      <c r="M2515" s="9">
        <f t="shared" si="159"/>
        <v>42732.00681712963</v>
      </c>
      <c r="N2515">
        <v>1482883789</v>
      </c>
      <c r="O2515" t="b">
        <v>0</v>
      </c>
      <c r="P2515">
        <v>0</v>
      </c>
      <c r="Q2515" t="b">
        <v>0</v>
      </c>
      <c r="R2515" t="s">
        <v>8297</v>
      </c>
    </row>
    <row r="2516" spans="1:18" ht="43.2" x14ac:dyDescent="0.55000000000000004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0" t="str">
        <f t="shared" si="156"/>
        <v>August</v>
      </c>
      <c r="J2516" s="10">
        <f t="shared" si="157"/>
        <v>2014</v>
      </c>
      <c r="K2516" s="9">
        <f t="shared" si="158"/>
        <v>41871.389780092592</v>
      </c>
      <c r="L2516">
        <v>1408526477</v>
      </c>
      <c r="M2516" s="9">
        <f t="shared" si="159"/>
        <v>41854.389780092592</v>
      </c>
      <c r="N2516">
        <v>1407057677</v>
      </c>
      <c r="O2516" t="b">
        <v>0</v>
      </c>
      <c r="P2516">
        <v>4</v>
      </c>
      <c r="Q2516" t="b">
        <v>0</v>
      </c>
      <c r="R2516" t="s">
        <v>8297</v>
      </c>
    </row>
    <row r="2517" spans="1:18" ht="43.2" x14ac:dyDescent="0.55000000000000004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0" t="str">
        <f t="shared" si="156"/>
        <v>January</v>
      </c>
      <c r="J2517" s="10">
        <f t="shared" si="157"/>
        <v>2015</v>
      </c>
      <c r="K2517" s="9">
        <f t="shared" si="158"/>
        <v>42057.839733796296</v>
      </c>
      <c r="L2517">
        <v>1424635753</v>
      </c>
      <c r="M2517" s="9">
        <f t="shared" si="159"/>
        <v>42027.839733796296</v>
      </c>
      <c r="N2517">
        <v>1422043753</v>
      </c>
      <c r="O2517" t="b">
        <v>0</v>
      </c>
      <c r="P2517">
        <v>12</v>
      </c>
      <c r="Q2517" t="b">
        <v>0</v>
      </c>
      <c r="R2517" t="s">
        <v>8297</v>
      </c>
    </row>
    <row r="2518" spans="1:18" ht="43.2" x14ac:dyDescent="0.55000000000000004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0" t="str">
        <f t="shared" si="156"/>
        <v>October</v>
      </c>
      <c r="J2518" s="10">
        <f t="shared" si="157"/>
        <v>2014</v>
      </c>
      <c r="K2518" s="9">
        <f t="shared" si="158"/>
        <v>41972.6950462963</v>
      </c>
      <c r="L2518">
        <v>1417279252</v>
      </c>
      <c r="M2518" s="9">
        <f t="shared" si="159"/>
        <v>41942.653379629628</v>
      </c>
      <c r="N2518">
        <v>1414683652</v>
      </c>
      <c r="O2518" t="b">
        <v>0</v>
      </c>
      <c r="P2518">
        <v>0</v>
      </c>
      <c r="Q2518" t="b">
        <v>0</v>
      </c>
      <c r="R2518" t="s">
        <v>8297</v>
      </c>
    </row>
    <row r="2519" spans="1:18" ht="43.2" x14ac:dyDescent="0.55000000000000004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0" t="str">
        <f t="shared" si="156"/>
        <v>February</v>
      </c>
      <c r="J2519" s="10">
        <f t="shared" si="157"/>
        <v>2015</v>
      </c>
      <c r="K2519" s="9">
        <f t="shared" si="158"/>
        <v>42082.760763888888</v>
      </c>
      <c r="L2519">
        <v>1426788930</v>
      </c>
      <c r="M2519" s="9">
        <f t="shared" si="159"/>
        <v>42052.802430555559</v>
      </c>
      <c r="N2519">
        <v>1424200530</v>
      </c>
      <c r="O2519" t="b">
        <v>0</v>
      </c>
      <c r="P2519">
        <v>33</v>
      </c>
      <c r="Q2519" t="b">
        <v>0</v>
      </c>
      <c r="R2519" t="s">
        <v>8297</v>
      </c>
    </row>
    <row r="2520" spans="1:18" ht="43.2" x14ac:dyDescent="0.55000000000000004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0" t="str">
        <f t="shared" si="156"/>
        <v>October</v>
      </c>
      <c r="J2520" s="10">
        <f t="shared" si="157"/>
        <v>2014</v>
      </c>
      <c r="K2520" s="9">
        <f t="shared" si="158"/>
        <v>41956.722546296296</v>
      </c>
      <c r="L2520">
        <v>1415899228</v>
      </c>
      <c r="M2520" s="9">
        <f t="shared" si="159"/>
        <v>41926.680879629632</v>
      </c>
      <c r="N2520">
        <v>1413303628</v>
      </c>
      <c r="O2520" t="b">
        <v>0</v>
      </c>
      <c r="P2520">
        <v>0</v>
      </c>
      <c r="Q2520" t="b">
        <v>0</v>
      </c>
      <c r="R2520" t="s">
        <v>8297</v>
      </c>
    </row>
    <row r="2521" spans="1:18" ht="28.8" x14ac:dyDescent="0.55000000000000004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0" t="str">
        <f t="shared" si="156"/>
        <v>June</v>
      </c>
      <c r="J2521" s="10">
        <f t="shared" si="157"/>
        <v>2014</v>
      </c>
      <c r="K2521" s="9">
        <f t="shared" si="158"/>
        <v>41839.155138888891</v>
      </c>
      <c r="L2521">
        <v>1405741404</v>
      </c>
      <c r="M2521" s="9">
        <f t="shared" si="159"/>
        <v>41809.155138888891</v>
      </c>
      <c r="N2521">
        <v>1403149404</v>
      </c>
      <c r="O2521" t="b">
        <v>0</v>
      </c>
      <c r="P2521">
        <v>4</v>
      </c>
      <c r="Q2521" t="b">
        <v>0</v>
      </c>
      <c r="R2521" t="s">
        <v>8297</v>
      </c>
    </row>
    <row r="2522" spans="1:18" ht="43.2" x14ac:dyDescent="0.55000000000000004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0" t="str">
        <f t="shared" si="156"/>
        <v>August</v>
      </c>
      <c r="J2522" s="10">
        <f t="shared" si="157"/>
        <v>2016</v>
      </c>
      <c r="K2522" s="9">
        <f t="shared" si="158"/>
        <v>42658.806249999994</v>
      </c>
      <c r="L2522">
        <v>1476559260</v>
      </c>
      <c r="M2522" s="9">
        <f t="shared" si="159"/>
        <v>42612.600520833337</v>
      </c>
      <c r="N2522">
        <v>1472567085</v>
      </c>
      <c r="O2522" t="b">
        <v>0</v>
      </c>
      <c r="P2522">
        <v>0</v>
      </c>
      <c r="Q2522" t="b">
        <v>0</v>
      </c>
      <c r="R2522" t="s">
        <v>8297</v>
      </c>
    </row>
    <row r="2523" spans="1:18" ht="57.6" x14ac:dyDescent="0.55000000000000004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0" t="str">
        <f t="shared" si="156"/>
        <v>September</v>
      </c>
      <c r="J2523" s="10">
        <f t="shared" si="157"/>
        <v>2015</v>
      </c>
      <c r="K2523" s="9">
        <f t="shared" si="158"/>
        <v>42290.967835648145</v>
      </c>
      <c r="L2523">
        <v>1444778021</v>
      </c>
      <c r="M2523" s="9">
        <f t="shared" si="159"/>
        <v>42269.967835648145</v>
      </c>
      <c r="N2523">
        <v>1442963621</v>
      </c>
      <c r="O2523" t="b">
        <v>0</v>
      </c>
      <c r="P2523">
        <v>132</v>
      </c>
      <c r="Q2523" t="b">
        <v>1</v>
      </c>
      <c r="R2523" t="s">
        <v>8298</v>
      </c>
    </row>
    <row r="2524" spans="1:18" ht="43.2" x14ac:dyDescent="0.55000000000000004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0" t="str">
        <f t="shared" si="156"/>
        <v>March</v>
      </c>
      <c r="J2524" s="10">
        <f t="shared" si="157"/>
        <v>2016</v>
      </c>
      <c r="K2524" s="9">
        <f t="shared" si="158"/>
        <v>42482.619444444441</v>
      </c>
      <c r="L2524">
        <v>1461336720</v>
      </c>
      <c r="M2524" s="9">
        <f t="shared" si="159"/>
        <v>42460.573611111111</v>
      </c>
      <c r="N2524">
        <v>1459431960</v>
      </c>
      <c r="O2524" t="b">
        <v>0</v>
      </c>
      <c r="P2524">
        <v>27</v>
      </c>
      <c r="Q2524" t="b">
        <v>1</v>
      </c>
      <c r="R2524" t="s">
        <v>8298</v>
      </c>
    </row>
    <row r="2525" spans="1:18" ht="43.2" x14ac:dyDescent="0.55000000000000004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0" t="str">
        <f t="shared" si="156"/>
        <v>October</v>
      </c>
      <c r="J2525" s="10">
        <f t="shared" si="157"/>
        <v>2014</v>
      </c>
      <c r="K2525" s="9">
        <f t="shared" si="158"/>
        <v>41961.017268518524</v>
      </c>
      <c r="L2525">
        <v>1416270292</v>
      </c>
      <c r="M2525" s="9">
        <f t="shared" si="159"/>
        <v>41930.975601851853</v>
      </c>
      <c r="N2525">
        <v>1413674692</v>
      </c>
      <c r="O2525" t="b">
        <v>0</v>
      </c>
      <c r="P2525">
        <v>26</v>
      </c>
      <c r="Q2525" t="b">
        <v>1</v>
      </c>
      <c r="R2525" t="s">
        <v>8298</v>
      </c>
    </row>
    <row r="2526" spans="1:18" ht="28.8" x14ac:dyDescent="0.55000000000000004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0" t="str">
        <f t="shared" si="156"/>
        <v>November</v>
      </c>
      <c r="J2526" s="10">
        <f t="shared" si="157"/>
        <v>2014</v>
      </c>
      <c r="K2526" s="9">
        <f t="shared" si="158"/>
        <v>41994.1875</v>
      </c>
      <c r="L2526">
        <v>1419136200</v>
      </c>
      <c r="M2526" s="9">
        <f t="shared" si="159"/>
        <v>41961.807372685187</v>
      </c>
      <c r="N2526">
        <v>1416338557</v>
      </c>
      <c r="O2526" t="b">
        <v>0</v>
      </c>
      <c r="P2526">
        <v>43</v>
      </c>
      <c r="Q2526" t="b">
        <v>1</v>
      </c>
      <c r="R2526" t="s">
        <v>8298</v>
      </c>
    </row>
    <row r="2527" spans="1:18" ht="43.2" x14ac:dyDescent="0.55000000000000004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0" t="str">
        <f t="shared" si="156"/>
        <v>May</v>
      </c>
      <c r="J2527" s="10">
        <f t="shared" si="157"/>
        <v>2012</v>
      </c>
      <c r="K2527" s="9">
        <f t="shared" si="158"/>
        <v>41088.844571759262</v>
      </c>
      <c r="L2527">
        <v>1340914571</v>
      </c>
      <c r="M2527" s="9">
        <f t="shared" si="159"/>
        <v>41058.844571759262</v>
      </c>
      <c r="N2527">
        <v>1338322571</v>
      </c>
      <c r="O2527" t="b">
        <v>0</v>
      </c>
      <c r="P2527">
        <v>80</v>
      </c>
      <c r="Q2527" t="b">
        <v>1</v>
      </c>
      <c r="R2527" t="s">
        <v>8298</v>
      </c>
    </row>
    <row r="2528" spans="1:18" ht="43.2" x14ac:dyDescent="0.55000000000000004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0" t="str">
        <f t="shared" si="156"/>
        <v>November</v>
      </c>
      <c r="J2528" s="10">
        <f t="shared" si="157"/>
        <v>2014</v>
      </c>
      <c r="K2528" s="9">
        <f t="shared" si="158"/>
        <v>41981.207638888889</v>
      </c>
      <c r="L2528">
        <v>1418014740</v>
      </c>
      <c r="M2528" s="9">
        <f t="shared" si="159"/>
        <v>41953.091134259259</v>
      </c>
      <c r="N2528">
        <v>1415585474</v>
      </c>
      <c r="O2528" t="b">
        <v>0</v>
      </c>
      <c r="P2528">
        <v>33</v>
      </c>
      <c r="Q2528" t="b">
        <v>1</v>
      </c>
      <c r="R2528" t="s">
        <v>8298</v>
      </c>
    </row>
    <row r="2529" spans="1:18" ht="43.2" x14ac:dyDescent="0.55000000000000004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0" t="str">
        <f t="shared" si="156"/>
        <v>September</v>
      </c>
      <c r="J2529" s="10">
        <f t="shared" si="157"/>
        <v>2013</v>
      </c>
      <c r="K2529" s="9">
        <f t="shared" si="158"/>
        <v>41565.165972222225</v>
      </c>
      <c r="L2529">
        <v>1382068740</v>
      </c>
      <c r="M2529" s="9">
        <f t="shared" si="159"/>
        <v>41546.75105324074</v>
      </c>
      <c r="N2529">
        <v>1380477691</v>
      </c>
      <c r="O2529" t="b">
        <v>0</v>
      </c>
      <c r="P2529">
        <v>71</v>
      </c>
      <c r="Q2529" t="b">
        <v>1</v>
      </c>
      <c r="R2529" t="s">
        <v>8298</v>
      </c>
    </row>
    <row r="2530" spans="1:18" ht="43.2" x14ac:dyDescent="0.55000000000000004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0" t="str">
        <f t="shared" si="156"/>
        <v>August</v>
      </c>
      <c r="J2530" s="10">
        <f t="shared" si="157"/>
        <v>2015</v>
      </c>
      <c r="K2530" s="9">
        <f t="shared" si="158"/>
        <v>42236.458333333328</v>
      </c>
      <c r="L2530">
        <v>1440068400</v>
      </c>
      <c r="M2530" s="9">
        <f t="shared" si="159"/>
        <v>42217.834525462968</v>
      </c>
      <c r="N2530">
        <v>1438459303</v>
      </c>
      <c r="O2530" t="b">
        <v>0</v>
      </c>
      <c r="P2530">
        <v>81</v>
      </c>
      <c r="Q2530" t="b">
        <v>1</v>
      </c>
      <c r="R2530" t="s">
        <v>8298</v>
      </c>
    </row>
    <row r="2531" spans="1:18" ht="28.8" x14ac:dyDescent="0.55000000000000004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0" t="str">
        <f t="shared" si="156"/>
        <v>February</v>
      </c>
      <c r="J2531" s="10">
        <f t="shared" si="157"/>
        <v>2012</v>
      </c>
      <c r="K2531" s="9">
        <f t="shared" si="158"/>
        <v>40993.0390625</v>
      </c>
      <c r="L2531">
        <v>1332636975</v>
      </c>
      <c r="M2531" s="9">
        <f t="shared" si="159"/>
        <v>40948.080729166664</v>
      </c>
      <c r="N2531">
        <v>1328752575</v>
      </c>
      <c r="O2531" t="b">
        <v>0</v>
      </c>
      <c r="P2531">
        <v>76</v>
      </c>
      <c r="Q2531" t="b">
        <v>1</v>
      </c>
      <c r="R2531" t="s">
        <v>8298</v>
      </c>
    </row>
    <row r="2532" spans="1:18" ht="43.2" x14ac:dyDescent="0.55000000000000004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0" t="str">
        <f t="shared" si="156"/>
        <v>March</v>
      </c>
      <c r="J2532" s="10">
        <f t="shared" si="157"/>
        <v>2015</v>
      </c>
      <c r="K2532" s="9">
        <f t="shared" si="158"/>
        <v>42114.201388888891</v>
      </c>
      <c r="L2532">
        <v>1429505400</v>
      </c>
      <c r="M2532" s="9">
        <f t="shared" si="159"/>
        <v>42081.864641203705</v>
      </c>
      <c r="N2532">
        <v>1426711505</v>
      </c>
      <c r="O2532" t="b">
        <v>0</v>
      </c>
      <c r="P2532">
        <v>48</v>
      </c>
      <c r="Q2532" t="b">
        <v>1</v>
      </c>
      <c r="R2532" t="s">
        <v>8298</v>
      </c>
    </row>
    <row r="2533" spans="1:18" ht="43.2" x14ac:dyDescent="0.55000000000000004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0" t="str">
        <f t="shared" si="156"/>
        <v>July</v>
      </c>
      <c r="J2533" s="10">
        <f t="shared" si="157"/>
        <v>2015</v>
      </c>
      <c r="K2533" s="9">
        <f t="shared" si="158"/>
        <v>42231.165972222225</v>
      </c>
      <c r="L2533">
        <v>1439611140</v>
      </c>
      <c r="M2533" s="9">
        <f t="shared" si="159"/>
        <v>42208.680023148147</v>
      </c>
      <c r="N2533">
        <v>1437668354</v>
      </c>
      <c r="O2533" t="b">
        <v>0</v>
      </c>
      <c r="P2533">
        <v>61</v>
      </c>
      <c r="Q2533" t="b">
        <v>1</v>
      </c>
      <c r="R2533" t="s">
        <v>8298</v>
      </c>
    </row>
    <row r="2534" spans="1:18" ht="43.2" x14ac:dyDescent="0.55000000000000004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0" t="str">
        <f t="shared" si="156"/>
        <v>July</v>
      </c>
      <c r="J2534" s="10">
        <f t="shared" si="157"/>
        <v>2012</v>
      </c>
      <c r="K2534" s="9">
        <f t="shared" si="158"/>
        <v>41137.849143518521</v>
      </c>
      <c r="L2534">
        <v>1345148566</v>
      </c>
      <c r="M2534" s="9">
        <f t="shared" si="159"/>
        <v>41107.849143518521</v>
      </c>
      <c r="N2534">
        <v>1342556566</v>
      </c>
      <c r="O2534" t="b">
        <v>0</v>
      </c>
      <c r="P2534">
        <v>60</v>
      </c>
      <c r="Q2534" t="b">
        <v>1</v>
      </c>
      <c r="R2534" t="s">
        <v>8298</v>
      </c>
    </row>
    <row r="2535" spans="1:18" ht="43.2" x14ac:dyDescent="0.55000000000000004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0" t="str">
        <f t="shared" si="156"/>
        <v>January</v>
      </c>
      <c r="J2535" s="10">
        <f t="shared" si="157"/>
        <v>2013</v>
      </c>
      <c r="K2535" s="9">
        <f t="shared" si="158"/>
        <v>41334.750787037039</v>
      </c>
      <c r="L2535">
        <v>1362160868</v>
      </c>
      <c r="M2535" s="9">
        <f t="shared" si="159"/>
        <v>41304.751284722224</v>
      </c>
      <c r="N2535">
        <v>1359568911</v>
      </c>
      <c r="O2535" t="b">
        <v>0</v>
      </c>
      <c r="P2535">
        <v>136</v>
      </c>
      <c r="Q2535" t="b">
        <v>1</v>
      </c>
      <c r="R2535" t="s">
        <v>8298</v>
      </c>
    </row>
    <row r="2536" spans="1:18" ht="57.6" x14ac:dyDescent="0.55000000000000004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0" t="str">
        <f t="shared" si="156"/>
        <v>November</v>
      </c>
      <c r="J2536" s="10">
        <f t="shared" si="157"/>
        <v>2009</v>
      </c>
      <c r="K2536" s="9">
        <f t="shared" si="158"/>
        <v>40179.25</v>
      </c>
      <c r="L2536">
        <v>1262325600</v>
      </c>
      <c r="M2536" s="9">
        <f t="shared" si="159"/>
        <v>40127.700370370374</v>
      </c>
      <c r="N2536">
        <v>1257871712</v>
      </c>
      <c r="O2536" t="b">
        <v>0</v>
      </c>
      <c r="P2536">
        <v>14</v>
      </c>
      <c r="Q2536" t="b">
        <v>1</v>
      </c>
      <c r="R2536" t="s">
        <v>8298</v>
      </c>
    </row>
    <row r="2537" spans="1:18" x14ac:dyDescent="0.55000000000000004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0" t="str">
        <f t="shared" si="156"/>
        <v>October</v>
      </c>
      <c r="J2537" s="10">
        <f t="shared" si="157"/>
        <v>2014</v>
      </c>
      <c r="K2537" s="9">
        <f t="shared" si="158"/>
        <v>41974.832696759258</v>
      </c>
      <c r="L2537">
        <v>1417463945</v>
      </c>
      <c r="M2537" s="9">
        <f t="shared" si="159"/>
        <v>41943.791030092594</v>
      </c>
      <c r="N2537">
        <v>1414781945</v>
      </c>
      <c r="O2537" t="b">
        <v>0</v>
      </c>
      <c r="P2537">
        <v>78</v>
      </c>
      <c r="Q2537" t="b">
        <v>1</v>
      </c>
      <c r="R2537" t="s">
        <v>8298</v>
      </c>
    </row>
    <row r="2538" spans="1:18" ht="43.2" x14ac:dyDescent="0.55000000000000004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0" t="str">
        <f t="shared" si="156"/>
        <v>July</v>
      </c>
      <c r="J2538" s="10">
        <f t="shared" si="157"/>
        <v>2013</v>
      </c>
      <c r="K2538" s="9">
        <f t="shared" si="158"/>
        <v>41485.106087962966</v>
      </c>
      <c r="L2538">
        <v>1375151566</v>
      </c>
      <c r="M2538" s="9">
        <f t="shared" si="159"/>
        <v>41464.106087962966</v>
      </c>
      <c r="N2538">
        <v>1373337166</v>
      </c>
      <c r="O2538" t="b">
        <v>0</v>
      </c>
      <c r="P2538">
        <v>4</v>
      </c>
      <c r="Q2538" t="b">
        <v>1</v>
      </c>
      <c r="R2538" t="s">
        <v>8298</v>
      </c>
    </row>
    <row r="2539" spans="1:18" ht="43.2" x14ac:dyDescent="0.55000000000000004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0" t="str">
        <f t="shared" si="156"/>
        <v>June</v>
      </c>
      <c r="J2539" s="10">
        <f t="shared" si="157"/>
        <v>2011</v>
      </c>
      <c r="K2539" s="9">
        <f t="shared" si="158"/>
        <v>40756.648784722223</v>
      </c>
      <c r="L2539">
        <v>1312212855</v>
      </c>
      <c r="M2539" s="9">
        <f t="shared" si="159"/>
        <v>40696.648784722223</v>
      </c>
      <c r="N2539">
        <v>1307028855</v>
      </c>
      <c r="O2539" t="b">
        <v>0</v>
      </c>
      <c r="P2539">
        <v>11</v>
      </c>
      <c r="Q2539" t="b">
        <v>1</v>
      </c>
      <c r="R2539" t="s">
        <v>8298</v>
      </c>
    </row>
    <row r="2540" spans="1:18" ht="28.8" x14ac:dyDescent="0.55000000000000004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0" t="str">
        <f t="shared" si="156"/>
        <v>January</v>
      </c>
      <c r="J2540" s="10">
        <f t="shared" si="157"/>
        <v>2013</v>
      </c>
      <c r="K2540" s="9">
        <f t="shared" si="158"/>
        <v>41329.207638888889</v>
      </c>
      <c r="L2540">
        <v>1361681940</v>
      </c>
      <c r="M2540" s="9">
        <f t="shared" si="159"/>
        <v>41298.509965277779</v>
      </c>
      <c r="N2540">
        <v>1359029661</v>
      </c>
      <c r="O2540" t="b">
        <v>0</v>
      </c>
      <c r="P2540">
        <v>185</v>
      </c>
      <c r="Q2540" t="b">
        <v>1</v>
      </c>
      <c r="R2540" t="s">
        <v>8298</v>
      </c>
    </row>
    <row r="2541" spans="1:18" ht="43.2" x14ac:dyDescent="0.55000000000000004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0" t="str">
        <f t="shared" si="156"/>
        <v>December</v>
      </c>
      <c r="J2541" s="10">
        <f t="shared" si="157"/>
        <v>2014</v>
      </c>
      <c r="K2541" s="9">
        <f t="shared" si="158"/>
        <v>42037.902222222227</v>
      </c>
      <c r="L2541">
        <v>1422913152</v>
      </c>
      <c r="M2541" s="9">
        <f t="shared" si="159"/>
        <v>41977.902222222227</v>
      </c>
      <c r="N2541">
        <v>1417729152</v>
      </c>
      <c r="O2541" t="b">
        <v>0</v>
      </c>
      <c r="P2541">
        <v>59</v>
      </c>
      <c r="Q2541" t="b">
        <v>1</v>
      </c>
      <c r="R2541" t="s">
        <v>8298</v>
      </c>
    </row>
    <row r="2542" spans="1:18" ht="43.2" x14ac:dyDescent="0.55000000000000004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0" t="str">
        <f t="shared" si="156"/>
        <v>August</v>
      </c>
      <c r="J2542" s="10">
        <f t="shared" si="157"/>
        <v>2011</v>
      </c>
      <c r="K2542" s="9">
        <f t="shared" si="158"/>
        <v>40845.675011574072</v>
      </c>
      <c r="L2542">
        <v>1319904721</v>
      </c>
      <c r="M2542" s="9">
        <f t="shared" si="159"/>
        <v>40785.675011574072</v>
      </c>
      <c r="N2542">
        <v>1314720721</v>
      </c>
      <c r="O2542" t="b">
        <v>0</v>
      </c>
      <c r="P2542">
        <v>27</v>
      </c>
      <c r="Q2542" t="b">
        <v>1</v>
      </c>
      <c r="R2542" t="s">
        <v>8298</v>
      </c>
    </row>
    <row r="2543" spans="1:18" ht="57.6" x14ac:dyDescent="0.55000000000000004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0" t="str">
        <f t="shared" si="156"/>
        <v>July</v>
      </c>
      <c r="J2543" s="10">
        <f t="shared" si="157"/>
        <v>2013</v>
      </c>
      <c r="K2543" s="9">
        <f t="shared" si="158"/>
        <v>41543.449282407404</v>
      </c>
      <c r="L2543">
        <v>1380192418</v>
      </c>
      <c r="M2543" s="9">
        <f t="shared" si="159"/>
        <v>41483.449282407404</v>
      </c>
      <c r="N2543">
        <v>1375008418</v>
      </c>
      <c r="O2543" t="b">
        <v>0</v>
      </c>
      <c r="P2543">
        <v>63</v>
      </c>
      <c r="Q2543" t="b">
        <v>1</v>
      </c>
      <c r="R2543" t="s">
        <v>8298</v>
      </c>
    </row>
    <row r="2544" spans="1:18" ht="43.2" x14ac:dyDescent="0.55000000000000004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0" t="str">
        <f t="shared" si="156"/>
        <v>August</v>
      </c>
      <c r="J2544" s="10">
        <f t="shared" si="157"/>
        <v>2013</v>
      </c>
      <c r="K2544" s="9">
        <f t="shared" si="158"/>
        <v>41548.165972222225</v>
      </c>
      <c r="L2544">
        <v>1380599940</v>
      </c>
      <c r="M2544" s="9">
        <f t="shared" si="159"/>
        <v>41509.426585648151</v>
      </c>
      <c r="N2544">
        <v>1377252857</v>
      </c>
      <c r="O2544" t="b">
        <v>0</v>
      </c>
      <c r="P2544">
        <v>13</v>
      </c>
      <c r="Q2544" t="b">
        <v>1</v>
      </c>
      <c r="R2544" t="s">
        <v>8298</v>
      </c>
    </row>
    <row r="2545" spans="1:18" ht="43.2" x14ac:dyDescent="0.55000000000000004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0" t="str">
        <f t="shared" si="156"/>
        <v>December</v>
      </c>
      <c r="J2545" s="10">
        <f t="shared" si="157"/>
        <v>2010</v>
      </c>
      <c r="K2545" s="9">
        <f t="shared" si="158"/>
        <v>40545.125</v>
      </c>
      <c r="L2545">
        <v>1293937200</v>
      </c>
      <c r="M2545" s="9">
        <f t="shared" si="159"/>
        <v>40514.107615740737</v>
      </c>
      <c r="N2545">
        <v>1291257298</v>
      </c>
      <c r="O2545" t="b">
        <v>0</v>
      </c>
      <c r="P2545">
        <v>13</v>
      </c>
      <c r="Q2545" t="b">
        <v>1</v>
      </c>
      <c r="R2545" t="s">
        <v>8298</v>
      </c>
    </row>
    <row r="2546" spans="1:18" ht="43.2" x14ac:dyDescent="0.55000000000000004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0" t="str">
        <f t="shared" si="156"/>
        <v>June</v>
      </c>
      <c r="J2546" s="10">
        <f t="shared" si="157"/>
        <v>2012</v>
      </c>
      <c r="K2546" s="9">
        <f t="shared" si="158"/>
        <v>41098.520474537036</v>
      </c>
      <c r="L2546">
        <v>1341750569</v>
      </c>
      <c r="M2546" s="9">
        <f t="shared" si="159"/>
        <v>41068.520474537036</v>
      </c>
      <c r="N2546">
        <v>1339158569</v>
      </c>
      <c r="O2546" t="b">
        <v>0</v>
      </c>
      <c r="P2546">
        <v>57</v>
      </c>
      <c r="Q2546" t="b">
        <v>1</v>
      </c>
      <c r="R2546" t="s">
        <v>8298</v>
      </c>
    </row>
    <row r="2547" spans="1:18" ht="43.2" x14ac:dyDescent="0.55000000000000004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0" t="str">
        <f t="shared" si="156"/>
        <v>January</v>
      </c>
      <c r="J2547" s="10">
        <f t="shared" si="157"/>
        <v>2015</v>
      </c>
      <c r="K2547" s="9">
        <f t="shared" si="158"/>
        <v>42062.020833333328</v>
      </c>
      <c r="L2547">
        <v>1424997000</v>
      </c>
      <c r="M2547" s="9">
        <f t="shared" si="159"/>
        <v>42027.13817129629</v>
      </c>
      <c r="N2547">
        <v>1421983138</v>
      </c>
      <c r="O2547" t="b">
        <v>0</v>
      </c>
      <c r="P2547">
        <v>61</v>
      </c>
      <c r="Q2547" t="b">
        <v>1</v>
      </c>
      <c r="R2547" t="s">
        <v>8298</v>
      </c>
    </row>
    <row r="2548" spans="1:18" ht="43.2" x14ac:dyDescent="0.55000000000000004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0" t="str">
        <f t="shared" si="156"/>
        <v>September</v>
      </c>
      <c r="J2548" s="10">
        <f t="shared" si="157"/>
        <v>2013</v>
      </c>
      <c r="K2548" s="9">
        <f t="shared" si="158"/>
        <v>41552.208333333336</v>
      </c>
      <c r="L2548">
        <v>1380949200</v>
      </c>
      <c r="M2548" s="9">
        <f t="shared" si="159"/>
        <v>41524.858553240738</v>
      </c>
      <c r="N2548">
        <v>1378586179</v>
      </c>
      <c r="O2548" t="b">
        <v>0</v>
      </c>
      <c r="P2548">
        <v>65</v>
      </c>
      <c r="Q2548" t="b">
        <v>1</v>
      </c>
      <c r="R2548" t="s">
        <v>8298</v>
      </c>
    </row>
    <row r="2549" spans="1:18" ht="43.2" x14ac:dyDescent="0.55000000000000004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0" t="str">
        <f t="shared" si="156"/>
        <v>March</v>
      </c>
      <c r="J2549" s="10">
        <f t="shared" si="157"/>
        <v>2012</v>
      </c>
      <c r="K2549" s="9">
        <f t="shared" si="158"/>
        <v>41003.731516203705</v>
      </c>
      <c r="L2549">
        <v>1333560803</v>
      </c>
      <c r="M2549" s="9">
        <f t="shared" si="159"/>
        <v>40973.773182870369</v>
      </c>
      <c r="N2549">
        <v>1330972403</v>
      </c>
      <c r="O2549" t="b">
        <v>0</v>
      </c>
      <c r="P2549">
        <v>134</v>
      </c>
      <c r="Q2549" t="b">
        <v>1</v>
      </c>
      <c r="R2549" t="s">
        <v>8298</v>
      </c>
    </row>
    <row r="2550" spans="1:18" ht="43.2" x14ac:dyDescent="0.55000000000000004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0" t="str">
        <f t="shared" si="156"/>
        <v>September</v>
      </c>
      <c r="J2550" s="10">
        <f t="shared" si="157"/>
        <v>2016</v>
      </c>
      <c r="K2550" s="9">
        <f t="shared" si="158"/>
        <v>42643.185416666667</v>
      </c>
      <c r="L2550">
        <v>1475209620</v>
      </c>
      <c r="M2550" s="9">
        <f t="shared" si="159"/>
        <v>42618.625428240746</v>
      </c>
      <c r="N2550">
        <v>1473087637</v>
      </c>
      <c r="O2550" t="b">
        <v>0</v>
      </c>
      <c r="P2550">
        <v>37</v>
      </c>
      <c r="Q2550" t="b">
        <v>1</v>
      </c>
      <c r="R2550" t="s">
        <v>8298</v>
      </c>
    </row>
    <row r="2551" spans="1:18" ht="43.2" x14ac:dyDescent="0.55000000000000004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0" t="str">
        <f t="shared" si="156"/>
        <v>April</v>
      </c>
      <c r="J2551" s="10">
        <f t="shared" si="157"/>
        <v>2013</v>
      </c>
      <c r="K2551" s="9">
        <f t="shared" si="158"/>
        <v>41425.708333333336</v>
      </c>
      <c r="L2551">
        <v>1370019600</v>
      </c>
      <c r="M2551" s="9">
        <f t="shared" si="159"/>
        <v>41390.757754629631</v>
      </c>
      <c r="N2551">
        <v>1366999870</v>
      </c>
      <c r="O2551" t="b">
        <v>0</v>
      </c>
      <c r="P2551">
        <v>37</v>
      </c>
      <c r="Q2551" t="b">
        <v>1</v>
      </c>
      <c r="R2551" t="s">
        <v>8298</v>
      </c>
    </row>
    <row r="2552" spans="1:18" ht="43.2" x14ac:dyDescent="0.55000000000000004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0" t="str">
        <f t="shared" si="156"/>
        <v>August</v>
      </c>
      <c r="J2552" s="10">
        <f t="shared" si="157"/>
        <v>2015</v>
      </c>
      <c r="K2552" s="9">
        <f t="shared" si="158"/>
        <v>42285.165972222225</v>
      </c>
      <c r="L2552">
        <v>1444276740</v>
      </c>
      <c r="M2552" s="9">
        <f t="shared" si="159"/>
        <v>42228.634328703702</v>
      </c>
      <c r="N2552">
        <v>1439392406</v>
      </c>
      <c r="O2552" t="b">
        <v>0</v>
      </c>
      <c r="P2552">
        <v>150</v>
      </c>
      <c r="Q2552" t="b">
        <v>1</v>
      </c>
      <c r="R2552" t="s">
        <v>8298</v>
      </c>
    </row>
    <row r="2553" spans="1:18" ht="43.2" x14ac:dyDescent="0.55000000000000004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0" t="str">
        <f t="shared" si="156"/>
        <v>February</v>
      </c>
      <c r="J2553" s="10">
        <f t="shared" si="157"/>
        <v>2012</v>
      </c>
      <c r="K2553" s="9">
        <f t="shared" si="158"/>
        <v>40989.866666666669</v>
      </c>
      <c r="L2553">
        <v>1332362880</v>
      </c>
      <c r="M2553" s="9">
        <f t="shared" si="159"/>
        <v>40961.252141203702</v>
      </c>
      <c r="N2553">
        <v>1329890585</v>
      </c>
      <c r="O2553" t="b">
        <v>0</v>
      </c>
      <c r="P2553">
        <v>56</v>
      </c>
      <c r="Q2553" t="b">
        <v>1</v>
      </c>
      <c r="R2553" t="s">
        <v>8298</v>
      </c>
    </row>
    <row r="2554" spans="1:18" ht="43.2" x14ac:dyDescent="0.55000000000000004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0" t="str">
        <f t="shared" si="156"/>
        <v>February</v>
      </c>
      <c r="J2554" s="10">
        <f t="shared" si="157"/>
        <v>2017</v>
      </c>
      <c r="K2554" s="9">
        <f t="shared" si="158"/>
        <v>42799.809965277775</v>
      </c>
      <c r="L2554">
        <v>1488741981</v>
      </c>
      <c r="M2554" s="9">
        <f t="shared" si="159"/>
        <v>42769.809965277775</v>
      </c>
      <c r="N2554">
        <v>1486149981</v>
      </c>
      <c r="O2554" t="b">
        <v>0</v>
      </c>
      <c r="P2554">
        <v>18</v>
      </c>
      <c r="Q2554" t="b">
        <v>1</v>
      </c>
      <c r="R2554" t="s">
        <v>8298</v>
      </c>
    </row>
    <row r="2555" spans="1:18" ht="43.2" x14ac:dyDescent="0.55000000000000004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0" t="str">
        <f t="shared" si="156"/>
        <v>July</v>
      </c>
      <c r="J2555" s="10">
        <f t="shared" si="157"/>
        <v>2012</v>
      </c>
      <c r="K2555" s="9">
        <f t="shared" si="158"/>
        <v>41173.199155092596</v>
      </c>
      <c r="L2555">
        <v>1348202807</v>
      </c>
      <c r="M2555" s="9">
        <f t="shared" si="159"/>
        <v>41113.199155092596</v>
      </c>
      <c r="N2555">
        <v>1343018807</v>
      </c>
      <c r="O2555" t="b">
        <v>0</v>
      </c>
      <c r="P2555">
        <v>60</v>
      </c>
      <c r="Q2555" t="b">
        <v>1</v>
      </c>
      <c r="R2555" t="s">
        <v>8298</v>
      </c>
    </row>
    <row r="2556" spans="1:18" ht="43.2" x14ac:dyDescent="0.55000000000000004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0" t="str">
        <f t="shared" si="156"/>
        <v>May</v>
      </c>
      <c r="J2556" s="10">
        <f t="shared" si="157"/>
        <v>2015</v>
      </c>
      <c r="K2556" s="9">
        <f t="shared" si="158"/>
        <v>42156.165972222225</v>
      </c>
      <c r="L2556">
        <v>1433131140</v>
      </c>
      <c r="M2556" s="9">
        <f t="shared" si="159"/>
        <v>42125.078275462962</v>
      </c>
      <c r="N2556">
        <v>1430445163</v>
      </c>
      <c r="O2556" t="b">
        <v>0</v>
      </c>
      <c r="P2556">
        <v>67</v>
      </c>
      <c r="Q2556" t="b">
        <v>1</v>
      </c>
      <c r="R2556" t="s">
        <v>8298</v>
      </c>
    </row>
    <row r="2557" spans="1:18" ht="43.2" x14ac:dyDescent="0.55000000000000004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0" t="str">
        <f t="shared" si="156"/>
        <v>April</v>
      </c>
      <c r="J2557" s="10">
        <f t="shared" si="157"/>
        <v>2012</v>
      </c>
      <c r="K2557" s="9">
        <f t="shared" si="158"/>
        <v>41057.655011574076</v>
      </c>
      <c r="L2557">
        <v>1338219793</v>
      </c>
      <c r="M2557" s="9">
        <f t="shared" si="159"/>
        <v>41026.655011574076</v>
      </c>
      <c r="N2557">
        <v>1335541393</v>
      </c>
      <c r="O2557" t="b">
        <v>0</v>
      </c>
      <c r="P2557">
        <v>35</v>
      </c>
      <c r="Q2557" t="b">
        <v>1</v>
      </c>
      <c r="R2557" t="s">
        <v>8298</v>
      </c>
    </row>
    <row r="2558" spans="1:18" ht="43.2" x14ac:dyDescent="0.55000000000000004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0" t="str">
        <f t="shared" si="156"/>
        <v>November</v>
      </c>
      <c r="J2558" s="10">
        <f t="shared" si="157"/>
        <v>2012</v>
      </c>
      <c r="K2558" s="9">
        <f t="shared" si="158"/>
        <v>41267.991400462961</v>
      </c>
      <c r="L2558">
        <v>1356392857</v>
      </c>
      <c r="M2558" s="9">
        <f t="shared" si="159"/>
        <v>41222.991400462961</v>
      </c>
      <c r="N2558">
        <v>1352504857</v>
      </c>
      <c r="O2558" t="b">
        <v>0</v>
      </c>
      <c r="P2558">
        <v>34</v>
      </c>
      <c r="Q2558" t="b">
        <v>1</v>
      </c>
      <c r="R2558" t="s">
        <v>8298</v>
      </c>
    </row>
    <row r="2559" spans="1:18" ht="28.8" x14ac:dyDescent="0.55000000000000004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0" t="str">
        <f t="shared" si="156"/>
        <v>April</v>
      </c>
      <c r="J2559" s="10">
        <f t="shared" si="157"/>
        <v>2014</v>
      </c>
      <c r="K2559" s="9">
        <f t="shared" si="158"/>
        <v>41774.745208333334</v>
      </c>
      <c r="L2559">
        <v>1400176386</v>
      </c>
      <c r="M2559" s="9">
        <f t="shared" si="159"/>
        <v>41744.745208333334</v>
      </c>
      <c r="N2559">
        <v>1397584386</v>
      </c>
      <c r="O2559" t="b">
        <v>0</v>
      </c>
      <c r="P2559">
        <v>36</v>
      </c>
      <c r="Q2559" t="b">
        <v>1</v>
      </c>
      <c r="R2559" t="s">
        <v>8298</v>
      </c>
    </row>
    <row r="2560" spans="1:18" ht="28.8" x14ac:dyDescent="0.55000000000000004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0" t="str">
        <f t="shared" si="156"/>
        <v>March</v>
      </c>
      <c r="J2560" s="10">
        <f t="shared" si="157"/>
        <v>2015</v>
      </c>
      <c r="K2560" s="9">
        <f t="shared" si="158"/>
        <v>42125.582638888889</v>
      </c>
      <c r="L2560">
        <v>1430488740</v>
      </c>
      <c r="M2560" s="9">
        <f t="shared" si="159"/>
        <v>42093.860023148154</v>
      </c>
      <c r="N2560">
        <v>1427747906</v>
      </c>
      <c r="O2560" t="b">
        <v>0</v>
      </c>
      <c r="P2560">
        <v>18</v>
      </c>
      <c r="Q2560" t="b">
        <v>1</v>
      </c>
      <c r="R2560" t="s">
        <v>8298</v>
      </c>
    </row>
    <row r="2561" spans="1:18" ht="43.2" x14ac:dyDescent="0.55000000000000004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0" t="str">
        <f t="shared" si="156"/>
        <v>October</v>
      </c>
      <c r="J2561" s="10">
        <f t="shared" si="157"/>
        <v>2011</v>
      </c>
      <c r="K2561" s="9">
        <f t="shared" si="158"/>
        <v>40862.817361111112</v>
      </c>
      <c r="L2561">
        <v>1321385820</v>
      </c>
      <c r="M2561" s="9">
        <f t="shared" si="159"/>
        <v>40829.873657407406</v>
      </c>
      <c r="N2561">
        <v>1318539484</v>
      </c>
      <c r="O2561" t="b">
        <v>0</v>
      </c>
      <c r="P2561">
        <v>25</v>
      </c>
      <c r="Q2561" t="b">
        <v>1</v>
      </c>
      <c r="R2561" t="s">
        <v>8298</v>
      </c>
    </row>
    <row r="2562" spans="1:18" ht="43.2" x14ac:dyDescent="0.55000000000000004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0" t="str">
        <f t="shared" si="156"/>
        <v>February</v>
      </c>
      <c r="J2562" s="10">
        <f t="shared" si="157"/>
        <v>2015</v>
      </c>
      <c r="K2562" s="9">
        <f t="shared" si="158"/>
        <v>42069.951087962967</v>
      </c>
      <c r="L2562">
        <v>1425682174</v>
      </c>
      <c r="M2562" s="9">
        <f t="shared" si="159"/>
        <v>42039.951087962967</v>
      </c>
      <c r="N2562">
        <v>1423090174</v>
      </c>
      <c r="O2562" t="b">
        <v>0</v>
      </c>
      <c r="P2562">
        <v>21</v>
      </c>
      <c r="Q2562" t="b">
        <v>1</v>
      </c>
      <c r="R2562" t="s">
        <v>8298</v>
      </c>
    </row>
    <row r="2563" spans="1:18" ht="43.2" x14ac:dyDescent="0.55000000000000004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0" t="str">
        <f t="shared" ref="I2563:I2626" si="160">TEXT(M2563, "mmmm")</f>
        <v>September</v>
      </c>
      <c r="J2563" s="10">
        <f t="shared" ref="J2563:J2626" si="161">YEAR(M2563)</f>
        <v>2015</v>
      </c>
      <c r="K2563" s="9">
        <f t="shared" ref="K2563:K2626" si="162">(((L2563/60)/60)/24)+DATE(1970,1,1)</f>
        <v>42290.528807870374</v>
      </c>
      <c r="L2563">
        <v>1444740089</v>
      </c>
      <c r="M2563" s="9">
        <f t="shared" ref="M2563:M2626" si="163">(((N2563/60)/60)/24)+DATE(1970,1,1)</f>
        <v>42260.528807870374</v>
      </c>
      <c r="N2563">
        <v>1442148089</v>
      </c>
      <c r="O2563" t="b">
        <v>0</v>
      </c>
      <c r="P2563">
        <v>0</v>
      </c>
      <c r="Q2563" t="b">
        <v>0</v>
      </c>
      <c r="R2563" t="s">
        <v>8282</v>
      </c>
    </row>
    <row r="2564" spans="1:18" ht="57.6" x14ac:dyDescent="0.55000000000000004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0" t="str">
        <f t="shared" si="160"/>
        <v>August</v>
      </c>
      <c r="J2564" s="10">
        <f t="shared" si="161"/>
        <v>2016</v>
      </c>
      <c r="K2564" s="9">
        <f t="shared" si="162"/>
        <v>42654.524756944447</v>
      </c>
      <c r="L2564">
        <v>1476189339</v>
      </c>
      <c r="M2564" s="9">
        <f t="shared" si="163"/>
        <v>42594.524756944447</v>
      </c>
      <c r="N2564">
        <v>1471005339</v>
      </c>
      <c r="O2564" t="b">
        <v>0</v>
      </c>
      <c r="P2564">
        <v>3</v>
      </c>
      <c r="Q2564" t="b">
        <v>0</v>
      </c>
      <c r="R2564" t="s">
        <v>8282</v>
      </c>
    </row>
    <row r="2565" spans="1:18" ht="28.8" x14ac:dyDescent="0.55000000000000004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0" t="str">
        <f t="shared" si="160"/>
        <v>May</v>
      </c>
      <c r="J2565" s="10">
        <f t="shared" si="161"/>
        <v>2015</v>
      </c>
      <c r="K2565" s="9">
        <f t="shared" si="162"/>
        <v>42215.139479166668</v>
      </c>
      <c r="L2565">
        <v>1438226451</v>
      </c>
      <c r="M2565" s="9">
        <f t="shared" si="163"/>
        <v>42155.139479166668</v>
      </c>
      <c r="N2565">
        <v>1433042451</v>
      </c>
      <c r="O2565" t="b">
        <v>0</v>
      </c>
      <c r="P2565">
        <v>0</v>
      </c>
      <c r="Q2565" t="b">
        <v>0</v>
      </c>
      <c r="R2565" t="s">
        <v>8282</v>
      </c>
    </row>
    <row r="2566" spans="1:18" ht="43.2" x14ac:dyDescent="0.55000000000000004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0" t="str">
        <f t="shared" si="160"/>
        <v>July</v>
      </c>
      <c r="J2566" s="10">
        <f t="shared" si="161"/>
        <v>2014</v>
      </c>
      <c r="K2566" s="9">
        <f t="shared" si="162"/>
        <v>41852.040497685186</v>
      </c>
      <c r="L2566">
        <v>1406854699</v>
      </c>
      <c r="M2566" s="9">
        <f t="shared" si="163"/>
        <v>41822.040497685186</v>
      </c>
      <c r="N2566">
        <v>1404262699</v>
      </c>
      <c r="O2566" t="b">
        <v>0</v>
      </c>
      <c r="P2566">
        <v>0</v>
      </c>
      <c r="Q2566" t="b">
        <v>0</v>
      </c>
      <c r="R2566" t="s">
        <v>8282</v>
      </c>
    </row>
    <row r="2567" spans="1:18" ht="43.2" x14ac:dyDescent="0.55000000000000004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0" t="str">
        <f t="shared" si="160"/>
        <v>March</v>
      </c>
      <c r="J2567" s="10">
        <f t="shared" si="161"/>
        <v>2016</v>
      </c>
      <c r="K2567" s="9">
        <f t="shared" si="162"/>
        <v>42499.868055555555</v>
      </c>
      <c r="L2567">
        <v>1462827000</v>
      </c>
      <c r="M2567" s="9">
        <f t="shared" si="163"/>
        <v>42440.650335648148</v>
      </c>
      <c r="N2567">
        <v>1457710589</v>
      </c>
      <c r="O2567" t="b">
        <v>0</v>
      </c>
      <c r="P2567">
        <v>1</v>
      </c>
      <c r="Q2567" t="b">
        <v>0</v>
      </c>
      <c r="R2567" t="s">
        <v>8282</v>
      </c>
    </row>
    <row r="2568" spans="1:18" ht="43.2" x14ac:dyDescent="0.55000000000000004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0" t="str">
        <f t="shared" si="160"/>
        <v>July</v>
      </c>
      <c r="J2568" s="10">
        <f t="shared" si="161"/>
        <v>2014</v>
      </c>
      <c r="K2568" s="9">
        <f t="shared" si="162"/>
        <v>41872.980879629627</v>
      </c>
      <c r="L2568">
        <v>1408663948</v>
      </c>
      <c r="M2568" s="9">
        <f t="shared" si="163"/>
        <v>41842.980879629627</v>
      </c>
      <c r="N2568">
        <v>1406071948</v>
      </c>
      <c r="O2568" t="b">
        <v>0</v>
      </c>
      <c r="P2568">
        <v>0</v>
      </c>
      <c r="Q2568" t="b">
        <v>0</v>
      </c>
      <c r="R2568" t="s">
        <v>8282</v>
      </c>
    </row>
    <row r="2569" spans="1:18" ht="43.2" x14ac:dyDescent="0.55000000000000004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0" t="str">
        <f t="shared" si="160"/>
        <v>March</v>
      </c>
      <c r="J2569" s="10">
        <f t="shared" si="161"/>
        <v>2015</v>
      </c>
      <c r="K2569" s="9">
        <f t="shared" si="162"/>
        <v>42117.878912037035</v>
      </c>
      <c r="L2569">
        <v>1429823138</v>
      </c>
      <c r="M2569" s="9">
        <f t="shared" si="163"/>
        <v>42087.878912037035</v>
      </c>
      <c r="N2569">
        <v>1427231138</v>
      </c>
      <c r="O2569" t="b">
        <v>0</v>
      </c>
      <c r="P2569">
        <v>2</v>
      </c>
      <c r="Q2569" t="b">
        <v>0</v>
      </c>
      <c r="R2569" t="s">
        <v>8282</v>
      </c>
    </row>
    <row r="2570" spans="1:18" ht="43.2" x14ac:dyDescent="0.55000000000000004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0" t="str">
        <f t="shared" si="160"/>
        <v>August</v>
      </c>
      <c r="J2570" s="10">
        <f t="shared" si="161"/>
        <v>2016</v>
      </c>
      <c r="K2570" s="9">
        <f t="shared" si="162"/>
        <v>42614.666597222225</v>
      </c>
      <c r="L2570">
        <v>1472745594</v>
      </c>
      <c r="M2570" s="9">
        <f t="shared" si="163"/>
        <v>42584.666597222225</v>
      </c>
      <c r="N2570">
        <v>1470153594</v>
      </c>
      <c r="O2570" t="b">
        <v>0</v>
      </c>
      <c r="P2570">
        <v>1</v>
      </c>
      <c r="Q2570" t="b">
        <v>0</v>
      </c>
      <c r="R2570" t="s">
        <v>8282</v>
      </c>
    </row>
    <row r="2571" spans="1:18" ht="43.2" x14ac:dyDescent="0.55000000000000004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0" t="str">
        <f t="shared" si="160"/>
        <v>August</v>
      </c>
      <c r="J2571" s="10">
        <f t="shared" si="161"/>
        <v>2015</v>
      </c>
      <c r="K2571" s="9">
        <f t="shared" si="162"/>
        <v>42264.105462962965</v>
      </c>
      <c r="L2571">
        <v>1442457112</v>
      </c>
      <c r="M2571" s="9">
        <f t="shared" si="163"/>
        <v>42234.105462962965</v>
      </c>
      <c r="N2571">
        <v>1439865112</v>
      </c>
      <c r="O2571" t="b">
        <v>0</v>
      </c>
      <c r="P2571">
        <v>2</v>
      </c>
      <c r="Q2571" t="b">
        <v>0</v>
      </c>
      <c r="R2571" t="s">
        <v>8282</v>
      </c>
    </row>
    <row r="2572" spans="1:18" ht="43.2" x14ac:dyDescent="0.55000000000000004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0" t="str">
        <f t="shared" si="160"/>
        <v>January</v>
      </c>
      <c r="J2572" s="10">
        <f t="shared" si="161"/>
        <v>2017</v>
      </c>
      <c r="K2572" s="9">
        <f t="shared" si="162"/>
        <v>42774.903182870374</v>
      </c>
      <c r="L2572">
        <v>1486590035</v>
      </c>
      <c r="M2572" s="9">
        <f t="shared" si="163"/>
        <v>42744.903182870374</v>
      </c>
      <c r="N2572">
        <v>1483998035</v>
      </c>
      <c r="O2572" t="b">
        <v>0</v>
      </c>
      <c r="P2572">
        <v>2</v>
      </c>
      <c r="Q2572" t="b">
        <v>0</v>
      </c>
      <c r="R2572" t="s">
        <v>8282</v>
      </c>
    </row>
    <row r="2573" spans="1:18" ht="43.2" x14ac:dyDescent="0.55000000000000004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0" t="str">
        <f t="shared" si="160"/>
        <v>March</v>
      </c>
      <c r="J2573" s="10">
        <f t="shared" si="161"/>
        <v>2016</v>
      </c>
      <c r="K2573" s="9">
        <f t="shared" si="162"/>
        <v>42509.341678240744</v>
      </c>
      <c r="L2573">
        <v>1463645521</v>
      </c>
      <c r="M2573" s="9">
        <f t="shared" si="163"/>
        <v>42449.341678240744</v>
      </c>
      <c r="N2573">
        <v>1458461521</v>
      </c>
      <c r="O2573" t="b">
        <v>0</v>
      </c>
      <c r="P2573">
        <v>4</v>
      </c>
      <c r="Q2573" t="b">
        <v>0</v>
      </c>
      <c r="R2573" t="s">
        <v>8282</v>
      </c>
    </row>
    <row r="2574" spans="1:18" ht="43.2" x14ac:dyDescent="0.55000000000000004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0" t="str">
        <f t="shared" si="160"/>
        <v>March</v>
      </c>
      <c r="J2574" s="10">
        <f t="shared" si="161"/>
        <v>2015</v>
      </c>
      <c r="K2574" s="9">
        <f t="shared" si="162"/>
        <v>42107.119409722218</v>
      </c>
      <c r="L2574">
        <v>1428893517</v>
      </c>
      <c r="M2574" s="9">
        <f t="shared" si="163"/>
        <v>42077.119409722218</v>
      </c>
      <c r="N2574">
        <v>1426301517</v>
      </c>
      <c r="O2574" t="b">
        <v>0</v>
      </c>
      <c r="P2574">
        <v>0</v>
      </c>
      <c r="Q2574" t="b">
        <v>0</v>
      </c>
      <c r="R2574" t="s">
        <v>8282</v>
      </c>
    </row>
    <row r="2575" spans="1:18" ht="43.2" x14ac:dyDescent="0.55000000000000004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0" t="str">
        <f t="shared" si="160"/>
        <v>July</v>
      </c>
      <c r="J2575" s="10">
        <f t="shared" si="161"/>
        <v>2014</v>
      </c>
      <c r="K2575" s="9">
        <f t="shared" si="162"/>
        <v>41874.592002314814</v>
      </c>
      <c r="L2575">
        <v>1408803149</v>
      </c>
      <c r="M2575" s="9">
        <f t="shared" si="163"/>
        <v>41829.592002314814</v>
      </c>
      <c r="N2575">
        <v>1404915149</v>
      </c>
      <c r="O2575" t="b">
        <v>0</v>
      </c>
      <c r="P2575">
        <v>0</v>
      </c>
      <c r="Q2575" t="b">
        <v>0</v>
      </c>
      <c r="R2575" t="s">
        <v>8282</v>
      </c>
    </row>
    <row r="2576" spans="1:18" ht="43.2" x14ac:dyDescent="0.55000000000000004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0" t="str">
        <f t="shared" si="160"/>
        <v>April</v>
      </c>
      <c r="J2576" s="10">
        <f t="shared" si="161"/>
        <v>2016</v>
      </c>
      <c r="K2576" s="9">
        <f t="shared" si="162"/>
        <v>42508.825752314813</v>
      </c>
      <c r="L2576">
        <v>1463600945</v>
      </c>
      <c r="M2576" s="9">
        <f t="shared" si="163"/>
        <v>42487.825752314813</v>
      </c>
      <c r="N2576">
        <v>1461786545</v>
      </c>
      <c r="O2576" t="b">
        <v>0</v>
      </c>
      <c r="P2576">
        <v>0</v>
      </c>
      <c r="Q2576" t="b">
        <v>0</v>
      </c>
      <c r="R2576" t="s">
        <v>8282</v>
      </c>
    </row>
    <row r="2577" spans="1:18" ht="43.2" x14ac:dyDescent="0.55000000000000004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0" t="str">
        <f t="shared" si="160"/>
        <v>December</v>
      </c>
      <c r="J2577" s="10">
        <f t="shared" si="161"/>
        <v>2014</v>
      </c>
      <c r="K2577" s="9">
        <f t="shared" si="162"/>
        <v>42016.108726851846</v>
      </c>
      <c r="L2577">
        <v>1421030194</v>
      </c>
      <c r="M2577" s="9">
        <f t="shared" si="163"/>
        <v>41986.108726851846</v>
      </c>
      <c r="N2577">
        <v>1418438194</v>
      </c>
      <c r="O2577" t="b">
        <v>0</v>
      </c>
      <c r="P2577">
        <v>0</v>
      </c>
      <c r="Q2577" t="b">
        <v>0</v>
      </c>
      <c r="R2577" t="s">
        <v>8282</v>
      </c>
    </row>
    <row r="2578" spans="1:18" ht="28.8" x14ac:dyDescent="0.55000000000000004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0" t="str">
        <f t="shared" si="160"/>
        <v>February</v>
      </c>
      <c r="J2578" s="10">
        <f t="shared" si="161"/>
        <v>2015</v>
      </c>
      <c r="K2578" s="9">
        <f t="shared" si="162"/>
        <v>42104.968136574069</v>
      </c>
      <c r="L2578">
        <v>1428707647</v>
      </c>
      <c r="M2578" s="9">
        <f t="shared" si="163"/>
        <v>42060.00980324074</v>
      </c>
      <c r="N2578">
        <v>1424823247</v>
      </c>
      <c r="O2578" t="b">
        <v>0</v>
      </c>
      <c r="P2578">
        <v>0</v>
      </c>
      <c r="Q2578" t="b">
        <v>0</v>
      </c>
      <c r="R2578" t="s">
        <v>8282</v>
      </c>
    </row>
    <row r="2579" spans="1:18" ht="43.2" x14ac:dyDescent="0.55000000000000004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0" t="str">
        <f t="shared" si="160"/>
        <v>July</v>
      </c>
      <c r="J2579" s="10">
        <f t="shared" si="161"/>
        <v>2014</v>
      </c>
      <c r="K2579" s="9">
        <f t="shared" si="162"/>
        <v>41855.820567129631</v>
      </c>
      <c r="L2579">
        <v>1407181297</v>
      </c>
      <c r="M2579" s="9">
        <f t="shared" si="163"/>
        <v>41830.820567129631</v>
      </c>
      <c r="N2579">
        <v>1405021297</v>
      </c>
      <c r="O2579" t="b">
        <v>0</v>
      </c>
      <c r="P2579">
        <v>0</v>
      </c>
      <c r="Q2579" t="b">
        <v>0</v>
      </c>
      <c r="R2579" t="s">
        <v>8282</v>
      </c>
    </row>
    <row r="2580" spans="1:18" ht="43.2" x14ac:dyDescent="0.55000000000000004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0" t="str">
        <f t="shared" si="160"/>
        <v>August</v>
      </c>
      <c r="J2580" s="10">
        <f t="shared" si="161"/>
        <v>2015</v>
      </c>
      <c r="K2580" s="9">
        <f t="shared" si="162"/>
        <v>42286.708333333328</v>
      </c>
      <c r="L2580">
        <v>1444410000</v>
      </c>
      <c r="M2580" s="9">
        <f t="shared" si="163"/>
        <v>42238.022905092599</v>
      </c>
      <c r="N2580">
        <v>1440203579</v>
      </c>
      <c r="O2580" t="b">
        <v>0</v>
      </c>
      <c r="P2580">
        <v>0</v>
      </c>
      <c r="Q2580" t="b">
        <v>0</v>
      </c>
      <c r="R2580" t="s">
        <v>8282</v>
      </c>
    </row>
    <row r="2581" spans="1:18" ht="43.2" x14ac:dyDescent="0.55000000000000004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0" t="str">
        <f t="shared" si="160"/>
        <v>July</v>
      </c>
      <c r="J2581" s="10">
        <f t="shared" si="161"/>
        <v>2014</v>
      </c>
      <c r="K2581" s="9">
        <f t="shared" si="162"/>
        <v>41897.829895833333</v>
      </c>
      <c r="L2581">
        <v>1410810903</v>
      </c>
      <c r="M2581" s="9">
        <f t="shared" si="163"/>
        <v>41837.829895833333</v>
      </c>
      <c r="N2581">
        <v>1405626903</v>
      </c>
      <c r="O2581" t="b">
        <v>0</v>
      </c>
      <c r="P2581">
        <v>12</v>
      </c>
      <c r="Q2581" t="b">
        <v>0</v>
      </c>
      <c r="R2581" t="s">
        <v>8282</v>
      </c>
    </row>
    <row r="2582" spans="1:18" ht="43.2" x14ac:dyDescent="0.55000000000000004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0" t="str">
        <f t="shared" si="160"/>
        <v>April</v>
      </c>
      <c r="J2582" s="10">
        <f t="shared" si="161"/>
        <v>2015</v>
      </c>
      <c r="K2582" s="9">
        <f t="shared" si="162"/>
        <v>42140.125</v>
      </c>
      <c r="L2582">
        <v>1431745200</v>
      </c>
      <c r="M2582" s="9">
        <f t="shared" si="163"/>
        <v>42110.326423611114</v>
      </c>
      <c r="N2582">
        <v>1429170603</v>
      </c>
      <c r="O2582" t="b">
        <v>0</v>
      </c>
      <c r="P2582">
        <v>2</v>
      </c>
      <c r="Q2582" t="b">
        <v>0</v>
      </c>
      <c r="R2582" t="s">
        <v>8282</v>
      </c>
    </row>
    <row r="2583" spans="1:18" ht="43.2" x14ac:dyDescent="0.55000000000000004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0" t="str">
        <f t="shared" si="160"/>
        <v>October</v>
      </c>
      <c r="J2583" s="10">
        <f t="shared" si="161"/>
        <v>2015</v>
      </c>
      <c r="K2583" s="9">
        <f t="shared" si="162"/>
        <v>42324.670115740737</v>
      </c>
      <c r="L2583">
        <v>1447689898</v>
      </c>
      <c r="M2583" s="9">
        <f t="shared" si="163"/>
        <v>42294.628449074073</v>
      </c>
      <c r="N2583">
        <v>1445094298</v>
      </c>
      <c r="O2583" t="b">
        <v>0</v>
      </c>
      <c r="P2583">
        <v>11</v>
      </c>
      <c r="Q2583" t="b">
        <v>0</v>
      </c>
      <c r="R2583" t="s">
        <v>8282</v>
      </c>
    </row>
    <row r="2584" spans="1:18" ht="28.8" x14ac:dyDescent="0.55000000000000004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0" t="str">
        <f t="shared" si="160"/>
        <v>September</v>
      </c>
      <c r="J2584" s="10">
        <f t="shared" si="161"/>
        <v>2016</v>
      </c>
      <c r="K2584" s="9">
        <f t="shared" si="162"/>
        <v>42672.988819444443</v>
      </c>
      <c r="L2584">
        <v>1477784634</v>
      </c>
      <c r="M2584" s="9">
        <f t="shared" si="163"/>
        <v>42642.988819444443</v>
      </c>
      <c r="N2584">
        <v>1475192634</v>
      </c>
      <c r="O2584" t="b">
        <v>0</v>
      </c>
      <c r="P2584">
        <v>1</v>
      </c>
      <c r="Q2584" t="b">
        <v>0</v>
      </c>
      <c r="R2584" t="s">
        <v>8282</v>
      </c>
    </row>
    <row r="2585" spans="1:18" ht="43.2" x14ac:dyDescent="0.55000000000000004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0" t="str">
        <f t="shared" si="160"/>
        <v>January</v>
      </c>
      <c r="J2585" s="10">
        <f t="shared" si="161"/>
        <v>2015</v>
      </c>
      <c r="K2585" s="9">
        <f t="shared" si="162"/>
        <v>42079.727777777778</v>
      </c>
      <c r="L2585">
        <v>1426526880</v>
      </c>
      <c r="M2585" s="9">
        <f t="shared" si="163"/>
        <v>42019.76944444445</v>
      </c>
      <c r="N2585">
        <v>1421346480</v>
      </c>
      <c r="O2585" t="b">
        <v>0</v>
      </c>
      <c r="P2585">
        <v>5</v>
      </c>
      <c r="Q2585" t="b">
        <v>0</v>
      </c>
      <c r="R2585" t="s">
        <v>8282</v>
      </c>
    </row>
    <row r="2586" spans="1:18" ht="28.8" x14ac:dyDescent="0.55000000000000004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0" t="str">
        <f t="shared" si="160"/>
        <v>May</v>
      </c>
      <c r="J2586" s="10">
        <f t="shared" si="161"/>
        <v>2015</v>
      </c>
      <c r="K2586" s="9">
        <f t="shared" si="162"/>
        <v>42170.173252314817</v>
      </c>
      <c r="L2586">
        <v>1434341369</v>
      </c>
      <c r="M2586" s="9">
        <f t="shared" si="163"/>
        <v>42140.173252314817</v>
      </c>
      <c r="N2586">
        <v>1431749369</v>
      </c>
      <c r="O2586" t="b">
        <v>0</v>
      </c>
      <c r="P2586">
        <v>0</v>
      </c>
      <c r="Q2586" t="b">
        <v>0</v>
      </c>
      <c r="R2586" t="s">
        <v>8282</v>
      </c>
    </row>
    <row r="2587" spans="1:18" ht="43.2" x14ac:dyDescent="0.55000000000000004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0" t="str">
        <f t="shared" si="160"/>
        <v>June</v>
      </c>
      <c r="J2587" s="10">
        <f t="shared" si="161"/>
        <v>2014</v>
      </c>
      <c r="K2587" s="9">
        <f t="shared" si="162"/>
        <v>41825.963333333333</v>
      </c>
      <c r="L2587">
        <v>1404601632</v>
      </c>
      <c r="M2587" s="9">
        <f t="shared" si="163"/>
        <v>41795.963333333333</v>
      </c>
      <c r="N2587">
        <v>1402009632</v>
      </c>
      <c r="O2587" t="b">
        <v>0</v>
      </c>
      <c r="P2587">
        <v>1</v>
      </c>
      <c r="Q2587" t="b">
        <v>0</v>
      </c>
      <c r="R2587" t="s">
        <v>8282</v>
      </c>
    </row>
    <row r="2588" spans="1:18" ht="28.8" x14ac:dyDescent="0.55000000000000004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0" t="str">
        <f t="shared" si="160"/>
        <v>November</v>
      </c>
      <c r="J2588" s="10">
        <f t="shared" si="161"/>
        <v>2015</v>
      </c>
      <c r="K2588" s="9">
        <f t="shared" si="162"/>
        <v>42363.330277777779</v>
      </c>
      <c r="L2588">
        <v>1451030136</v>
      </c>
      <c r="M2588" s="9">
        <f t="shared" si="163"/>
        <v>42333.330277777779</v>
      </c>
      <c r="N2588">
        <v>1448438136</v>
      </c>
      <c r="O2588" t="b">
        <v>0</v>
      </c>
      <c r="P2588">
        <v>1</v>
      </c>
      <c r="Q2588" t="b">
        <v>0</v>
      </c>
      <c r="R2588" t="s">
        <v>8282</v>
      </c>
    </row>
    <row r="2589" spans="1:18" ht="43.2" x14ac:dyDescent="0.55000000000000004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0" t="str">
        <f t="shared" si="160"/>
        <v>November</v>
      </c>
      <c r="J2589" s="10">
        <f t="shared" si="161"/>
        <v>2015</v>
      </c>
      <c r="K2589" s="9">
        <f t="shared" si="162"/>
        <v>42368.675381944442</v>
      </c>
      <c r="L2589">
        <v>1451491953</v>
      </c>
      <c r="M2589" s="9">
        <f t="shared" si="163"/>
        <v>42338.675381944442</v>
      </c>
      <c r="N2589">
        <v>1448899953</v>
      </c>
      <c r="O2589" t="b">
        <v>0</v>
      </c>
      <c r="P2589">
        <v>6</v>
      </c>
      <c r="Q2589" t="b">
        <v>0</v>
      </c>
      <c r="R2589" t="s">
        <v>8282</v>
      </c>
    </row>
    <row r="2590" spans="1:18" ht="43.2" x14ac:dyDescent="0.55000000000000004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0" t="str">
        <f t="shared" si="160"/>
        <v>February</v>
      </c>
      <c r="J2590" s="10">
        <f t="shared" si="161"/>
        <v>2015</v>
      </c>
      <c r="K2590" s="9">
        <f t="shared" si="162"/>
        <v>42094.551388888889</v>
      </c>
      <c r="L2590">
        <v>1427807640</v>
      </c>
      <c r="M2590" s="9">
        <f t="shared" si="163"/>
        <v>42042.676226851851</v>
      </c>
      <c r="N2590">
        <v>1423325626</v>
      </c>
      <c r="O2590" t="b">
        <v>0</v>
      </c>
      <c r="P2590">
        <v>8</v>
      </c>
      <c r="Q2590" t="b">
        <v>0</v>
      </c>
      <c r="R2590" t="s">
        <v>8282</v>
      </c>
    </row>
    <row r="2591" spans="1:18" ht="43.2" x14ac:dyDescent="0.55000000000000004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0" t="str">
        <f t="shared" si="160"/>
        <v>February</v>
      </c>
      <c r="J2591" s="10">
        <f t="shared" si="161"/>
        <v>2016</v>
      </c>
      <c r="K2591" s="9">
        <f t="shared" si="162"/>
        <v>42452.494525462964</v>
      </c>
      <c r="L2591">
        <v>1458733927</v>
      </c>
      <c r="M2591" s="9">
        <f t="shared" si="163"/>
        <v>42422.536192129628</v>
      </c>
      <c r="N2591">
        <v>1456145527</v>
      </c>
      <c r="O2591" t="b">
        <v>0</v>
      </c>
      <c r="P2591">
        <v>1</v>
      </c>
      <c r="Q2591" t="b">
        <v>0</v>
      </c>
      <c r="R2591" t="s">
        <v>8282</v>
      </c>
    </row>
    <row r="2592" spans="1:18" ht="43.2" x14ac:dyDescent="0.55000000000000004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0" t="str">
        <f t="shared" si="160"/>
        <v>January</v>
      </c>
      <c r="J2592" s="10">
        <f t="shared" si="161"/>
        <v>2016</v>
      </c>
      <c r="K2592" s="9">
        <f t="shared" si="162"/>
        <v>42395.589085648149</v>
      </c>
      <c r="L2592">
        <v>1453817297</v>
      </c>
      <c r="M2592" s="9">
        <f t="shared" si="163"/>
        <v>42388.589085648149</v>
      </c>
      <c r="N2592">
        <v>1453212497</v>
      </c>
      <c r="O2592" t="b">
        <v>0</v>
      </c>
      <c r="P2592">
        <v>0</v>
      </c>
      <c r="Q2592" t="b">
        <v>0</v>
      </c>
      <c r="R2592" t="s">
        <v>8282</v>
      </c>
    </row>
    <row r="2593" spans="1:18" ht="43.2" x14ac:dyDescent="0.55000000000000004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0" t="str">
        <f t="shared" si="160"/>
        <v>January</v>
      </c>
      <c r="J2593" s="10">
        <f t="shared" si="161"/>
        <v>2016</v>
      </c>
      <c r="K2593" s="9">
        <f t="shared" si="162"/>
        <v>42442.864861111113</v>
      </c>
      <c r="L2593">
        <v>1457901924</v>
      </c>
      <c r="M2593" s="9">
        <f t="shared" si="163"/>
        <v>42382.906527777777</v>
      </c>
      <c r="N2593">
        <v>1452721524</v>
      </c>
      <c r="O2593" t="b">
        <v>0</v>
      </c>
      <c r="P2593">
        <v>2</v>
      </c>
      <c r="Q2593" t="b">
        <v>0</v>
      </c>
      <c r="R2593" t="s">
        <v>8282</v>
      </c>
    </row>
    <row r="2594" spans="1:18" ht="43.2" x14ac:dyDescent="0.55000000000000004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0" t="str">
        <f t="shared" si="160"/>
        <v>September</v>
      </c>
      <c r="J2594" s="10">
        <f t="shared" si="161"/>
        <v>2014</v>
      </c>
      <c r="K2594" s="9">
        <f t="shared" si="162"/>
        <v>41917.801168981481</v>
      </c>
      <c r="L2594">
        <v>1412536421</v>
      </c>
      <c r="M2594" s="9">
        <f t="shared" si="163"/>
        <v>41887.801168981481</v>
      </c>
      <c r="N2594">
        <v>1409944421</v>
      </c>
      <c r="O2594" t="b">
        <v>0</v>
      </c>
      <c r="P2594">
        <v>1</v>
      </c>
      <c r="Q2594" t="b">
        <v>0</v>
      </c>
      <c r="R2594" t="s">
        <v>8282</v>
      </c>
    </row>
    <row r="2595" spans="1:18" ht="43.2" x14ac:dyDescent="0.55000000000000004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0" t="str">
        <f t="shared" si="160"/>
        <v>March</v>
      </c>
      <c r="J2595" s="10">
        <f t="shared" si="161"/>
        <v>2015</v>
      </c>
      <c r="K2595" s="9">
        <f t="shared" si="162"/>
        <v>42119.84520833334</v>
      </c>
      <c r="L2595">
        <v>1429993026</v>
      </c>
      <c r="M2595" s="9">
        <f t="shared" si="163"/>
        <v>42089.84520833334</v>
      </c>
      <c r="N2595">
        <v>1427401026</v>
      </c>
      <c r="O2595" t="b">
        <v>0</v>
      </c>
      <c r="P2595">
        <v>0</v>
      </c>
      <c r="Q2595" t="b">
        <v>0</v>
      </c>
      <c r="R2595" t="s">
        <v>8282</v>
      </c>
    </row>
    <row r="2596" spans="1:18" ht="43.2" x14ac:dyDescent="0.55000000000000004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0" t="str">
        <f t="shared" si="160"/>
        <v>July</v>
      </c>
      <c r="J2596" s="10">
        <f t="shared" si="161"/>
        <v>2014</v>
      </c>
      <c r="K2596" s="9">
        <f t="shared" si="162"/>
        <v>41858.967916666668</v>
      </c>
      <c r="L2596">
        <v>1407453228</v>
      </c>
      <c r="M2596" s="9">
        <f t="shared" si="163"/>
        <v>41828.967916666668</v>
      </c>
      <c r="N2596">
        <v>1404861228</v>
      </c>
      <c r="O2596" t="b">
        <v>0</v>
      </c>
      <c r="P2596">
        <v>1</v>
      </c>
      <c r="Q2596" t="b">
        <v>0</v>
      </c>
      <c r="R2596" t="s">
        <v>8282</v>
      </c>
    </row>
    <row r="2597" spans="1:18" ht="28.8" x14ac:dyDescent="0.55000000000000004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0" t="str">
        <f t="shared" si="160"/>
        <v>January</v>
      </c>
      <c r="J2597" s="10">
        <f t="shared" si="161"/>
        <v>2017</v>
      </c>
      <c r="K2597" s="9">
        <f t="shared" si="162"/>
        <v>42790.244212962964</v>
      </c>
      <c r="L2597">
        <v>1487915500</v>
      </c>
      <c r="M2597" s="9">
        <f t="shared" si="163"/>
        <v>42760.244212962964</v>
      </c>
      <c r="N2597">
        <v>1485323500</v>
      </c>
      <c r="O2597" t="b">
        <v>0</v>
      </c>
      <c r="P2597">
        <v>19</v>
      </c>
      <c r="Q2597" t="b">
        <v>0</v>
      </c>
      <c r="R2597" t="s">
        <v>8282</v>
      </c>
    </row>
    <row r="2598" spans="1:18" ht="43.2" x14ac:dyDescent="0.55000000000000004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0" t="str">
        <f t="shared" si="160"/>
        <v>July</v>
      </c>
      <c r="J2598" s="10">
        <f t="shared" si="161"/>
        <v>2014</v>
      </c>
      <c r="K2598" s="9">
        <f t="shared" si="162"/>
        <v>41858.664456018516</v>
      </c>
      <c r="L2598">
        <v>1407427009</v>
      </c>
      <c r="M2598" s="9">
        <f t="shared" si="163"/>
        <v>41828.664456018516</v>
      </c>
      <c r="N2598">
        <v>1404835009</v>
      </c>
      <c r="O2598" t="b">
        <v>0</v>
      </c>
      <c r="P2598">
        <v>27</v>
      </c>
      <c r="Q2598" t="b">
        <v>0</v>
      </c>
      <c r="R2598" t="s">
        <v>8282</v>
      </c>
    </row>
    <row r="2599" spans="1:18" ht="43.2" x14ac:dyDescent="0.55000000000000004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0" t="str">
        <f t="shared" si="160"/>
        <v>May</v>
      </c>
      <c r="J2599" s="10">
        <f t="shared" si="161"/>
        <v>2016</v>
      </c>
      <c r="K2599" s="9">
        <f t="shared" si="162"/>
        <v>42540.341631944444</v>
      </c>
      <c r="L2599">
        <v>1466323917</v>
      </c>
      <c r="M2599" s="9">
        <f t="shared" si="163"/>
        <v>42510.341631944444</v>
      </c>
      <c r="N2599">
        <v>1463731917</v>
      </c>
      <c r="O2599" t="b">
        <v>0</v>
      </c>
      <c r="P2599">
        <v>7</v>
      </c>
      <c r="Q2599" t="b">
        <v>0</v>
      </c>
      <c r="R2599" t="s">
        <v>8282</v>
      </c>
    </row>
    <row r="2600" spans="1:18" ht="43.2" x14ac:dyDescent="0.55000000000000004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0" t="str">
        <f t="shared" si="160"/>
        <v>August</v>
      </c>
      <c r="J2600" s="10">
        <f t="shared" si="161"/>
        <v>2015</v>
      </c>
      <c r="K2600" s="9">
        <f t="shared" si="162"/>
        <v>42270.840289351851</v>
      </c>
      <c r="L2600">
        <v>1443039001</v>
      </c>
      <c r="M2600" s="9">
        <f t="shared" si="163"/>
        <v>42240.840289351851</v>
      </c>
      <c r="N2600">
        <v>1440447001</v>
      </c>
      <c r="O2600" t="b">
        <v>0</v>
      </c>
      <c r="P2600">
        <v>14</v>
      </c>
      <c r="Q2600" t="b">
        <v>0</v>
      </c>
      <c r="R2600" t="s">
        <v>8282</v>
      </c>
    </row>
    <row r="2601" spans="1:18" ht="28.8" x14ac:dyDescent="0.55000000000000004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0" t="str">
        <f t="shared" si="160"/>
        <v>June</v>
      </c>
      <c r="J2601" s="10">
        <f t="shared" si="161"/>
        <v>2014</v>
      </c>
      <c r="K2601" s="9">
        <f t="shared" si="162"/>
        <v>41854.754016203704</v>
      </c>
      <c r="L2601">
        <v>1407089147</v>
      </c>
      <c r="M2601" s="9">
        <f t="shared" si="163"/>
        <v>41809.754016203704</v>
      </c>
      <c r="N2601">
        <v>1403201147</v>
      </c>
      <c r="O2601" t="b">
        <v>0</v>
      </c>
      <c r="P2601">
        <v>5</v>
      </c>
      <c r="Q2601" t="b">
        <v>0</v>
      </c>
      <c r="R2601" t="s">
        <v>8282</v>
      </c>
    </row>
    <row r="2602" spans="1:18" ht="28.8" x14ac:dyDescent="0.55000000000000004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0" t="str">
        <f t="shared" si="160"/>
        <v>January</v>
      </c>
      <c r="J2602" s="10">
        <f t="shared" si="161"/>
        <v>2016</v>
      </c>
      <c r="K2602" s="9">
        <f t="shared" si="162"/>
        <v>42454.858796296292</v>
      </c>
      <c r="L2602">
        <v>1458938200</v>
      </c>
      <c r="M2602" s="9">
        <f t="shared" si="163"/>
        <v>42394.900462962964</v>
      </c>
      <c r="N2602">
        <v>1453757800</v>
      </c>
      <c r="O2602" t="b">
        <v>0</v>
      </c>
      <c r="P2602">
        <v>30</v>
      </c>
      <c r="Q2602" t="b">
        <v>0</v>
      </c>
      <c r="R2602" t="s">
        <v>8282</v>
      </c>
    </row>
    <row r="2603" spans="1:18" ht="43.2" x14ac:dyDescent="0.55000000000000004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0" t="str">
        <f t="shared" si="160"/>
        <v>August</v>
      </c>
      <c r="J2603" s="10">
        <f t="shared" si="161"/>
        <v>2012</v>
      </c>
      <c r="K2603" s="9">
        <f t="shared" si="162"/>
        <v>41165.165972222225</v>
      </c>
      <c r="L2603">
        <v>1347508740</v>
      </c>
      <c r="M2603" s="9">
        <f t="shared" si="163"/>
        <v>41150.902187499996</v>
      </c>
      <c r="N2603">
        <v>1346276349</v>
      </c>
      <c r="O2603" t="b">
        <v>1</v>
      </c>
      <c r="P2603">
        <v>151</v>
      </c>
      <c r="Q2603" t="b">
        <v>1</v>
      </c>
      <c r="R2603" t="s">
        <v>8299</v>
      </c>
    </row>
    <row r="2604" spans="1:18" ht="43.2" x14ac:dyDescent="0.55000000000000004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0" t="str">
        <f t="shared" si="160"/>
        <v>October</v>
      </c>
      <c r="J2604" s="10">
        <f t="shared" si="161"/>
        <v>2014</v>
      </c>
      <c r="K2604" s="9">
        <f t="shared" si="162"/>
        <v>41955.888888888891</v>
      </c>
      <c r="L2604">
        <v>1415827200</v>
      </c>
      <c r="M2604" s="9">
        <f t="shared" si="163"/>
        <v>41915.747314814813</v>
      </c>
      <c r="N2604">
        <v>1412358968</v>
      </c>
      <c r="O2604" t="b">
        <v>1</v>
      </c>
      <c r="P2604">
        <v>489</v>
      </c>
      <c r="Q2604" t="b">
        <v>1</v>
      </c>
      <c r="R2604" t="s">
        <v>8299</v>
      </c>
    </row>
    <row r="2605" spans="1:18" ht="28.8" x14ac:dyDescent="0.55000000000000004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0" t="str">
        <f t="shared" si="160"/>
        <v>December</v>
      </c>
      <c r="J2605" s="10">
        <f t="shared" si="161"/>
        <v>2013</v>
      </c>
      <c r="K2605" s="9">
        <f t="shared" si="162"/>
        <v>41631.912662037037</v>
      </c>
      <c r="L2605">
        <v>1387835654</v>
      </c>
      <c r="M2605" s="9">
        <f t="shared" si="163"/>
        <v>41617.912662037037</v>
      </c>
      <c r="N2605">
        <v>1386626054</v>
      </c>
      <c r="O2605" t="b">
        <v>1</v>
      </c>
      <c r="P2605">
        <v>50</v>
      </c>
      <c r="Q2605" t="b">
        <v>1</v>
      </c>
      <c r="R2605" t="s">
        <v>8299</v>
      </c>
    </row>
    <row r="2606" spans="1:18" ht="43.2" x14ac:dyDescent="0.55000000000000004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0" t="str">
        <f t="shared" si="160"/>
        <v>March</v>
      </c>
      <c r="J2606" s="10">
        <f t="shared" si="161"/>
        <v>2012</v>
      </c>
      <c r="K2606" s="9">
        <f t="shared" si="162"/>
        <v>41028.051192129627</v>
      </c>
      <c r="L2606">
        <v>1335662023</v>
      </c>
      <c r="M2606" s="9">
        <f t="shared" si="163"/>
        <v>40998.051192129627</v>
      </c>
      <c r="N2606">
        <v>1333070023</v>
      </c>
      <c r="O2606" t="b">
        <v>1</v>
      </c>
      <c r="P2606">
        <v>321</v>
      </c>
      <c r="Q2606" t="b">
        <v>1</v>
      </c>
      <c r="R2606" t="s">
        <v>8299</v>
      </c>
    </row>
    <row r="2607" spans="1:18" ht="43.2" x14ac:dyDescent="0.55000000000000004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0" t="str">
        <f t="shared" si="160"/>
        <v>May</v>
      </c>
      <c r="J2607" s="10">
        <f t="shared" si="161"/>
        <v>2016</v>
      </c>
      <c r="K2607" s="9">
        <f t="shared" si="162"/>
        <v>42538.541550925926</v>
      </c>
      <c r="L2607">
        <v>1466168390</v>
      </c>
      <c r="M2607" s="9">
        <f t="shared" si="163"/>
        <v>42508.541550925926</v>
      </c>
      <c r="N2607">
        <v>1463576390</v>
      </c>
      <c r="O2607" t="b">
        <v>1</v>
      </c>
      <c r="P2607">
        <v>1762</v>
      </c>
      <c r="Q2607" t="b">
        <v>1</v>
      </c>
      <c r="R2607" t="s">
        <v>8299</v>
      </c>
    </row>
    <row r="2608" spans="1:18" ht="57.6" x14ac:dyDescent="0.55000000000000004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0" t="str">
        <f t="shared" si="160"/>
        <v>March</v>
      </c>
      <c r="J2608" s="10">
        <f t="shared" si="161"/>
        <v>2014</v>
      </c>
      <c r="K2608" s="9">
        <f t="shared" si="162"/>
        <v>41758.712754629632</v>
      </c>
      <c r="L2608">
        <v>1398791182</v>
      </c>
      <c r="M2608" s="9">
        <f t="shared" si="163"/>
        <v>41726.712754629632</v>
      </c>
      <c r="N2608">
        <v>1396026382</v>
      </c>
      <c r="O2608" t="b">
        <v>1</v>
      </c>
      <c r="P2608">
        <v>385</v>
      </c>
      <c r="Q2608" t="b">
        <v>1</v>
      </c>
      <c r="R2608" t="s">
        <v>8299</v>
      </c>
    </row>
    <row r="2609" spans="1:18" ht="43.2" x14ac:dyDescent="0.55000000000000004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0" t="str">
        <f t="shared" si="160"/>
        <v>June</v>
      </c>
      <c r="J2609" s="10">
        <f t="shared" si="161"/>
        <v>2015</v>
      </c>
      <c r="K2609" s="9">
        <f t="shared" si="162"/>
        <v>42228.083333333328</v>
      </c>
      <c r="L2609">
        <v>1439344800</v>
      </c>
      <c r="M2609" s="9">
        <f t="shared" si="163"/>
        <v>42184.874675925923</v>
      </c>
      <c r="N2609">
        <v>1435611572</v>
      </c>
      <c r="O2609" t="b">
        <v>1</v>
      </c>
      <c r="P2609">
        <v>398</v>
      </c>
      <c r="Q2609" t="b">
        <v>1</v>
      </c>
      <c r="R2609" t="s">
        <v>8299</v>
      </c>
    </row>
    <row r="2610" spans="1:18" ht="43.2" x14ac:dyDescent="0.55000000000000004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0" t="str">
        <f t="shared" si="160"/>
        <v>February</v>
      </c>
      <c r="J2610" s="10">
        <f t="shared" si="161"/>
        <v>2017</v>
      </c>
      <c r="K2610" s="9">
        <f t="shared" si="162"/>
        <v>42809</v>
      </c>
      <c r="L2610">
        <v>1489536000</v>
      </c>
      <c r="M2610" s="9">
        <f t="shared" si="163"/>
        <v>42767.801712962959</v>
      </c>
      <c r="N2610">
        <v>1485976468</v>
      </c>
      <c r="O2610" t="b">
        <v>1</v>
      </c>
      <c r="P2610">
        <v>304</v>
      </c>
      <c r="Q2610" t="b">
        <v>1</v>
      </c>
      <c r="R2610" t="s">
        <v>8299</v>
      </c>
    </row>
    <row r="2611" spans="1:18" ht="43.2" x14ac:dyDescent="0.55000000000000004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0" t="str">
        <f t="shared" si="160"/>
        <v>June</v>
      </c>
      <c r="J2611" s="10">
        <f t="shared" si="161"/>
        <v>2012</v>
      </c>
      <c r="K2611" s="9">
        <f t="shared" si="162"/>
        <v>41105.237858796296</v>
      </c>
      <c r="L2611">
        <v>1342330951</v>
      </c>
      <c r="M2611" s="9">
        <f t="shared" si="163"/>
        <v>41075.237858796296</v>
      </c>
      <c r="N2611">
        <v>1339738951</v>
      </c>
      <c r="O2611" t="b">
        <v>1</v>
      </c>
      <c r="P2611">
        <v>676</v>
      </c>
      <c r="Q2611" t="b">
        <v>1</v>
      </c>
      <c r="R2611" t="s">
        <v>8299</v>
      </c>
    </row>
    <row r="2612" spans="1:18" ht="28.8" x14ac:dyDescent="0.55000000000000004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0" t="str">
        <f t="shared" si="160"/>
        <v>July</v>
      </c>
      <c r="J2612" s="10">
        <f t="shared" si="161"/>
        <v>2016</v>
      </c>
      <c r="K2612" s="9">
        <f t="shared" si="162"/>
        <v>42604.290972222225</v>
      </c>
      <c r="L2612">
        <v>1471849140</v>
      </c>
      <c r="M2612" s="9">
        <f t="shared" si="163"/>
        <v>42564.881076388891</v>
      </c>
      <c r="N2612">
        <v>1468444125</v>
      </c>
      <c r="O2612" t="b">
        <v>1</v>
      </c>
      <c r="P2612">
        <v>577</v>
      </c>
      <c r="Q2612" t="b">
        <v>1</v>
      </c>
      <c r="R2612" t="s">
        <v>8299</v>
      </c>
    </row>
    <row r="2613" spans="1:18" ht="43.2" x14ac:dyDescent="0.55000000000000004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0" t="str">
        <f t="shared" si="160"/>
        <v>November</v>
      </c>
      <c r="J2613" s="10">
        <f t="shared" si="161"/>
        <v>2016</v>
      </c>
      <c r="K2613" s="9">
        <f t="shared" si="162"/>
        <v>42737.957638888889</v>
      </c>
      <c r="L2613">
        <v>1483397940</v>
      </c>
      <c r="M2613" s="9">
        <f t="shared" si="163"/>
        <v>42704.335810185185</v>
      </c>
      <c r="N2613">
        <v>1480493014</v>
      </c>
      <c r="O2613" t="b">
        <v>1</v>
      </c>
      <c r="P2613">
        <v>3663</v>
      </c>
      <c r="Q2613" t="b">
        <v>1</v>
      </c>
      <c r="R2613" t="s">
        <v>8299</v>
      </c>
    </row>
    <row r="2614" spans="1:18" ht="43.2" x14ac:dyDescent="0.55000000000000004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0" t="str">
        <f t="shared" si="160"/>
        <v>December</v>
      </c>
      <c r="J2614" s="10">
        <f t="shared" si="161"/>
        <v>2014</v>
      </c>
      <c r="K2614" s="9">
        <f t="shared" si="162"/>
        <v>42013.143171296295</v>
      </c>
      <c r="L2614">
        <v>1420773970</v>
      </c>
      <c r="M2614" s="9">
        <f t="shared" si="163"/>
        <v>41982.143171296295</v>
      </c>
      <c r="N2614">
        <v>1418095570</v>
      </c>
      <c r="O2614" t="b">
        <v>1</v>
      </c>
      <c r="P2614">
        <v>294</v>
      </c>
      <c r="Q2614" t="b">
        <v>1</v>
      </c>
      <c r="R2614" t="s">
        <v>8299</v>
      </c>
    </row>
    <row r="2615" spans="1:18" ht="43.2" x14ac:dyDescent="0.55000000000000004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0" t="str">
        <f t="shared" si="160"/>
        <v>August</v>
      </c>
      <c r="J2615" s="10">
        <f t="shared" si="161"/>
        <v>2012</v>
      </c>
      <c r="K2615" s="9">
        <f t="shared" si="162"/>
        <v>41173.81821759259</v>
      </c>
      <c r="L2615">
        <v>1348256294</v>
      </c>
      <c r="M2615" s="9">
        <f t="shared" si="163"/>
        <v>41143.81821759259</v>
      </c>
      <c r="N2615">
        <v>1345664294</v>
      </c>
      <c r="O2615" t="b">
        <v>1</v>
      </c>
      <c r="P2615">
        <v>28</v>
      </c>
      <c r="Q2615" t="b">
        <v>1</v>
      </c>
      <c r="R2615" t="s">
        <v>8299</v>
      </c>
    </row>
    <row r="2616" spans="1:18" ht="43.2" x14ac:dyDescent="0.55000000000000004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0" t="str">
        <f t="shared" si="160"/>
        <v>April</v>
      </c>
      <c r="J2616" s="10">
        <f t="shared" si="161"/>
        <v>2014</v>
      </c>
      <c r="K2616" s="9">
        <f t="shared" si="162"/>
        <v>41759.208333333336</v>
      </c>
      <c r="L2616">
        <v>1398834000</v>
      </c>
      <c r="M2616" s="9">
        <f t="shared" si="163"/>
        <v>41730.708472222221</v>
      </c>
      <c r="N2616">
        <v>1396371612</v>
      </c>
      <c r="O2616" t="b">
        <v>1</v>
      </c>
      <c r="P2616">
        <v>100</v>
      </c>
      <c r="Q2616" t="b">
        <v>1</v>
      </c>
      <c r="R2616" t="s">
        <v>8299</v>
      </c>
    </row>
    <row r="2617" spans="1:18" ht="43.2" x14ac:dyDescent="0.55000000000000004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0" t="str">
        <f t="shared" si="160"/>
        <v>March</v>
      </c>
      <c r="J2617" s="10">
        <f t="shared" si="161"/>
        <v>2016</v>
      </c>
      <c r="K2617" s="9">
        <f t="shared" si="162"/>
        <v>42490.5</v>
      </c>
      <c r="L2617">
        <v>1462017600</v>
      </c>
      <c r="M2617" s="9">
        <f t="shared" si="163"/>
        <v>42453.49726851852</v>
      </c>
      <c r="N2617">
        <v>1458820564</v>
      </c>
      <c r="O2617" t="b">
        <v>0</v>
      </c>
      <c r="P2617">
        <v>72</v>
      </c>
      <c r="Q2617" t="b">
        <v>1</v>
      </c>
      <c r="R2617" t="s">
        <v>8299</v>
      </c>
    </row>
    <row r="2618" spans="1:18" ht="43.2" x14ac:dyDescent="0.55000000000000004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0" t="str">
        <f t="shared" si="160"/>
        <v>July</v>
      </c>
      <c r="J2618" s="10">
        <f t="shared" si="161"/>
        <v>2015</v>
      </c>
      <c r="K2618" s="9">
        <f t="shared" si="162"/>
        <v>42241.99454861111</v>
      </c>
      <c r="L2618">
        <v>1440546729</v>
      </c>
      <c r="M2618" s="9">
        <f t="shared" si="163"/>
        <v>42211.99454861111</v>
      </c>
      <c r="N2618">
        <v>1437954729</v>
      </c>
      <c r="O2618" t="b">
        <v>1</v>
      </c>
      <c r="P2618">
        <v>238</v>
      </c>
      <c r="Q2618" t="b">
        <v>1</v>
      </c>
      <c r="R2618" t="s">
        <v>8299</v>
      </c>
    </row>
    <row r="2619" spans="1:18" ht="43.2" x14ac:dyDescent="0.55000000000000004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0" t="str">
        <f t="shared" si="160"/>
        <v>September</v>
      </c>
      <c r="J2619" s="10">
        <f t="shared" si="161"/>
        <v>2014</v>
      </c>
      <c r="K2619" s="9">
        <f t="shared" si="162"/>
        <v>41932.874432870369</v>
      </c>
      <c r="L2619">
        <v>1413838751</v>
      </c>
      <c r="M2619" s="9">
        <f t="shared" si="163"/>
        <v>41902.874432870369</v>
      </c>
      <c r="N2619">
        <v>1411246751</v>
      </c>
      <c r="O2619" t="b">
        <v>1</v>
      </c>
      <c r="P2619">
        <v>159</v>
      </c>
      <c r="Q2619" t="b">
        <v>1</v>
      </c>
      <c r="R2619" t="s">
        <v>8299</v>
      </c>
    </row>
    <row r="2620" spans="1:18" ht="28.8" x14ac:dyDescent="0.55000000000000004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0" t="str">
        <f t="shared" si="160"/>
        <v>October</v>
      </c>
      <c r="J2620" s="10">
        <f t="shared" si="161"/>
        <v>2015</v>
      </c>
      <c r="K2620" s="9">
        <f t="shared" si="162"/>
        <v>42339.834039351852</v>
      </c>
      <c r="L2620">
        <v>1449000061</v>
      </c>
      <c r="M2620" s="9">
        <f t="shared" si="163"/>
        <v>42279.792372685188</v>
      </c>
      <c r="N2620">
        <v>1443812461</v>
      </c>
      <c r="O2620" t="b">
        <v>1</v>
      </c>
      <c r="P2620">
        <v>77</v>
      </c>
      <c r="Q2620" t="b">
        <v>1</v>
      </c>
      <c r="R2620" t="s">
        <v>8299</v>
      </c>
    </row>
    <row r="2621" spans="1:18" ht="43.2" x14ac:dyDescent="0.55000000000000004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0" t="str">
        <f t="shared" si="160"/>
        <v>September</v>
      </c>
      <c r="J2621" s="10">
        <f t="shared" si="161"/>
        <v>2015</v>
      </c>
      <c r="K2621" s="9">
        <f t="shared" si="162"/>
        <v>42300.458333333328</v>
      </c>
      <c r="L2621">
        <v>1445598000</v>
      </c>
      <c r="M2621" s="9">
        <f t="shared" si="163"/>
        <v>42273.884305555555</v>
      </c>
      <c r="N2621">
        <v>1443302004</v>
      </c>
      <c r="O2621" t="b">
        <v>1</v>
      </c>
      <c r="P2621">
        <v>53</v>
      </c>
      <c r="Q2621" t="b">
        <v>1</v>
      </c>
      <c r="R2621" t="s">
        <v>8299</v>
      </c>
    </row>
    <row r="2622" spans="1:18" ht="43.2" x14ac:dyDescent="0.55000000000000004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0" t="str">
        <f t="shared" si="160"/>
        <v>September</v>
      </c>
      <c r="J2622" s="10">
        <f t="shared" si="161"/>
        <v>2015</v>
      </c>
      <c r="K2622" s="9">
        <f t="shared" si="162"/>
        <v>42288.041666666672</v>
      </c>
      <c r="L2622">
        <v>1444525200</v>
      </c>
      <c r="M2622" s="9">
        <f t="shared" si="163"/>
        <v>42251.16715277778</v>
      </c>
      <c r="N2622">
        <v>1441339242</v>
      </c>
      <c r="O2622" t="b">
        <v>1</v>
      </c>
      <c r="P2622">
        <v>1251</v>
      </c>
      <c r="Q2622" t="b">
        <v>1</v>
      </c>
      <c r="R2622" t="s">
        <v>8299</v>
      </c>
    </row>
    <row r="2623" spans="1:18" ht="43.2" x14ac:dyDescent="0.55000000000000004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0" t="str">
        <f t="shared" si="160"/>
        <v>April</v>
      </c>
      <c r="J2623" s="10">
        <f t="shared" si="161"/>
        <v>2015</v>
      </c>
      <c r="K2623" s="9">
        <f t="shared" si="162"/>
        <v>42145.74754629629</v>
      </c>
      <c r="L2623">
        <v>1432230988</v>
      </c>
      <c r="M2623" s="9">
        <f t="shared" si="163"/>
        <v>42115.74754629629</v>
      </c>
      <c r="N2623">
        <v>1429638988</v>
      </c>
      <c r="O2623" t="b">
        <v>1</v>
      </c>
      <c r="P2623">
        <v>465</v>
      </c>
      <c r="Q2623" t="b">
        <v>1</v>
      </c>
      <c r="R2623" t="s">
        <v>8299</v>
      </c>
    </row>
    <row r="2624" spans="1:18" ht="43.2" x14ac:dyDescent="0.55000000000000004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0" t="str">
        <f t="shared" si="160"/>
        <v>November</v>
      </c>
      <c r="J2624" s="10">
        <f t="shared" si="161"/>
        <v>2016</v>
      </c>
      <c r="K2624" s="9">
        <f t="shared" si="162"/>
        <v>42734.74324074074</v>
      </c>
      <c r="L2624">
        <v>1483120216</v>
      </c>
      <c r="M2624" s="9">
        <f t="shared" si="163"/>
        <v>42689.74324074074</v>
      </c>
      <c r="N2624">
        <v>1479232216</v>
      </c>
      <c r="O2624" t="b">
        <v>0</v>
      </c>
      <c r="P2624">
        <v>74</v>
      </c>
      <c r="Q2624" t="b">
        <v>1</v>
      </c>
      <c r="R2624" t="s">
        <v>8299</v>
      </c>
    </row>
    <row r="2625" spans="1:18" ht="43.2" x14ac:dyDescent="0.55000000000000004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0" t="str">
        <f t="shared" si="160"/>
        <v>November</v>
      </c>
      <c r="J2625" s="10">
        <f t="shared" si="161"/>
        <v>2016</v>
      </c>
      <c r="K2625" s="9">
        <f t="shared" si="162"/>
        <v>42706.256550925929</v>
      </c>
      <c r="L2625">
        <v>1480658966</v>
      </c>
      <c r="M2625" s="9">
        <f t="shared" si="163"/>
        <v>42692.256550925929</v>
      </c>
      <c r="N2625">
        <v>1479449366</v>
      </c>
      <c r="O2625" t="b">
        <v>0</v>
      </c>
      <c r="P2625">
        <v>62</v>
      </c>
      <c r="Q2625" t="b">
        <v>1</v>
      </c>
      <c r="R2625" t="s">
        <v>8299</v>
      </c>
    </row>
    <row r="2626" spans="1:18" ht="43.2" x14ac:dyDescent="0.55000000000000004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0" t="str">
        <f t="shared" si="160"/>
        <v>August</v>
      </c>
      <c r="J2626" s="10">
        <f t="shared" si="161"/>
        <v>2012</v>
      </c>
      <c r="K2626" s="9">
        <f t="shared" si="162"/>
        <v>41165.42155092593</v>
      </c>
      <c r="L2626">
        <v>1347530822</v>
      </c>
      <c r="M2626" s="9">
        <f t="shared" si="163"/>
        <v>41144.42155092593</v>
      </c>
      <c r="N2626">
        <v>1345716422</v>
      </c>
      <c r="O2626" t="b">
        <v>0</v>
      </c>
      <c r="P2626">
        <v>3468</v>
      </c>
      <c r="Q2626" t="b">
        <v>1</v>
      </c>
      <c r="R2626" t="s">
        <v>8299</v>
      </c>
    </row>
    <row r="2627" spans="1:18" ht="43.2" x14ac:dyDescent="0.55000000000000004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0" t="str">
        <f t="shared" ref="I2627:I2690" si="164">TEXT(M2627, "mmmm")</f>
        <v>October</v>
      </c>
      <c r="J2627" s="10">
        <f t="shared" ref="J2627:J2690" si="165">YEAR(M2627)</f>
        <v>2016</v>
      </c>
      <c r="K2627" s="9">
        <f t="shared" ref="K2627:K2690" si="166">(((L2627/60)/60)/24)+DATE(1970,1,1)</f>
        <v>42683.851944444439</v>
      </c>
      <c r="L2627">
        <v>1478723208</v>
      </c>
      <c r="M2627" s="9">
        <f t="shared" ref="M2627:M2690" si="167">(((N2627/60)/60)/24)+DATE(1970,1,1)</f>
        <v>42658.810277777782</v>
      </c>
      <c r="N2627">
        <v>1476559608</v>
      </c>
      <c r="O2627" t="b">
        <v>0</v>
      </c>
      <c r="P2627">
        <v>52</v>
      </c>
      <c r="Q2627" t="b">
        <v>1</v>
      </c>
      <c r="R2627" t="s">
        <v>8299</v>
      </c>
    </row>
    <row r="2628" spans="1:18" ht="43.2" x14ac:dyDescent="0.55000000000000004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0" t="str">
        <f t="shared" si="164"/>
        <v>May</v>
      </c>
      <c r="J2628" s="10">
        <f t="shared" si="165"/>
        <v>2015</v>
      </c>
      <c r="K2628" s="9">
        <f t="shared" si="166"/>
        <v>42158.628113425926</v>
      </c>
      <c r="L2628">
        <v>1433343869</v>
      </c>
      <c r="M2628" s="9">
        <f t="shared" si="167"/>
        <v>42128.628113425926</v>
      </c>
      <c r="N2628">
        <v>1430751869</v>
      </c>
      <c r="O2628" t="b">
        <v>0</v>
      </c>
      <c r="P2628">
        <v>50</v>
      </c>
      <c r="Q2628" t="b">
        <v>1</v>
      </c>
      <c r="R2628" t="s">
        <v>8299</v>
      </c>
    </row>
    <row r="2629" spans="1:18" ht="43.2" x14ac:dyDescent="0.55000000000000004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0" t="str">
        <f t="shared" si="164"/>
        <v>October</v>
      </c>
      <c r="J2629" s="10">
        <f t="shared" si="165"/>
        <v>2015</v>
      </c>
      <c r="K2629" s="9">
        <f t="shared" si="166"/>
        <v>42334.871076388896</v>
      </c>
      <c r="L2629">
        <v>1448571261</v>
      </c>
      <c r="M2629" s="9">
        <f t="shared" si="167"/>
        <v>42304.829409722224</v>
      </c>
      <c r="N2629">
        <v>1445975661</v>
      </c>
      <c r="O2629" t="b">
        <v>0</v>
      </c>
      <c r="P2629">
        <v>45</v>
      </c>
      <c r="Q2629" t="b">
        <v>1</v>
      </c>
      <c r="R2629" t="s">
        <v>8299</v>
      </c>
    </row>
    <row r="2630" spans="1:18" ht="28.8" x14ac:dyDescent="0.55000000000000004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0" t="str">
        <f t="shared" si="164"/>
        <v>November</v>
      </c>
      <c r="J2630" s="10">
        <f t="shared" si="165"/>
        <v>2014</v>
      </c>
      <c r="K2630" s="9">
        <f t="shared" si="166"/>
        <v>41973.966053240743</v>
      </c>
      <c r="L2630">
        <v>1417389067</v>
      </c>
      <c r="M2630" s="9">
        <f t="shared" si="167"/>
        <v>41953.966053240743</v>
      </c>
      <c r="N2630">
        <v>1415661067</v>
      </c>
      <c r="O2630" t="b">
        <v>0</v>
      </c>
      <c r="P2630">
        <v>21</v>
      </c>
      <c r="Q2630" t="b">
        <v>1</v>
      </c>
      <c r="R2630" t="s">
        <v>8299</v>
      </c>
    </row>
    <row r="2631" spans="1:18" ht="28.8" x14ac:dyDescent="0.55000000000000004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0" t="str">
        <f t="shared" si="164"/>
        <v>April</v>
      </c>
      <c r="J2631" s="10">
        <f t="shared" si="165"/>
        <v>2015</v>
      </c>
      <c r="K2631" s="9">
        <f t="shared" si="166"/>
        <v>42138.538449074069</v>
      </c>
      <c r="L2631">
        <v>1431608122</v>
      </c>
      <c r="M2631" s="9">
        <f t="shared" si="167"/>
        <v>42108.538449074069</v>
      </c>
      <c r="N2631">
        <v>1429016122</v>
      </c>
      <c r="O2631" t="b">
        <v>0</v>
      </c>
      <c r="P2631">
        <v>100</v>
      </c>
      <c r="Q2631" t="b">
        <v>1</v>
      </c>
      <c r="R2631" t="s">
        <v>8299</v>
      </c>
    </row>
    <row r="2632" spans="1:18" ht="43.2" x14ac:dyDescent="0.55000000000000004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0" t="str">
        <f t="shared" si="164"/>
        <v>June</v>
      </c>
      <c r="J2632" s="10">
        <f t="shared" si="165"/>
        <v>2016</v>
      </c>
      <c r="K2632" s="9">
        <f t="shared" si="166"/>
        <v>42551.416666666672</v>
      </c>
      <c r="L2632">
        <v>1467280800</v>
      </c>
      <c r="M2632" s="9">
        <f t="shared" si="167"/>
        <v>42524.105462962965</v>
      </c>
      <c r="N2632">
        <v>1464921112</v>
      </c>
      <c r="O2632" t="b">
        <v>0</v>
      </c>
      <c r="P2632">
        <v>81</v>
      </c>
      <c r="Q2632" t="b">
        <v>1</v>
      </c>
      <c r="R2632" t="s">
        <v>8299</v>
      </c>
    </row>
    <row r="2633" spans="1:18" ht="43.2" x14ac:dyDescent="0.55000000000000004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0" t="str">
        <f t="shared" si="164"/>
        <v>August</v>
      </c>
      <c r="J2633" s="10">
        <f t="shared" si="165"/>
        <v>2015</v>
      </c>
      <c r="K2633" s="9">
        <f t="shared" si="166"/>
        <v>42246.169293981482</v>
      </c>
      <c r="L2633">
        <v>1440907427</v>
      </c>
      <c r="M2633" s="9">
        <f t="shared" si="167"/>
        <v>42218.169293981482</v>
      </c>
      <c r="N2633">
        <v>1438488227</v>
      </c>
      <c r="O2633" t="b">
        <v>0</v>
      </c>
      <c r="P2633">
        <v>286</v>
      </c>
      <c r="Q2633" t="b">
        <v>1</v>
      </c>
      <c r="R2633" t="s">
        <v>8299</v>
      </c>
    </row>
    <row r="2634" spans="1:18" ht="43.2" x14ac:dyDescent="0.55000000000000004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0" t="str">
        <f t="shared" si="164"/>
        <v>May</v>
      </c>
      <c r="J2634" s="10">
        <f t="shared" si="165"/>
        <v>2016</v>
      </c>
      <c r="K2634" s="9">
        <f t="shared" si="166"/>
        <v>42519.061793981484</v>
      </c>
      <c r="L2634">
        <v>1464485339</v>
      </c>
      <c r="M2634" s="9">
        <f t="shared" si="167"/>
        <v>42494.061793981484</v>
      </c>
      <c r="N2634">
        <v>1462325339</v>
      </c>
      <c r="O2634" t="b">
        <v>0</v>
      </c>
      <c r="P2634">
        <v>42</v>
      </c>
      <c r="Q2634" t="b">
        <v>1</v>
      </c>
      <c r="R2634" t="s">
        <v>8299</v>
      </c>
    </row>
    <row r="2635" spans="1:18" ht="43.2" x14ac:dyDescent="0.55000000000000004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0" t="str">
        <f t="shared" si="164"/>
        <v>January</v>
      </c>
      <c r="J2635" s="10">
        <f t="shared" si="165"/>
        <v>2014</v>
      </c>
      <c r="K2635" s="9">
        <f t="shared" si="166"/>
        <v>41697.958333333336</v>
      </c>
      <c r="L2635">
        <v>1393542000</v>
      </c>
      <c r="M2635" s="9">
        <f t="shared" si="167"/>
        <v>41667.823287037041</v>
      </c>
      <c r="N2635">
        <v>1390938332</v>
      </c>
      <c r="O2635" t="b">
        <v>0</v>
      </c>
      <c r="P2635">
        <v>199</v>
      </c>
      <c r="Q2635" t="b">
        <v>1</v>
      </c>
      <c r="R2635" t="s">
        <v>8299</v>
      </c>
    </row>
    <row r="2636" spans="1:18" ht="43.2" x14ac:dyDescent="0.55000000000000004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0" t="str">
        <f t="shared" si="164"/>
        <v>August</v>
      </c>
      <c r="J2636" s="10">
        <f t="shared" si="165"/>
        <v>2016</v>
      </c>
      <c r="K2636" s="9">
        <f t="shared" si="166"/>
        <v>42642.656493055561</v>
      </c>
      <c r="L2636">
        <v>1475163921</v>
      </c>
      <c r="M2636" s="9">
        <f t="shared" si="167"/>
        <v>42612.656493055561</v>
      </c>
      <c r="N2636">
        <v>1472571921</v>
      </c>
      <c r="O2636" t="b">
        <v>0</v>
      </c>
      <c r="P2636">
        <v>25</v>
      </c>
      <c r="Q2636" t="b">
        <v>1</v>
      </c>
      <c r="R2636" t="s">
        <v>8299</v>
      </c>
    </row>
    <row r="2637" spans="1:18" ht="43.2" x14ac:dyDescent="0.55000000000000004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0" t="str">
        <f t="shared" si="164"/>
        <v>February</v>
      </c>
      <c r="J2637" s="10">
        <f t="shared" si="165"/>
        <v>2015</v>
      </c>
      <c r="K2637" s="9">
        <f t="shared" si="166"/>
        <v>42072.909270833334</v>
      </c>
      <c r="L2637">
        <v>1425937761</v>
      </c>
      <c r="M2637" s="9">
        <f t="shared" si="167"/>
        <v>42037.950937500005</v>
      </c>
      <c r="N2637">
        <v>1422917361</v>
      </c>
      <c r="O2637" t="b">
        <v>0</v>
      </c>
      <c r="P2637">
        <v>84</v>
      </c>
      <c r="Q2637" t="b">
        <v>1</v>
      </c>
      <c r="R2637" t="s">
        <v>8299</v>
      </c>
    </row>
    <row r="2638" spans="1:18" ht="43.2" x14ac:dyDescent="0.55000000000000004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0" t="str">
        <f t="shared" si="164"/>
        <v>September</v>
      </c>
      <c r="J2638" s="10">
        <f t="shared" si="165"/>
        <v>2016</v>
      </c>
      <c r="K2638" s="9">
        <f t="shared" si="166"/>
        <v>42659.041666666672</v>
      </c>
      <c r="L2638">
        <v>1476579600</v>
      </c>
      <c r="M2638" s="9">
        <f t="shared" si="167"/>
        <v>42636.614745370374</v>
      </c>
      <c r="N2638">
        <v>1474641914</v>
      </c>
      <c r="O2638" t="b">
        <v>0</v>
      </c>
      <c r="P2638">
        <v>50</v>
      </c>
      <c r="Q2638" t="b">
        <v>1</v>
      </c>
      <c r="R2638" t="s">
        <v>8299</v>
      </c>
    </row>
    <row r="2639" spans="1:18" ht="28.8" x14ac:dyDescent="0.55000000000000004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0" t="str">
        <f t="shared" si="164"/>
        <v>September</v>
      </c>
      <c r="J2639" s="10">
        <f t="shared" si="165"/>
        <v>2016</v>
      </c>
      <c r="K2639" s="9">
        <f t="shared" si="166"/>
        <v>42655.549479166672</v>
      </c>
      <c r="L2639">
        <v>1476277875</v>
      </c>
      <c r="M2639" s="9">
        <f t="shared" si="167"/>
        <v>42639.549479166672</v>
      </c>
      <c r="N2639">
        <v>1474895475</v>
      </c>
      <c r="O2639" t="b">
        <v>0</v>
      </c>
      <c r="P2639">
        <v>26</v>
      </c>
      <c r="Q2639" t="b">
        <v>1</v>
      </c>
      <c r="R2639" t="s">
        <v>8299</v>
      </c>
    </row>
    <row r="2640" spans="1:18" ht="43.2" x14ac:dyDescent="0.55000000000000004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0" t="str">
        <f t="shared" si="164"/>
        <v>December</v>
      </c>
      <c r="J2640" s="10">
        <f t="shared" si="165"/>
        <v>2014</v>
      </c>
      <c r="K2640" s="9">
        <f t="shared" si="166"/>
        <v>42019.913136574076</v>
      </c>
      <c r="L2640">
        <v>1421358895</v>
      </c>
      <c r="M2640" s="9">
        <f t="shared" si="167"/>
        <v>41989.913136574076</v>
      </c>
      <c r="N2640">
        <v>1418766895</v>
      </c>
      <c r="O2640" t="b">
        <v>0</v>
      </c>
      <c r="P2640">
        <v>14</v>
      </c>
      <c r="Q2640" t="b">
        <v>1</v>
      </c>
      <c r="R2640" t="s">
        <v>8299</v>
      </c>
    </row>
    <row r="2641" spans="1:18" ht="43.2" x14ac:dyDescent="0.55000000000000004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0" t="str">
        <f t="shared" si="164"/>
        <v>January</v>
      </c>
      <c r="J2641" s="10">
        <f t="shared" si="165"/>
        <v>2015</v>
      </c>
      <c r="K2641" s="9">
        <f t="shared" si="166"/>
        <v>42054.86513888889</v>
      </c>
      <c r="L2641">
        <v>1424378748</v>
      </c>
      <c r="M2641" s="9">
        <f t="shared" si="167"/>
        <v>42024.86513888889</v>
      </c>
      <c r="N2641">
        <v>1421786748</v>
      </c>
      <c r="O2641" t="b">
        <v>0</v>
      </c>
      <c r="P2641">
        <v>49</v>
      </c>
      <c r="Q2641" t="b">
        <v>1</v>
      </c>
      <c r="R2641" t="s">
        <v>8299</v>
      </c>
    </row>
    <row r="2642" spans="1:18" ht="57.6" x14ac:dyDescent="0.55000000000000004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0" t="str">
        <f t="shared" si="164"/>
        <v>April</v>
      </c>
      <c r="J2642" s="10">
        <f t="shared" si="165"/>
        <v>2015</v>
      </c>
      <c r="K2642" s="9">
        <f t="shared" si="166"/>
        <v>42163.160578703704</v>
      </c>
      <c r="L2642">
        <v>1433735474</v>
      </c>
      <c r="M2642" s="9">
        <f t="shared" si="167"/>
        <v>42103.160578703704</v>
      </c>
      <c r="N2642">
        <v>1428551474</v>
      </c>
      <c r="O2642" t="b">
        <v>0</v>
      </c>
      <c r="P2642">
        <v>69</v>
      </c>
      <c r="Q2642" t="b">
        <v>1</v>
      </c>
      <c r="R2642" t="s">
        <v>8299</v>
      </c>
    </row>
    <row r="2643" spans="1:18" ht="28.8" x14ac:dyDescent="0.55000000000000004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0" t="str">
        <f t="shared" si="164"/>
        <v>August</v>
      </c>
      <c r="J2643" s="10">
        <f t="shared" si="165"/>
        <v>2014</v>
      </c>
      <c r="K2643" s="9">
        <f t="shared" si="166"/>
        <v>41897.839583333334</v>
      </c>
      <c r="L2643">
        <v>1410811740</v>
      </c>
      <c r="M2643" s="9">
        <f t="shared" si="167"/>
        <v>41880.827118055553</v>
      </c>
      <c r="N2643">
        <v>1409341863</v>
      </c>
      <c r="O2643" t="b">
        <v>0</v>
      </c>
      <c r="P2643">
        <v>1</v>
      </c>
      <c r="Q2643" t="b">
        <v>0</v>
      </c>
      <c r="R2643" t="s">
        <v>8299</v>
      </c>
    </row>
    <row r="2644" spans="1:18" ht="57.6" x14ac:dyDescent="0.55000000000000004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0" t="str">
        <f t="shared" si="164"/>
        <v>June</v>
      </c>
      <c r="J2644" s="10">
        <f t="shared" si="165"/>
        <v>2016</v>
      </c>
      <c r="K2644" s="9">
        <f t="shared" si="166"/>
        <v>42566.289583333331</v>
      </c>
      <c r="L2644">
        <v>1468565820</v>
      </c>
      <c r="M2644" s="9">
        <f t="shared" si="167"/>
        <v>42536.246620370366</v>
      </c>
      <c r="N2644">
        <v>1465970108</v>
      </c>
      <c r="O2644" t="b">
        <v>0</v>
      </c>
      <c r="P2644">
        <v>0</v>
      </c>
      <c r="Q2644" t="b">
        <v>0</v>
      </c>
      <c r="R2644" t="s">
        <v>8299</v>
      </c>
    </row>
    <row r="2645" spans="1:18" ht="43.2" x14ac:dyDescent="0.55000000000000004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0" t="str">
        <f t="shared" si="164"/>
        <v>November</v>
      </c>
      <c r="J2645" s="10">
        <f t="shared" si="165"/>
        <v>2016</v>
      </c>
      <c r="K2645" s="9">
        <f t="shared" si="166"/>
        <v>42725.332638888889</v>
      </c>
      <c r="L2645">
        <v>1482307140</v>
      </c>
      <c r="M2645" s="9">
        <f t="shared" si="167"/>
        <v>42689.582349537035</v>
      </c>
      <c r="N2645">
        <v>1479218315</v>
      </c>
      <c r="O2645" t="b">
        <v>1</v>
      </c>
      <c r="P2645">
        <v>1501</v>
      </c>
      <c r="Q2645" t="b">
        <v>0</v>
      </c>
      <c r="R2645" t="s">
        <v>8299</v>
      </c>
    </row>
    <row r="2646" spans="1:18" ht="43.2" x14ac:dyDescent="0.55000000000000004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0" t="str">
        <f t="shared" si="164"/>
        <v>February</v>
      </c>
      <c r="J2646" s="10">
        <f t="shared" si="165"/>
        <v>2017</v>
      </c>
      <c r="K2646" s="9">
        <f t="shared" si="166"/>
        <v>42804.792071759264</v>
      </c>
      <c r="L2646">
        <v>1489172435</v>
      </c>
      <c r="M2646" s="9">
        <f t="shared" si="167"/>
        <v>42774.792071759264</v>
      </c>
      <c r="N2646">
        <v>1486580435</v>
      </c>
      <c r="O2646" t="b">
        <v>1</v>
      </c>
      <c r="P2646">
        <v>52</v>
      </c>
      <c r="Q2646" t="b">
        <v>0</v>
      </c>
      <c r="R2646" t="s">
        <v>8299</v>
      </c>
    </row>
    <row r="2647" spans="1:18" ht="43.2" x14ac:dyDescent="0.55000000000000004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0" t="str">
        <f t="shared" si="164"/>
        <v>October</v>
      </c>
      <c r="J2647" s="10">
        <f t="shared" si="165"/>
        <v>2014</v>
      </c>
      <c r="K2647" s="9">
        <f t="shared" si="166"/>
        <v>41951.884293981479</v>
      </c>
      <c r="L2647">
        <v>1415481203</v>
      </c>
      <c r="M2647" s="9">
        <f t="shared" si="167"/>
        <v>41921.842627314814</v>
      </c>
      <c r="N2647">
        <v>1412885603</v>
      </c>
      <c r="O2647" t="b">
        <v>1</v>
      </c>
      <c r="P2647">
        <v>23</v>
      </c>
      <c r="Q2647" t="b">
        <v>0</v>
      </c>
      <c r="R2647" t="s">
        <v>8299</v>
      </c>
    </row>
    <row r="2648" spans="1:18" ht="43.2" x14ac:dyDescent="0.55000000000000004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0" t="str">
        <f t="shared" si="164"/>
        <v>August</v>
      </c>
      <c r="J2648" s="10">
        <f t="shared" si="165"/>
        <v>2015</v>
      </c>
      <c r="K2648" s="9">
        <f t="shared" si="166"/>
        <v>42256.313298611116</v>
      </c>
      <c r="L2648">
        <v>1441783869</v>
      </c>
      <c r="M2648" s="9">
        <f t="shared" si="167"/>
        <v>42226.313298611116</v>
      </c>
      <c r="N2648">
        <v>1439191869</v>
      </c>
      <c r="O2648" t="b">
        <v>1</v>
      </c>
      <c r="P2648">
        <v>535</v>
      </c>
      <c r="Q2648" t="b">
        <v>0</v>
      </c>
      <c r="R2648" t="s">
        <v>8299</v>
      </c>
    </row>
    <row r="2649" spans="1:18" ht="43.2" x14ac:dyDescent="0.55000000000000004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0" t="str">
        <f t="shared" si="164"/>
        <v>July</v>
      </c>
      <c r="J2649" s="10">
        <f t="shared" si="165"/>
        <v>2015</v>
      </c>
      <c r="K2649" s="9">
        <f t="shared" si="166"/>
        <v>42230.261793981481</v>
      </c>
      <c r="L2649">
        <v>1439533019</v>
      </c>
      <c r="M2649" s="9">
        <f t="shared" si="167"/>
        <v>42200.261793981481</v>
      </c>
      <c r="N2649">
        <v>1436941019</v>
      </c>
      <c r="O2649" t="b">
        <v>0</v>
      </c>
      <c r="P2649">
        <v>3</v>
      </c>
      <c r="Q2649" t="b">
        <v>0</v>
      </c>
      <c r="R2649" t="s">
        <v>8299</v>
      </c>
    </row>
    <row r="2650" spans="1:18" ht="43.2" x14ac:dyDescent="0.55000000000000004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0" t="str">
        <f t="shared" si="164"/>
        <v>February</v>
      </c>
      <c r="J2650" s="10">
        <f t="shared" si="165"/>
        <v>2016</v>
      </c>
      <c r="K2650" s="9">
        <f t="shared" si="166"/>
        <v>42438.714814814812</v>
      </c>
      <c r="L2650">
        <v>1457543360</v>
      </c>
      <c r="M2650" s="9">
        <f t="shared" si="167"/>
        <v>42408.714814814812</v>
      </c>
      <c r="N2650">
        <v>1454951360</v>
      </c>
      <c r="O2650" t="b">
        <v>0</v>
      </c>
      <c r="P2650">
        <v>6</v>
      </c>
      <c r="Q2650" t="b">
        <v>0</v>
      </c>
      <c r="R2650" t="s">
        <v>8299</v>
      </c>
    </row>
    <row r="2651" spans="1:18" ht="28.8" x14ac:dyDescent="0.55000000000000004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0" t="str">
        <f t="shared" si="164"/>
        <v>December</v>
      </c>
      <c r="J2651" s="10">
        <f t="shared" si="165"/>
        <v>2015</v>
      </c>
      <c r="K2651" s="9">
        <f t="shared" si="166"/>
        <v>42401.99700231482</v>
      </c>
      <c r="L2651">
        <v>1454370941</v>
      </c>
      <c r="M2651" s="9">
        <f t="shared" si="167"/>
        <v>42341.99700231482</v>
      </c>
      <c r="N2651">
        <v>1449186941</v>
      </c>
      <c r="O2651" t="b">
        <v>0</v>
      </c>
      <c r="P2651">
        <v>3</v>
      </c>
      <c r="Q2651" t="b">
        <v>0</v>
      </c>
      <c r="R2651" t="s">
        <v>8299</v>
      </c>
    </row>
    <row r="2652" spans="1:18" ht="43.2" x14ac:dyDescent="0.55000000000000004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0" t="str">
        <f t="shared" si="164"/>
        <v>November</v>
      </c>
      <c r="J2652" s="10">
        <f t="shared" si="165"/>
        <v>2016</v>
      </c>
      <c r="K2652" s="9">
        <f t="shared" si="166"/>
        <v>42725.624340277776</v>
      </c>
      <c r="L2652">
        <v>1482332343</v>
      </c>
      <c r="M2652" s="9">
        <f t="shared" si="167"/>
        <v>42695.624340277776</v>
      </c>
      <c r="N2652">
        <v>1479740343</v>
      </c>
      <c r="O2652" t="b">
        <v>0</v>
      </c>
      <c r="P2652">
        <v>5</v>
      </c>
      <c r="Q2652" t="b">
        <v>0</v>
      </c>
      <c r="R2652" t="s">
        <v>8299</v>
      </c>
    </row>
    <row r="2653" spans="1:18" ht="43.2" x14ac:dyDescent="0.55000000000000004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0" t="str">
        <f t="shared" si="164"/>
        <v>November</v>
      </c>
      <c r="J2653" s="10">
        <f t="shared" si="165"/>
        <v>2015</v>
      </c>
      <c r="K2653" s="9">
        <f t="shared" si="166"/>
        <v>42355.805659722217</v>
      </c>
      <c r="L2653">
        <v>1450380009</v>
      </c>
      <c r="M2653" s="9">
        <f t="shared" si="167"/>
        <v>42327.805659722217</v>
      </c>
      <c r="N2653">
        <v>1447960809</v>
      </c>
      <c r="O2653" t="b">
        <v>0</v>
      </c>
      <c r="P2653">
        <v>17</v>
      </c>
      <c r="Q2653" t="b">
        <v>0</v>
      </c>
      <c r="R2653" t="s">
        <v>8299</v>
      </c>
    </row>
    <row r="2654" spans="1:18" ht="43.2" x14ac:dyDescent="0.55000000000000004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0" t="str">
        <f t="shared" si="164"/>
        <v>November</v>
      </c>
      <c r="J2654" s="10">
        <f t="shared" si="165"/>
        <v>2014</v>
      </c>
      <c r="K2654" s="9">
        <f t="shared" si="166"/>
        <v>41983.158854166672</v>
      </c>
      <c r="L2654">
        <v>1418183325</v>
      </c>
      <c r="M2654" s="9">
        <f t="shared" si="167"/>
        <v>41953.158854166672</v>
      </c>
      <c r="N2654">
        <v>1415591325</v>
      </c>
      <c r="O2654" t="b">
        <v>0</v>
      </c>
      <c r="P2654">
        <v>11</v>
      </c>
      <c r="Q2654" t="b">
        <v>0</v>
      </c>
      <c r="R2654" t="s">
        <v>8299</v>
      </c>
    </row>
    <row r="2655" spans="1:18" ht="43.2" x14ac:dyDescent="0.55000000000000004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0" t="str">
        <f t="shared" si="164"/>
        <v>May</v>
      </c>
      <c r="J2655" s="10">
        <f t="shared" si="165"/>
        <v>2014</v>
      </c>
      <c r="K2655" s="9">
        <f t="shared" si="166"/>
        <v>41803.166666666664</v>
      </c>
      <c r="L2655">
        <v>1402632000</v>
      </c>
      <c r="M2655" s="9">
        <f t="shared" si="167"/>
        <v>41771.651932870373</v>
      </c>
      <c r="N2655">
        <v>1399909127</v>
      </c>
      <c r="O2655" t="b">
        <v>0</v>
      </c>
      <c r="P2655">
        <v>70</v>
      </c>
      <c r="Q2655" t="b">
        <v>0</v>
      </c>
      <c r="R2655" t="s">
        <v>8299</v>
      </c>
    </row>
    <row r="2656" spans="1:18" ht="43.2" x14ac:dyDescent="0.55000000000000004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0" t="str">
        <f t="shared" si="164"/>
        <v>February</v>
      </c>
      <c r="J2656" s="10">
        <f t="shared" si="165"/>
        <v>2015</v>
      </c>
      <c r="K2656" s="9">
        <f t="shared" si="166"/>
        <v>42115.559328703705</v>
      </c>
      <c r="L2656">
        <v>1429622726</v>
      </c>
      <c r="M2656" s="9">
        <f t="shared" si="167"/>
        <v>42055.600995370376</v>
      </c>
      <c r="N2656">
        <v>1424442326</v>
      </c>
      <c r="O2656" t="b">
        <v>0</v>
      </c>
      <c r="P2656">
        <v>6</v>
      </c>
      <c r="Q2656" t="b">
        <v>0</v>
      </c>
      <c r="R2656" t="s">
        <v>8299</v>
      </c>
    </row>
    <row r="2657" spans="1:18" x14ac:dyDescent="0.55000000000000004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0" t="str">
        <f t="shared" si="164"/>
        <v>January</v>
      </c>
      <c r="J2657" s="10">
        <f t="shared" si="165"/>
        <v>2016</v>
      </c>
      <c r="K2657" s="9">
        <f t="shared" si="166"/>
        <v>42409.833333333328</v>
      </c>
      <c r="L2657">
        <v>1455048000</v>
      </c>
      <c r="M2657" s="9">
        <f t="shared" si="167"/>
        <v>42381.866284722222</v>
      </c>
      <c r="N2657">
        <v>1452631647</v>
      </c>
      <c r="O2657" t="b">
        <v>0</v>
      </c>
      <c r="P2657">
        <v>43</v>
      </c>
      <c r="Q2657" t="b">
        <v>0</v>
      </c>
      <c r="R2657" t="s">
        <v>8299</v>
      </c>
    </row>
    <row r="2658" spans="1:18" ht="28.8" x14ac:dyDescent="0.55000000000000004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0" t="str">
        <f t="shared" si="164"/>
        <v>February</v>
      </c>
      <c r="J2658" s="10">
        <f t="shared" si="165"/>
        <v>2017</v>
      </c>
      <c r="K2658" s="9">
        <f t="shared" si="166"/>
        <v>42806.791666666672</v>
      </c>
      <c r="L2658">
        <v>1489345200</v>
      </c>
      <c r="M2658" s="9">
        <f t="shared" si="167"/>
        <v>42767.688518518517</v>
      </c>
      <c r="N2658">
        <v>1485966688</v>
      </c>
      <c r="O2658" t="b">
        <v>0</v>
      </c>
      <c r="P2658">
        <v>152</v>
      </c>
      <c r="Q2658" t="b">
        <v>0</v>
      </c>
      <c r="R2658" t="s">
        <v>8299</v>
      </c>
    </row>
    <row r="2659" spans="1:18" ht="43.2" x14ac:dyDescent="0.55000000000000004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0" t="str">
        <f t="shared" si="164"/>
        <v>June</v>
      </c>
      <c r="J2659" s="10">
        <f t="shared" si="165"/>
        <v>2016</v>
      </c>
      <c r="K2659" s="9">
        <f t="shared" si="166"/>
        <v>42585.0625</v>
      </c>
      <c r="L2659">
        <v>1470187800</v>
      </c>
      <c r="M2659" s="9">
        <f t="shared" si="167"/>
        <v>42551.928854166668</v>
      </c>
      <c r="N2659">
        <v>1467325053</v>
      </c>
      <c r="O2659" t="b">
        <v>0</v>
      </c>
      <c r="P2659">
        <v>59</v>
      </c>
      <c r="Q2659" t="b">
        <v>0</v>
      </c>
      <c r="R2659" t="s">
        <v>8299</v>
      </c>
    </row>
    <row r="2660" spans="1:18" ht="43.2" x14ac:dyDescent="0.55000000000000004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0" t="str">
        <f t="shared" si="164"/>
        <v>June</v>
      </c>
      <c r="J2660" s="10">
        <f t="shared" si="165"/>
        <v>2016</v>
      </c>
      <c r="K2660" s="9">
        <f t="shared" si="166"/>
        <v>42581.884189814817</v>
      </c>
      <c r="L2660">
        <v>1469913194</v>
      </c>
      <c r="M2660" s="9">
        <f t="shared" si="167"/>
        <v>42551.884189814817</v>
      </c>
      <c r="N2660">
        <v>1467321194</v>
      </c>
      <c r="O2660" t="b">
        <v>0</v>
      </c>
      <c r="P2660">
        <v>4</v>
      </c>
      <c r="Q2660" t="b">
        <v>0</v>
      </c>
      <c r="R2660" t="s">
        <v>8299</v>
      </c>
    </row>
    <row r="2661" spans="1:18" x14ac:dyDescent="0.55000000000000004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0" t="str">
        <f t="shared" si="164"/>
        <v>March</v>
      </c>
      <c r="J2661" s="10">
        <f t="shared" si="165"/>
        <v>2015</v>
      </c>
      <c r="K2661" s="9">
        <f t="shared" si="166"/>
        <v>42112.069560185191</v>
      </c>
      <c r="L2661">
        <v>1429321210</v>
      </c>
      <c r="M2661" s="9">
        <f t="shared" si="167"/>
        <v>42082.069560185191</v>
      </c>
      <c r="N2661">
        <v>1426729210</v>
      </c>
      <c r="O2661" t="b">
        <v>0</v>
      </c>
      <c r="P2661">
        <v>10</v>
      </c>
      <c r="Q2661" t="b">
        <v>0</v>
      </c>
      <c r="R2661" t="s">
        <v>8299</v>
      </c>
    </row>
    <row r="2662" spans="1:18" ht="43.2" x14ac:dyDescent="0.55000000000000004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0" t="str">
        <f t="shared" si="164"/>
        <v>September</v>
      </c>
      <c r="J2662" s="10">
        <f t="shared" si="165"/>
        <v>2015</v>
      </c>
      <c r="K2662" s="9">
        <f t="shared" si="166"/>
        <v>42332.754837962959</v>
      </c>
      <c r="L2662">
        <v>1448388418</v>
      </c>
      <c r="M2662" s="9">
        <f t="shared" si="167"/>
        <v>42272.713171296295</v>
      </c>
      <c r="N2662">
        <v>1443200818</v>
      </c>
      <c r="O2662" t="b">
        <v>0</v>
      </c>
      <c r="P2662">
        <v>5</v>
      </c>
      <c r="Q2662" t="b">
        <v>0</v>
      </c>
      <c r="R2662" t="s">
        <v>8299</v>
      </c>
    </row>
    <row r="2663" spans="1:18" ht="43.2" x14ac:dyDescent="0.55000000000000004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0" t="str">
        <f t="shared" si="164"/>
        <v>September</v>
      </c>
      <c r="J2663" s="10">
        <f t="shared" si="165"/>
        <v>2013</v>
      </c>
      <c r="K2663" s="9">
        <f t="shared" si="166"/>
        <v>41572.958449074074</v>
      </c>
      <c r="L2663">
        <v>1382742010</v>
      </c>
      <c r="M2663" s="9">
        <f t="shared" si="167"/>
        <v>41542.958449074074</v>
      </c>
      <c r="N2663">
        <v>1380150010</v>
      </c>
      <c r="O2663" t="b">
        <v>0</v>
      </c>
      <c r="P2663">
        <v>60</v>
      </c>
      <c r="Q2663" t="b">
        <v>1</v>
      </c>
      <c r="R2663" t="s">
        <v>8300</v>
      </c>
    </row>
    <row r="2664" spans="1:18" ht="43.2" x14ac:dyDescent="0.55000000000000004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0" t="str">
        <f t="shared" si="164"/>
        <v>July</v>
      </c>
      <c r="J2664" s="10">
        <f t="shared" si="165"/>
        <v>2015</v>
      </c>
      <c r="K2664" s="9">
        <f t="shared" si="166"/>
        <v>42237.746678240743</v>
      </c>
      <c r="L2664">
        <v>1440179713</v>
      </c>
      <c r="M2664" s="9">
        <f t="shared" si="167"/>
        <v>42207.746678240743</v>
      </c>
      <c r="N2664">
        <v>1437587713</v>
      </c>
      <c r="O2664" t="b">
        <v>0</v>
      </c>
      <c r="P2664">
        <v>80</v>
      </c>
      <c r="Q2664" t="b">
        <v>1</v>
      </c>
      <c r="R2664" t="s">
        <v>8300</v>
      </c>
    </row>
    <row r="2665" spans="1:18" ht="43.2" x14ac:dyDescent="0.55000000000000004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0" t="str">
        <f t="shared" si="164"/>
        <v>August</v>
      </c>
      <c r="J2665" s="10">
        <f t="shared" si="165"/>
        <v>2015</v>
      </c>
      <c r="K2665" s="9">
        <f t="shared" si="166"/>
        <v>42251.625</v>
      </c>
      <c r="L2665">
        <v>1441378800</v>
      </c>
      <c r="M2665" s="9">
        <f t="shared" si="167"/>
        <v>42222.622766203705</v>
      </c>
      <c r="N2665">
        <v>1438873007</v>
      </c>
      <c r="O2665" t="b">
        <v>0</v>
      </c>
      <c r="P2665">
        <v>56</v>
      </c>
      <c r="Q2665" t="b">
        <v>1</v>
      </c>
      <c r="R2665" t="s">
        <v>8300</v>
      </c>
    </row>
    <row r="2666" spans="1:18" ht="43.2" x14ac:dyDescent="0.55000000000000004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0" t="str">
        <f t="shared" si="164"/>
        <v>November</v>
      </c>
      <c r="J2666" s="10">
        <f t="shared" si="165"/>
        <v>2015</v>
      </c>
      <c r="K2666" s="9">
        <f t="shared" si="166"/>
        <v>42347.290972222225</v>
      </c>
      <c r="L2666">
        <v>1449644340</v>
      </c>
      <c r="M2666" s="9">
        <f t="shared" si="167"/>
        <v>42313.02542824074</v>
      </c>
      <c r="N2666">
        <v>1446683797</v>
      </c>
      <c r="O2666" t="b">
        <v>0</v>
      </c>
      <c r="P2666">
        <v>104</v>
      </c>
      <c r="Q2666" t="b">
        <v>1</v>
      </c>
      <c r="R2666" t="s">
        <v>8300</v>
      </c>
    </row>
    <row r="2667" spans="1:18" ht="43.2" x14ac:dyDescent="0.55000000000000004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0" t="str">
        <f t="shared" si="164"/>
        <v>March</v>
      </c>
      <c r="J2667" s="10">
        <f t="shared" si="165"/>
        <v>2015</v>
      </c>
      <c r="K2667" s="9">
        <f t="shared" si="166"/>
        <v>42128.895532407405</v>
      </c>
      <c r="L2667">
        <v>1430774974</v>
      </c>
      <c r="M2667" s="9">
        <f t="shared" si="167"/>
        <v>42083.895532407405</v>
      </c>
      <c r="N2667">
        <v>1426886974</v>
      </c>
      <c r="O2667" t="b">
        <v>0</v>
      </c>
      <c r="P2667">
        <v>46</v>
      </c>
      <c r="Q2667" t="b">
        <v>1</v>
      </c>
      <c r="R2667" t="s">
        <v>8300</v>
      </c>
    </row>
    <row r="2668" spans="1:18" ht="43.2" x14ac:dyDescent="0.55000000000000004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0" t="str">
        <f t="shared" si="164"/>
        <v>August</v>
      </c>
      <c r="J2668" s="10">
        <f t="shared" si="165"/>
        <v>2015</v>
      </c>
      <c r="K2668" s="9">
        <f t="shared" si="166"/>
        <v>42272.875</v>
      </c>
      <c r="L2668">
        <v>1443214800</v>
      </c>
      <c r="M2668" s="9">
        <f t="shared" si="167"/>
        <v>42235.764340277776</v>
      </c>
      <c r="N2668">
        <v>1440008439</v>
      </c>
      <c r="O2668" t="b">
        <v>0</v>
      </c>
      <c r="P2668">
        <v>206</v>
      </c>
      <c r="Q2668" t="b">
        <v>1</v>
      </c>
      <c r="R2668" t="s">
        <v>8300</v>
      </c>
    </row>
    <row r="2669" spans="1:18" ht="43.2" x14ac:dyDescent="0.55000000000000004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0" t="str">
        <f t="shared" si="164"/>
        <v>January</v>
      </c>
      <c r="J2669" s="10">
        <f t="shared" si="165"/>
        <v>2016</v>
      </c>
      <c r="K2669" s="9">
        <f t="shared" si="166"/>
        <v>42410.926111111112</v>
      </c>
      <c r="L2669">
        <v>1455142416</v>
      </c>
      <c r="M2669" s="9">
        <f t="shared" si="167"/>
        <v>42380.926111111112</v>
      </c>
      <c r="N2669">
        <v>1452550416</v>
      </c>
      <c r="O2669" t="b">
        <v>0</v>
      </c>
      <c r="P2669">
        <v>18</v>
      </c>
      <c r="Q2669" t="b">
        <v>1</v>
      </c>
      <c r="R2669" t="s">
        <v>8300</v>
      </c>
    </row>
    <row r="2670" spans="1:18" ht="28.8" x14ac:dyDescent="0.55000000000000004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0" t="str">
        <f t="shared" si="164"/>
        <v>September</v>
      </c>
      <c r="J2670" s="10">
        <f t="shared" si="165"/>
        <v>2015</v>
      </c>
      <c r="K2670" s="9">
        <f t="shared" si="166"/>
        <v>42317.60555555555</v>
      </c>
      <c r="L2670">
        <v>1447079520</v>
      </c>
      <c r="M2670" s="9">
        <f t="shared" si="167"/>
        <v>42275.588715277772</v>
      </c>
      <c r="N2670">
        <v>1443449265</v>
      </c>
      <c r="O2670" t="b">
        <v>0</v>
      </c>
      <c r="P2670">
        <v>28</v>
      </c>
      <c r="Q2670" t="b">
        <v>1</v>
      </c>
      <c r="R2670" t="s">
        <v>8300</v>
      </c>
    </row>
    <row r="2671" spans="1:18" ht="43.2" x14ac:dyDescent="0.55000000000000004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0" t="str">
        <f t="shared" si="164"/>
        <v>November</v>
      </c>
      <c r="J2671" s="10">
        <f t="shared" si="165"/>
        <v>2015</v>
      </c>
      <c r="K2671" s="9">
        <f t="shared" si="166"/>
        <v>42379.035833333335</v>
      </c>
      <c r="L2671">
        <v>1452387096</v>
      </c>
      <c r="M2671" s="9">
        <f t="shared" si="167"/>
        <v>42319.035833333335</v>
      </c>
      <c r="N2671">
        <v>1447203096</v>
      </c>
      <c r="O2671" t="b">
        <v>0</v>
      </c>
      <c r="P2671">
        <v>11</v>
      </c>
      <c r="Q2671" t="b">
        <v>1</v>
      </c>
      <c r="R2671" t="s">
        <v>8300</v>
      </c>
    </row>
    <row r="2672" spans="1:18" ht="43.2" x14ac:dyDescent="0.55000000000000004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0" t="str">
        <f t="shared" si="164"/>
        <v>July</v>
      </c>
      <c r="J2672" s="10">
        <f t="shared" si="165"/>
        <v>2014</v>
      </c>
      <c r="K2672" s="9">
        <f t="shared" si="166"/>
        <v>41849.020601851851</v>
      </c>
      <c r="L2672">
        <v>1406593780</v>
      </c>
      <c r="M2672" s="9">
        <f t="shared" si="167"/>
        <v>41821.020601851851</v>
      </c>
      <c r="N2672">
        <v>1404174580</v>
      </c>
      <c r="O2672" t="b">
        <v>1</v>
      </c>
      <c r="P2672">
        <v>60</v>
      </c>
      <c r="Q2672" t="b">
        <v>0</v>
      </c>
      <c r="R2672" t="s">
        <v>8300</v>
      </c>
    </row>
    <row r="2673" spans="1:18" ht="43.2" x14ac:dyDescent="0.55000000000000004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0" t="str">
        <f t="shared" si="164"/>
        <v>November</v>
      </c>
      <c r="J2673" s="10">
        <f t="shared" si="165"/>
        <v>2014</v>
      </c>
      <c r="K2673" s="9">
        <f t="shared" si="166"/>
        <v>41992.818055555559</v>
      </c>
      <c r="L2673">
        <v>1419017880</v>
      </c>
      <c r="M2673" s="9">
        <f t="shared" si="167"/>
        <v>41962.749027777783</v>
      </c>
      <c r="N2673">
        <v>1416419916</v>
      </c>
      <c r="O2673" t="b">
        <v>1</v>
      </c>
      <c r="P2673">
        <v>84</v>
      </c>
      <c r="Q2673" t="b">
        <v>0</v>
      </c>
      <c r="R2673" t="s">
        <v>8300</v>
      </c>
    </row>
    <row r="2674" spans="1:18" ht="43.2" x14ac:dyDescent="0.55000000000000004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0" t="str">
        <f t="shared" si="164"/>
        <v>December</v>
      </c>
      <c r="J2674" s="10">
        <f t="shared" si="165"/>
        <v>2015</v>
      </c>
      <c r="K2674" s="9">
        <f t="shared" si="166"/>
        <v>42366.25</v>
      </c>
      <c r="L2674">
        <v>1451282400</v>
      </c>
      <c r="M2674" s="9">
        <f t="shared" si="167"/>
        <v>42344.884143518517</v>
      </c>
      <c r="N2674">
        <v>1449436390</v>
      </c>
      <c r="O2674" t="b">
        <v>1</v>
      </c>
      <c r="P2674">
        <v>47</v>
      </c>
      <c r="Q2674" t="b">
        <v>0</v>
      </c>
      <c r="R2674" t="s">
        <v>8300</v>
      </c>
    </row>
    <row r="2675" spans="1:18" ht="43.2" x14ac:dyDescent="0.55000000000000004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0" t="str">
        <f t="shared" si="164"/>
        <v>September</v>
      </c>
      <c r="J2675" s="10">
        <f t="shared" si="165"/>
        <v>2014</v>
      </c>
      <c r="K2675" s="9">
        <f t="shared" si="166"/>
        <v>41941.947916666664</v>
      </c>
      <c r="L2675">
        <v>1414622700</v>
      </c>
      <c r="M2675" s="9">
        <f t="shared" si="167"/>
        <v>41912.541655092595</v>
      </c>
      <c r="N2675">
        <v>1412081999</v>
      </c>
      <c r="O2675" t="b">
        <v>1</v>
      </c>
      <c r="P2675">
        <v>66</v>
      </c>
      <c r="Q2675" t="b">
        <v>0</v>
      </c>
      <c r="R2675" t="s">
        <v>8300</v>
      </c>
    </row>
    <row r="2676" spans="1:18" ht="57.6" x14ac:dyDescent="0.55000000000000004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0" t="str">
        <f t="shared" si="164"/>
        <v>June</v>
      </c>
      <c r="J2676" s="10">
        <f t="shared" si="165"/>
        <v>2016</v>
      </c>
      <c r="K2676" s="9">
        <f t="shared" si="166"/>
        <v>42556.207638888889</v>
      </c>
      <c r="L2676">
        <v>1467694740</v>
      </c>
      <c r="M2676" s="9">
        <f t="shared" si="167"/>
        <v>42529.632754629631</v>
      </c>
      <c r="N2676">
        <v>1465398670</v>
      </c>
      <c r="O2676" t="b">
        <v>1</v>
      </c>
      <c r="P2676">
        <v>171</v>
      </c>
      <c r="Q2676" t="b">
        <v>0</v>
      </c>
      <c r="R2676" t="s">
        <v>8300</v>
      </c>
    </row>
    <row r="2677" spans="1:18" ht="43.2" x14ac:dyDescent="0.55000000000000004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0" t="str">
        <f t="shared" si="164"/>
        <v>October</v>
      </c>
      <c r="J2677" s="10">
        <f t="shared" si="165"/>
        <v>2014</v>
      </c>
      <c r="K2677" s="9">
        <f t="shared" si="166"/>
        <v>41953.899178240739</v>
      </c>
      <c r="L2677">
        <v>1415655289</v>
      </c>
      <c r="M2677" s="9">
        <f t="shared" si="167"/>
        <v>41923.857511574075</v>
      </c>
      <c r="N2677">
        <v>1413059689</v>
      </c>
      <c r="O2677" t="b">
        <v>1</v>
      </c>
      <c r="P2677">
        <v>29</v>
      </c>
      <c r="Q2677" t="b">
        <v>0</v>
      </c>
      <c r="R2677" t="s">
        <v>8300</v>
      </c>
    </row>
    <row r="2678" spans="1:18" ht="43.2" x14ac:dyDescent="0.55000000000000004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0" t="str">
        <f t="shared" si="164"/>
        <v>April</v>
      </c>
      <c r="J2678" s="10">
        <f t="shared" si="165"/>
        <v>2016</v>
      </c>
      <c r="K2678" s="9">
        <f t="shared" si="166"/>
        <v>42512.624699074076</v>
      </c>
      <c r="L2678">
        <v>1463929174</v>
      </c>
      <c r="M2678" s="9">
        <f t="shared" si="167"/>
        <v>42482.624699074076</v>
      </c>
      <c r="N2678">
        <v>1461337174</v>
      </c>
      <c r="O2678" t="b">
        <v>0</v>
      </c>
      <c r="P2678">
        <v>9</v>
      </c>
      <c r="Q2678" t="b">
        <v>0</v>
      </c>
      <c r="R2678" t="s">
        <v>8300</v>
      </c>
    </row>
    <row r="2679" spans="1:18" ht="43.2" x14ac:dyDescent="0.55000000000000004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0" t="str">
        <f t="shared" si="164"/>
        <v>June</v>
      </c>
      <c r="J2679" s="10">
        <f t="shared" si="165"/>
        <v>2014</v>
      </c>
      <c r="K2679" s="9">
        <f t="shared" si="166"/>
        <v>41823.029432870368</v>
      </c>
      <c r="L2679">
        <v>1404348143</v>
      </c>
      <c r="M2679" s="9">
        <f t="shared" si="167"/>
        <v>41793.029432870368</v>
      </c>
      <c r="N2679">
        <v>1401756143</v>
      </c>
      <c r="O2679" t="b">
        <v>0</v>
      </c>
      <c r="P2679">
        <v>27</v>
      </c>
      <c r="Q2679" t="b">
        <v>0</v>
      </c>
      <c r="R2679" t="s">
        <v>8300</v>
      </c>
    </row>
    <row r="2680" spans="1:18" ht="43.2" x14ac:dyDescent="0.55000000000000004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0" t="str">
        <f t="shared" si="164"/>
        <v>August</v>
      </c>
      <c r="J2680" s="10">
        <f t="shared" si="165"/>
        <v>2015</v>
      </c>
      <c r="K2680" s="9">
        <f t="shared" si="166"/>
        <v>42271.798206018517</v>
      </c>
      <c r="L2680">
        <v>1443121765</v>
      </c>
      <c r="M2680" s="9">
        <f t="shared" si="167"/>
        <v>42241.798206018517</v>
      </c>
      <c r="N2680">
        <v>1440529765</v>
      </c>
      <c r="O2680" t="b">
        <v>0</v>
      </c>
      <c r="P2680">
        <v>2</v>
      </c>
      <c r="Q2680" t="b">
        <v>0</v>
      </c>
      <c r="R2680" t="s">
        <v>8300</v>
      </c>
    </row>
    <row r="2681" spans="1:18" ht="43.2" x14ac:dyDescent="0.55000000000000004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0" t="str">
        <f t="shared" si="164"/>
        <v>January</v>
      </c>
      <c r="J2681" s="10">
        <f t="shared" si="165"/>
        <v>2015</v>
      </c>
      <c r="K2681" s="9">
        <f t="shared" si="166"/>
        <v>42063.001087962963</v>
      </c>
      <c r="L2681">
        <v>1425081694</v>
      </c>
      <c r="M2681" s="9">
        <f t="shared" si="167"/>
        <v>42033.001087962963</v>
      </c>
      <c r="N2681">
        <v>1422489694</v>
      </c>
      <c r="O2681" t="b">
        <v>0</v>
      </c>
      <c r="P2681">
        <v>3</v>
      </c>
      <c r="Q2681" t="b">
        <v>0</v>
      </c>
      <c r="R2681" t="s">
        <v>8300</v>
      </c>
    </row>
    <row r="2682" spans="1:18" x14ac:dyDescent="0.55000000000000004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0" t="str">
        <f t="shared" si="164"/>
        <v>March</v>
      </c>
      <c r="J2682" s="10">
        <f t="shared" si="165"/>
        <v>2016</v>
      </c>
      <c r="K2682" s="9">
        <f t="shared" si="166"/>
        <v>42466.170034722221</v>
      </c>
      <c r="L2682">
        <v>1459915491</v>
      </c>
      <c r="M2682" s="9">
        <f t="shared" si="167"/>
        <v>42436.211701388893</v>
      </c>
      <c r="N2682">
        <v>1457327091</v>
      </c>
      <c r="O2682" t="b">
        <v>0</v>
      </c>
      <c r="P2682">
        <v>4</v>
      </c>
      <c r="Q2682" t="b">
        <v>0</v>
      </c>
      <c r="R2682" t="s">
        <v>8300</v>
      </c>
    </row>
    <row r="2683" spans="1:18" ht="43.2" x14ac:dyDescent="0.55000000000000004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0" t="str">
        <f t="shared" si="164"/>
        <v>June</v>
      </c>
      <c r="J2683" s="10">
        <f t="shared" si="165"/>
        <v>2014</v>
      </c>
      <c r="K2683" s="9">
        <f t="shared" si="166"/>
        <v>41830.895254629628</v>
      </c>
      <c r="L2683">
        <v>1405027750</v>
      </c>
      <c r="M2683" s="9">
        <f t="shared" si="167"/>
        <v>41805.895254629628</v>
      </c>
      <c r="N2683">
        <v>1402867750</v>
      </c>
      <c r="O2683" t="b">
        <v>0</v>
      </c>
      <c r="P2683">
        <v>2</v>
      </c>
      <c r="Q2683" t="b">
        <v>0</v>
      </c>
      <c r="R2683" t="s">
        <v>8282</v>
      </c>
    </row>
    <row r="2684" spans="1:18" ht="43.2" x14ac:dyDescent="0.55000000000000004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0" t="str">
        <f t="shared" si="164"/>
        <v>October</v>
      </c>
      <c r="J2684" s="10">
        <f t="shared" si="165"/>
        <v>2014</v>
      </c>
      <c r="K2684" s="9">
        <f t="shared" si="166"/>
        <v>41965.249305555553</v>
      </c>
      <c r="L2684">
        <v>1416635940</v>
      </c>
      <c r="M2684" s="9">
        <f t="shared" si="167"/>
        <v>41932.871990740743</v>
      </c>
      <c r="N2684">
        <v>1413838540</v>
      </c>
      <c r="O2684" t="b">
        <v>0</v>
      </c>
      <c r="P2684">
        <v>20</v>
      </c>
      <c r="Q2684" t="b">
        <v>0</v>
      </c>
      <c r="R2684" t="s">
        <v>8282</v>
      </c>
    </row>
    <row r="2685" spans="1:18" ht="43.2" x14ac:dyDescent="0.55000000000000004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0" t="str">
        <f t="shared" si="164"/>
        <v>January</v>
      </c>
      <c r="J2685" s="10">
        <f t="shared" si="165"/>
        <v>2015</v>
      </c>
      <c r="K2685" s="9">
        <f t="shared" si="166"/>
        <v>42064.75509259259</v>
      </c>
      <c r="L2685">
        <v>1425233240</v>
      </c>
      <c r="M2685" s="9">
        <f t="shared" si="167"/>
        <v>42034.75509259259</v>
      </c>
      <c r="N2685">
        <v>1422641240</v>
      </c>
      <c r="O2685" t="b">
        <v>0</v>
      </c>
      <c r="P2685">
        <v>3</v>
      </c>
      <c r="Q2685" t="b">
        <v>0</v>
      </c>
      <c r="R2685" t="s">
        <v>8282</v>
      </c>
    </row>
    <row r="2686" spans="1:18" ht="43.2" x14ac:dyDescent="0.55000000000000004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0" t="str">
        <f t="shared" si="164"/>
        <v>June</v>
      </c>
      <c r="J2686" s="10">
        <f t="shared" si="165"/>
        <v>2014</v>
      </c>
      <c r="K2686" s="9">
        <f t="shared" si="166"/>
        <v>41860.914641203701</v>
      </c>
      <c r="L2686">
        <v>1407621425</v>
      </c>
      <c r="M2686" s="9">
        <f t="shared" si="167"/>
        <v>41820.914641203701</v>
      </c>
      <c r="N2686">
        <v>1404165425</v>
      </c>
      <c r="O2686" t="b">
        <v>0</v>
      </c>
      <c r="P2686">
        <v>4</v>
      </c>
      <c r="Q2686" t="b">
        <v>0</v>
      </c>
      <c r="R2686" t="s">
        <v>8282</v>
      </c>
    </row>
    <row r="2687" spans="1:18" ht="43.2" x14ac:dyDescent="0.55000000000000004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0" t="str">
        <f t="shared" si="164"/>
        <v>February</v>
      </c>
      <c r="J2687" s="10">
        <f t="shared" si="165"/>
        <v>2015</v>
      </c>
      <c r="K2687" s="9">
        <f t="shared" si="166"/>
        <v>42121.654282407413</v>
      </c>
      <c r="L2687">
        <v>1430149330</v>
      </c>
      <c r="M2687" s="9">
        <f t="shared" si="167"/>
        <v>42061.69594907407</v>
      </c>
      <c r="N2687">
        <v>1424968930</v>
      </c>
      <c r="O2687" t="b">
        <v>0</v>
      </c>
      <c r="P2687">
        <v>1</v>
      </c>
      <c r="Q2687" t="b">
        <v>0</v>
      </c>
      <c r="R2687" t="s">
        <v>8282</v>
      </c>
    </row>
    <row r="2688" spans="1:18" ht="43.2" x14ac:dyDescent="0.55000000000000004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0" t="str">
        <f t="shared" si="164"/>
        <v>September</v>
      </c>
      <c r="J2688" s="10">
        <f t="shared" si="165"/>
        <v>2014</v>
      </c>
      <c r="K2688" s="9">
        <f t="shared" si="166"/>
        <v>41912.974803240737</v>
      </c>
      <c r="L2688">
        <v>1412119423</v>
      </c>
      <c r="M2688" s="9">
        <f t="shared" si="167"/>
        <v>41892.974803240737</v>
      </c>
      <c r="N2688">
        <v>1410391423</v>
      </c>
      <c r="O2688" t="b">
        <v>0</v>
      </c>
      <c r="P2688">
        <v>0</v>
      </c>
      <c r="Q2688" t="b">
        <v>0</v>
      </c>
      <c r="R2688" t="s">
        <v>8282</v>
      </c>
    </row>
    <row r="2689" spans="1:18" ht="43.2" x14ac:dyDescent="0.55000000000000004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0" t="str">
        <f t="shared" si="164"/>
        <v>May</v>
      </c>
      <c r="J2689" s="10">
        <f t="shared" si="165"/>
        <v>2015</v>
      </c>
      <c r="K2689" s="9">
        <f t="shared" si="166"/>
        <v>42184.64025462963</v>
      </c>
      <c r="L2689">
        <v>1435591318</v>
      </c>
      <c r="M2689" s="9">
        <f t="shared" si="167"/>
        <v>42154.64025462963</v>
      </c>
      <c r="N2689">
        <v>1432999318</v>
      </c>
      <c r="O2689" t="b">
        <v>0</v>
      </c>
      <c r="P2689">
        <v>0</v>
      </c>
      <c r="Q2689" t="b">
        <v>0</v>
      </c>
      <c r="R2689" t="s">
        <v>8282</v>
      </c>
    </row>
    <row r="2690" spans="1:18" ht="28.8" x14ac:dyDescent="0.55000000000000004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0" t="str">
        <f t="shared" si="164"/>
        <v>January</v>
      </c>
      <c r="J2690" s="10">
        <f t="shared" si="165"/>
        <v>2015</v>
      </c>
      <c r="K2690" s="9">
        <f t="shared" si="166"/>
        <v>42059.125</v>
      </c>
      <c r="L2690">
        <v>1424746800</v>
      </c>
      <c r="M2690" s="9">
        <f t="shared" si="167"/>
        <v>42028.118865740747</v>
      </c>
      <c r="N2690">
        <v>1422067870</v>
      </c>
      <c r="O2690" t="b">
        <v>0</v>
      </c>
      <c r="P2690">
        <v>14</v>
      </c>
      <c r="Q2690" t="b">
        <v>0</v>
      </c>
      <c r="R2690" t="s">
        <v>8282</v>
      </c>
    </row>
    <row r="2691" spans="1:18" ht="43.2" x14ac:dyDescent="0.55000000000000004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0" t="str">
        <f t="shared" ref="I2691:I2754" si="168">TEXT(M2691, "mmmm")</f>
        <v>June</v>
      </c>
      <c r="J2691" s="10">
        <f t="shared" ref="J2691:J2754" si="169">YEAR(M2691)</f>
        <v>2016</v>
      </c>
      <c r="K2691" s="9">
        <f t="shared" ref="K2691:K2754" si="170">(((L2691/60)/60)/24)+DATE(1970,1,1)</f>
        <v>42581.961689814809</v>
      </c>
      <c r="L2691">
        <v>1469919890</v>
      </c>
      <c r="M2691" s="9">
        <f t="shared" ref="M2691:M2754" si="171">(((N2691/60)/60)/24)+DATE(1970,1,1)</f>
        <v>42551.961689814809</v>
      </c>
      <c r="N2691">
        <v>1467327890</v>
      </c>
      <c r="O2691" t="b">
        <v>0</v>
      </c>
      <c r="P2691">
        <v>1</v>
      </c>
      <c r="Q2691" t="b">
        <v>0</v>
      </c>
      <c r="R2691" t="s">
        <v>8282</v>
      </c>
    </row>
    <row r="2692" spans="1:18" ht="43.2" x14ac:dyDescent="0.55000000000000004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0" t="str">
        <f t="shared" si="168"/>
        <v>April</v>
      </c>
      <c r="J2692" s="10">
        <f t="shared" si="169"/>
        <v>2015</v>
      </c>
      <c r="K2692" s="9">
        <f t="shared" si="170"/>
        <v>42158.105046296296</v>
      </c>
      <c r="L2692">
        <v>1433298676</v>
      </c>
      <c r="M2692" s="9">
        <f t="shared" si="171"/>
        <v>42113.105046296296</v>
      </c>
      <c r="N2692">
        <v>1429410676</v>
      </c>
      <c r="O2692" t="b">
        <v>0</v>
      </c>
      <c r="P2692">
        <v>118</v>
      </c>
      <c r="Q2692" t="b">
        <v>0</v>
      </c>
      <c r="R2692" t="s">
        <v>8282</v>
      </c>
    </row>
    <row r="2693" spans="1:18" ht="28.8" x14ac:dyDescent="0.55000000000000004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0" t="str">
        <f t="shared" si="168"/>
        <v>March</v>
      </c>
      <c r="J2693" s="10">
        <f t="shared" si="169"/>
        <v>2015</v>
      </c>
      <c r="K2693" s="9">
        <f t="shared" si="170"/>
        <v>42134.724039351851</v>
      </c>
      <c r="L2693">
        <v>1431278557</v>
      </c>
      <c r="M2693" s="9">
        <f t="shared" si="171"/>
        <v>42089.724039351851</v>
      </c>
      <c r="N2693">
        <v>1427390557</v>
      </c>
      <c r="O2693" t="b">
        <v>0</v>
      </c>
      <c r="P2693">
        <v>2</v>
      </c>
      <c r="Q2693" t="b">
        <v>0</v>
      </c>
      <c r="R2693" t="s">
        <v>8282</v>
      </c>
    </row>
    <row r="2694" spans="1:18" ht="43.2" x14ac:dyDescent="0.55000000000000004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0" t="str">
        <f t="shared" si="168"/>
        <v>February</v>
      </c>
      <c r="J2694" s="10">
        <f t="shared" si="169"/>
        <v>2015</v>
      </c>
      <c r="K2694" s="9">
        <f t="shared" si="170"/>
        <v>42088.292361111111</v>
      </c>
      <c r="L2694">
        <v>1427266860</v>
      </c>
      <c r="M2694" s="9">
        <f t="shared" si="171"/>
        <v>42058.334027777775</v>
      </c>
      <c r="N2694">
        <v>1424678460</v>
      </c>
      <c r="O2694" t="b">
        <v>0</v>
      </c>
      <c r="P2694">
        <v>1</v>
      </c>
      <c r="Q2694" t="b">
        <v>0</v>
      </c>
      <c r="R2694" t="s">
        <v>8282</v>
      </c>
    </row>
    <row r="2695" spans="1:18" ht="43.2" x14ac:dyDescent="0.55000000000000004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0" t="str">
        <f t="shared" si="168"/>
        <v>July</v>
      </c>
      <c r="J2695" s="10">
        <f t="shared" si="169"/>
        <v>2014</v>
      </c>
      <c r="K2695" s="9">
        <f t="shared" si="170"/>
        <v>41864.138495370367</v>
      </c>
      <c r="L2695">
        <v>1407899966</v>
      </c>
      <c r="M2695" s="9">
        <f t="shared" si="171"/>
        <v>41834.138495370367</v>
      </c>
      <c r="N2695">
        <v>1405307966</v>
      </c>
      <c r="O2695" t="b">
        <v>0</v>
      </c>
      <c r="P2695">
        <v>3</v>
      </c>
      <c r="Q2695" t="b">
        <v>0</v>
      </c>
      <c r="R2695" t="s">
        <v>8282</v>
      </c>
    </row>
    <row r="2696" spans="1:18" ht="43.2" x14ac:dyDescent="0.55000000000000004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0" t="str">
        <f t="shared" si="168"/>
        <v>August</v>
      </c>
      <c r="J2696" s="10">
        <f t="shared" si="169"/>
        <v>2014</v>
      </c>
      <c r="K2696" s="9">
        <f t="shared" si="170"/>
        <v>41908.140497685185</v>
      </c>
      <c r="L2696">
        <v>1411701739</v>
      </c>
      <c r="M2696" s="9">
        <f t="shared" si="171"/>
        <v>41878.140497685185</v>
      </c>
      <c r="N2696">
        <v>1409109739</v>
      </c>
      <c r="O2696" t="b">
        <v>0</v>
      </c>
      <c r="P2696">
        <v>1</v>
      </c>
      <c r="Q2696" t="b">
        <v>0</v>
      </c>
      <c r="R2696" t="s">
        <v>8282</v>
      </c>
    </row>
    <row r="2697" spans="1:18" ht="28.8" x14ac:dyDescent="0.55000000000000004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0" t="str">
        <f t="shared" si="168"/>
        <v>February</v>
      </c>
      <c r="J2697" s="10">
        <f t="shared" si="169"/>
        <v>2015</v>
      </c>
      <c r="K2697" s="9">
        <f t="shared" si="170"/>
        <v>42108.14025462963</v>
      </c>
      <c r="L2697">
        <v>1428981718</v>
      </c>
      <c r="M2697" s="9">
        <f t="shared" si="171"/>
        <v>42048.181921296295</v>
      </c>
      <c r="N2697">
        <v>1423801318</v>
      </c>
      <c r="O2697" t="b">
        <v>0</v>
      </c>
      <c r="P2697">
        <v>3</v>
      </c>
      <c r="Q2697" t="b">
        <v>0</v>
      </c>
      <c r="R2697" t="s">
        <v>8282</v>
      </c>
    </row>
    <row r="2698" spans="1:18" ht="43.2" x14ac:dyDescent="0.55000000000000004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0" t="str">
        <f t="shared" si="168"/>
        <v>November</v>
      </c>
      <c r="J2698" s="10">
        <f t="shared" si="169"/>
        <v>2014</v>
      </c>
      <c r="K2698" s="9">
        <f t="shared" si="170"/>
        <v>41998.844444444447</v>
      </c>
      <c r="L2698">
        <v>1419538560</v>
      </c>
      <c r="M2698" s="9">
        <f t="shared" si="171"/>
        <v>41964.844444444447</v>
      </c>
      <c r="N2698">
        <v>1416600960</v>
      </c>
      <c r="O2698" t="b">
        <v>0</v>
      </c>
      <c r="P2698">
        <v>38</v>
      </c>
      <c r="Q2698" t="b">
        <v>0</v>
      </c>
      <c r="R2698" t="s">
        <v>8282</v>
      </c>
    </row>
    <row r="2699" spans="1:18" ht="43.2" x14ac:dyDescent="0.55000000000000004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0" t="str">
        <f t="shared" si="168"/>
        <v>July</v>
      </c>
      <c r="J2699" s="10">
        <f t="shared" si="169"/>
        <v>2015</v>
      </c>
      <c r="K2699" s="9">
        <f t="shared" si="170"/>
        <v>42218.916666666672</v>
      </c>
      <c r="L2699">
        <v>1438552800</v>
      </c>
      <c r="M2699" s="9">
        <f t="shared" si="171"/>
        <v>42187.940081018518</v>
      </c>
      <c r="N2699">
        <v>1435876423</v>
      </c>
      <c r="O2699" t="b">
        <v>0</v>
      </c>
      <c r="P2699">
        <v>52</v>
      </c>
      <c r="Q2699" t="b">
        <v>0</v>
      </c>
      <c r="R2699" t="s">
        <v>8282</v>
      </c>
    </row>
    <row r="2700" spans="1:18" ht="43.2" x14ac:dyDescent="0.55000000000000004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0" t="str">
        <f t="shared" si="168"/>
        <v>May</v>
      </c>
      <c r="J2700" s="10">
        <f t="shared" si="169"/>
        <v>2014</v>
      </c>
      <c r="K2700" s="9">
        <f t="shared" si="170"/>
        <v>41817.898240740738</v>
      </c>
      <c r="L2700">
        <v>1403904808</v>
      </c>
      <c r="M2700" s="9">
        <f t="shared" si="171"/>
        <v>41787.898240740738</v>
      </c>
      <c r="N2700">
        <v>1401312808</v>
      </c>
      <c r="O2700" t="b">
        <v>0</v>
      </c>
      <c r="P2700">
        <v>2</v>
      </c>
      <c r="Q2700" t="b">
        <v>0</v>
      </c>
      <c r="R2700" t="s">
        <v>8282</v>
      </c>
    </row>
    <row r="2701" spans="1:18" ht="43.2" x14ac:dyDescent="0.55000000000000004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0" t="str">
        <f t="shared" si="168"/>
        <v>July</v>
      </c>
      <c r="J2701" s="10">
        <f t="shared" si="169"/>
        <v>2014</v>
      </c>
      <c r="K2701" s="9">
        <f t="shared" si="170"/>
        <v>41859.896562499998</v>
      </c>
      <c r="L2701">
        <v>1407533463</v>
      </c>
      <c r="M2701" s="9">
        <f t="shared" si="171"/>
        <v>41829.896562499998</v>
      </c>
      <c r="N2701">
        <v>1404941463</v>
      </c>
      <c r="O2701" t="b">
        <v>0</v>
      </c>
      <c r="P2701">
        <v>0</v>
      </c>
      <c r="Q2701" t="b">
        <v>0</v>
      </c>
      <c r="R2701" t="s">
        <v>8282</v>
      </c>
    </row>
    <row r="2702" spans="1:18" ht="43.2" x14ac:dyDescent="0.55000000000000004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0" t="str">
        <f t="shared" si="168"/>
        <v>August</v>
      </c>
      <c r="J2702" s="10">
        <f t="shared" si="169"/>
        <v>2014</v>
      </c>
      <c r="K2702" s="9">
        <f t="shared" si="170"/>
        <v>41900.87467592593</v>
      </c>
      <c r="L2702">
        <v>1411073972</v>
      </c>
      <c r="M2702" s="9">
        <f t="shared" si="171"/>
        <v>41870.87467592593</v>
      </c>
      <c r="N2702">
        <v>1408481972</v>
      </c>
      <c r="O2702" t="b">
        <v>0</v>
      </c>
      <c r="P2702">
        <v>4</v>
      </c>
      <c r="Q2702" t="b">
        <v>0</v>
      </c>
      <c r="R2702" t="s">
        <v>8282</v>
      </c>
    </row>
    <row r="2703" spans="1:18" ht="43.2" x14ac:dyDescent="0.55000000000000004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0" t="str">
        <f t="shared" si="168"/>
        <v>March</v>
      </c>
      <c r="J2703" s="10">
        <f t="shared" si="169"/>
        <v>2017</v>
      </c>
      <c r="K2703" s="9">
        <f t="shared" si="170"/>
        <v>42832.733032407406</v>
      </c>
      <c r="L2703">
        <v>1491586534</v>
      </c>
      <c r="M2703" s="9">
        <f t="shared" si="171"/>
        <v>42801.774699074071</v>
      </c>
      <c r="N2703">
        <v>1488911734</v>
      </c>
      <c r="O2703" t="b">
        <v>0</v>
      </c>
      <c r="P2703">
        <v>46</v>
      </c>
      <c r="Q2703" t="b">
        <v>0</v>
      </c>
      <c r="R2703" t="s">
        <v>8301</v>
      </c>
    </row>
    <row r="2704" spans="1:18" ht="43.2" x14ac:dyDescent="0.55000000000000004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0" t="str">
        <f t="shared" si="168"/>
        <v>March</v>
      </c>
      <c r="J2704" s="10">
        <f t="shared" si="169"/>
        <v>2017</v>
      </c>
      <c r="K2704" s="9">
        <f t="shared" si="170"/>
        <v>42830.760150462964</v>
      </c>
      <c r="L2704">
        <v>1491416077</v>
      </c>
      <c r="M2704" s="9">
        <f t="shared" si="171"/>
        <v>42800.801817129628</v>
      </c>
      <c r="N2704">
        <v>1488827677</v>
      </c>
      <c r="O2704" t="b">
        <v>1</v>
      </c>
      <c r="P2704">
        <v>26</v>
      </c>
      <c r="Q2704" t="b">
        <v>0</v>
      </c>
      <c r="R2704" t="s">
        <v>8301</v>
      </c>
    </row>
    <row r="2705" spans="1:18" ht="28.8" x14ac:dyDescent="0.55000000000000004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0" t="str">
        <f t="shared" si="168"/>
        <v>January</v>
      </c>
      <c r="J2705" s="10">
        <f t="shared" si="169"/>
        <v>2017</v>
      </c>
      <c r="K2705" s="9">
        <f t="shared" si="170"/>
        <v>42816.648495370369</v>
      </c>
      <c r="L2705">
        <v>1490196830</v>
      </c>
      <c r="M2705" s="9">
        <f t="shared" si="171"/>
        <v>42756.690162037034</v>
      </c>
      <c r="N2705">
        <v>1485016430</v>
      </c>
      <c r="O2705" t="b">
        <v>0</v>
      </c>
      <c r="P2705">
        <v>45</v>
      </c>
      <c r="Q2705" t="b">
        <v>0</v>
      </c>
      <c r="R2705" t="s">
        <v>8301</v>
      </c>
    </row>
    <row r="2706" spans="1:18" ht="43.2" x14ac:dyDescent="0.55000000000000004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0" t="str">
        <f t="shared" si="168"/>
        <v>February</v>
      </c>
      <c r="J2706" s="10">
        <f t="shared" si="169"/>
        <v>2017</v>
      </c>
      <c r="K2706" s="9">
        <f t="shared" si="170"/>
        <v>42830.820763888885</v>
      </c>
      <c r="L2706">
        <v>1491421314</v>
      </c>
      <c r="M2706" s="9">
        <f t="shared" si="171"/>
        <v>42787.862430555557</v>
      </c>
      <c r="N2706">
        <v>1487709714</v>
      </c>
      <c r="O2706" t="b">
        <v>0</v>
      </c>
      <c r="P2706">
        <v>7</v>
      </c>
      <c r="Q2706" t="b">
        <v>0</v>
      </c>
      <c r="R2706" t="s">
        <v>8301</v>
      </c>
    </row>
    <row r="2707" spans="1:18" ht="28.8" x14ac:dyDescent="0.55000000000000004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0" t="str">
        <f t="shared" si="168"/>
        <v>February</v>
      </c>
      <c r="J2707" s="10">
        <f t="shared" si="169"/>
        <v>2017</v>
      </c>
      <c r="K2707" s="9">
        <f t="shared" si="170"/>
        <v>42818.874513888892</v>
      </c>
      <c r="L2707">
        <v>1490389158</v>
      </c>
      <c r="M2707" s="9">
        <f t="shared" si="171"/>
        <v>42773.916180555556</v>
      </c>
      <c r="N2707">
        <v>1486504758</v>
      </c>
      <c r="O2707" t="b">
        <v>0</v>
      </c>
      <c r="P2707">
        <v>8</v>
      </c>
      <c r="Q2707" t="b">
        <v>0</v>
      </c>
      <c r="R2707" t="s">
        <v>8301</v>
      </c>
    </row>
    <row r="2708" spans="1:18" ht="43.2" x14ac:dyDescent="0.55000000000000004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0" t="str">
        <f t="shared" si="168"/>
        <v>September</v>
      </c>
      <c r="J2708" s="10">
        <f t="shared" si="169"/>
        <v>2014</v>
      </c>
      <c r="K2708" s="9">
        <f t="shared" si="170"/>
        <v>41928.290972222225</v>
      </c>
      <c r="L2708">
        <v>1413442740</v>
      </c>
      <c r="M2708" s="9">
        <f t="shared" si="171"/>
        <v>41899.294942129629</v>
      </c>
      <c r="N2708">
        <v>1410937483</v>
      </c>
      <c r="O2708" t="b">
        <v>1</v>
      </c>
      <c r="P2708">
        <v>263</v>
      </c>
      <c r="Q2708" t="b">
        <v>1</v>
      </c>
      <c r="R2708" t="s">
        <v>8301</v>
      </c>
    </row>
    <row r="2709" spans="1:18" ht="43.2" x14ac:dyDescent="0.55000000000000004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0" t="str">
        <f t="shared" si="168"/>
        <v>April</v>
      </c>
      <c r="J2709" s="10">
        <f t="shared" si="169"/>
        <v>2013</v>
      </c>
      <c r="K2709" s="9">
        <f t="shared" si="170"/>
        <v>41421.290972222225</v>
      </c>
      <c r="L2709">
        <v>1369637940</v>
      </c>
      <c r="M2709" s="9">
        <f t="shared" si="171"/>
        <v>41391.782905092594</v>
      </c>
      <c r="N2709">
        <v>1367088443</v>
      </c>
      <c r="O2709" t="b">
        <v>1</v>
      </c>
      <c r="P2709">
        <v>394</v>
      </c>
      <c r="Q2709" t="b">
        <v>1</v>
      </c>
      <c r="R2709" t="s">
        <v>8301</v>
      </c>
    </row>
    <row r="2710" spans="1:18" ht="43.2" x14ac:dyDescent="0.55000000000000004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0" t="str">
        <f t="shared" si="168"/>
        <v>May</v>
      </c>
      <c r="J2710" s="10">
        <f t="shared" si="169"/>
        <v>2016</v>
      </c>
      <c r="K2710" s="9">
        <f t="shared" si="170"/>
        <v>42572.698217592595</v>
      </c>
      <c r="L2710">
        <v>1469119526</v>
      </c>
      <c r="M2710" s="9">
        <f t="shared" si="171"/>
        <v>42512.698217592595</v>
      </c>
      <c r="N2710">
        <v>1463935526</v>
      </c>
      <c r="O2710" t="b">
        <v>1</v>
      </c>
      <c r="P2710">
        <v>1049</v>
      </c>
      <c r="Q2710" t="b">
        <v>1</v>
      </c>
      <c r="R2710" t="s">
        <v>8301</v>
      </c>
    </row>
    <row r="2711" spans="1:18" ht="43.2" x14ac:dyDescent="0.55000000000000004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0" t="str">
        <f t="shared" si="168"/>
        <v>August</v>
      </c>
      <c r="J2711" s="10">
        <f t="shared" si="169"/>
        <v>2016</v>
      </c>
      <c r="K2711" s="9">
        <f t="shared" si="170"/>
        <v>42647.165972222225</v>
      </c>
      <c r="L2711">
        <v>1475553540</v>
      </c>
      <c r="M2711" s="9">
        <f t="shared" si="171"/>
        <v>42612.149780092594</v>
      </c>
      <c r="N2711">
        <v>1472528141</v>
      </c>
      <c r="O2711" t="b">
        <v>1</v>
      </c>
      <c r="P2711">
        <v>308</v>
      </c>
      <c r="Q2711" t="b">
        <v>1</v>
      </c>
      <c r="R2711" t="s">
        <v>8301</v>
      </c>
    </row>
    <row r="2712" spans="1:18" ht="28.8" x14ac:dyDescent="0.55000000000000004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0" t="str">
        <f t="shared" si="168"/>
        <v>July</v>
      </c>
      <c r="J2712" s="10">
        <f t="shared" si="169"/>
        <v>2014</v>
      </c>
      <c r="K2712" s="9">
        <f t="shared" si="170"/>
        <v>41860.083333333336</v>
      </c>
      <c r="L2712">
        <v>1407549600</v>
      </c>
      <c r="M2712" s="9">
        <f t="shared" si="171"/>
        <v>41828.229490740741</v>
      </c>
      <c r="N2712">
        <v>1404797428</v>
      </c>
      <c r="O2712" t="b">
        <v>1</v>
      </c>
      <c r="P2712">
        <v>1088</v>
      </c>
      <c r="Q2712" t="b">
        <v>1</v>
      </c>
      <c r="R2712" t="s">
        <v>8301</v>
      </c>
    </row>
    <row r="2713" spans="1:18" ht="43.2" x14ac:dyDescent="0.55000000000000004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0" t="str">
        <f t="shared" si="168"/>
        <v>May</v>
      </c>
      <c r="J2713" s="10">
        <f t="shared" si="169"/>
        <v>2014</v>
      </c>
      <c r="K2713" s="9">
        <f t="shared" si="170"/>
        <v>41810.917361111111</v>
      </c>
      <c r="L2713">
        <v>1403301660</v>
      </c>
      <c r="M2713" s="9">
        <f t="shared" si="171"/>
        <v>41780.745254629634</v>
      </c>
      <c r="N2713">
        <v>1400694790</v>
      </c>
      <c r="O2713" t="b">
        <v>1</v>
      </c>
      <c r="P2713">
        <v>73</v>
      </c>
      <c r="Q2713" t="b">
        <v>1</v>
      </c>
      <c r="R2713" t="s">
        <v>8301</v>
      </c>
    </row>
    <row r="2714" spans="1:18" ht="43.2" x14ac:dyDescent="0.55000000000000004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0" t="str">
        <f t="shared" si="168"/>
        <v>June</v>
      </c>
      <c r="J2714" s="10">
        <f t="shared" si="169"/>
        <v>2013</v>
      </c>
      <c r="K2714" s="9">
        <f t="shared" si="170"/>
        <v>41468.75</v>
      </c>
      <c r="L2714">
        <v>1373738400</v>
      </c>
      <c r="M2714" s="9">
        <f t="shared" si="171"/>
        <v>41432.062037037038</v>
      </c>
      <c r="N2714">
        <v>1370568560</v>
      </c>
      <c r="O2714" t="b">
        <v>1</v>
      </c>
      <c r="P2714">
        <v>143</v>
      </c>
      <c r="Q2714" t="b">
        <v>1</v>
      </c>
      <c r="R2714" t="s">
        <v>8301</v>
      </c>
    </row>
    <row r="2715" spans="1:18" ht="43.2" x14ac:dyDescent="0.55000000000000004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0" t="str">
        <f t="shared" si="168"/>
        <v>November</v>
      </c>
      <c r="J2715" s="10">
        <f t="shared" si="169"/>
        <v>2015</v>
      </c>
      <c r="K2715" s="9">
        <f t="shared" si="170"/>
        <v>42362.653749999998</v>
      </c>
      <c r="L2715">
        <v>1450971684</v>
      </c>
      <c r="M2715" s="9">
        <f t="shared" si="171"/>
        <v>42322.653749999998</v>
      </c>
      <c r="N2715">
        <v>1447515684</v>
      </c>
      <c r="O2715" t="b">
        <v>1</v>
      </c>
      <c r="P2715">
        <v>1420</v>
      </c>
      <c r="Q2715" t="b">
        <v>1</v>
      </c>
      <c r="R2715" t="s">
        <v>8301</v>
      </c>
    </row>
    <row r="2716" spans="1:18" ht="28.8" x14ac:dyDescent="0.55000000000000004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0" t="str">
        <f t="shared" si="168"/>
        <v>September</v>
      </c>
      <c r="J2716" s="10">
        <f t="shared" si="169"/>
        <v>2016</v>
      </c>
      <c r="K2716" s="9">
        <f t="shared" si="170"/>
        <v>42657.958333333328</v>
      </c>
      <c r="L2716">
        <v>1476486000</v>
      </c>
      <c r="M2716" s="9">
        <f t="shared" si="171"/>
        <v>42629.655046296291</v>
      </c>
      <c r="N2716">
        <v>1474040596</v>
      </c>
      <c r="O2716" t="b">
        <v>1</v>
      </c>
      <c r="P2716">
        <v>305</v>
      </c>
      <c r="Q2716" t="b">
        <v>1</v>
      </c>
      <c r="R2716" t="s">
        <v>8301</v>
      </c>
    </row>
    <row r="2717" spans="1:18" ht="43.2" x14ac:dyDescent="0.55000000000000004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0" t="str">
        <f t="shared" si="168"/>
        <v>January</v>
      </c>
      <c r="J2717" s="10">
        <f t="shared" si="169"/>
        <v>2016</v>
      </c>
      <c r="K2717" s="9">
        <f t="shared" si="170"/>
        <v>42421.398472222223</v>
      </c>
      <c r="L2717">
        <v>1456047228</v>
      </c>
      <c r="M2717" s="9">
        <f t="shared" si="171"/>
        <v>42387.398472222223</v>
      </c>
      <c r="N2717">
        <v>1453109628</v>
      </c>
      <c r="O2717" t="b">
        <v>1</v>
      </c>
      <c r="P2717">
        <v>551</v>
      </c>
      <c r="Q2717" t="b">
        <v>1</v>
      </c>
      <c r="R2717" t="s">
        <v>8301</v>
      </c>
    </row>
    <row r="2718" spans="1:18" ht="57.6" x14ac:dyDescent="0.55000000000000004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0" t="str">
        <f t="shared" si="168"/>
        <v>September</v>
      </c>
      <c r="J2718" s="10">
        <f t="shared" si="169"/>
        <v>2015</v>
      </c>
      <c r="K2718" s="9">
        <f t="shared" si="170"/>
        <v>42285.333252314813</v>
      </c>
      <c r="L2718">
        <v>1444291193</v>
      </c>
      <c r="M2718" s="9">
        <f t="shared" si="171"/>
        <v>42255.333252314813</v>
      </c>
      <c r="N2718">
        <v>1441699193</v>
      </c>
      <c r="O2718" t="b">
        <v>1</v>
      </c>
      <c r="P2718">
        <v>187</v>
      </c>
      <c r="Q2718" t="b">
        <v>1</v>
      </c>
      <c r="R2718" t="s">
        <v>8301</v>
      </c>
    </row>
    <row r="2719" spans="1:18" ht="43.2" x14ac:dyDescent="0.55000000000000004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0" t="str">
        <f t="shared" si="168"/>
        <v>October</v>
      </c>
      <c r="J2719" s="10">
        <f t="shared" si="169"/>
        <v>2014</v>
      </c>
      <c r="K2719" s="9">
        <f t="shared" si="170"/>
        <v>41979.956585648149</v>
      </c>
      <c r="L2719">
        <v>1417906649</v>
      </c>
      <c r="M2719" s="9">
        <f t="shared" si="171"/>
        <v>41934.914918981485</v>
      </c>
      <c r="N2719">
        <v>1414015049</v>
      </c>
      <c r="O2719" t="b">
        <v>1</v>
      </c>
      <c r="P2719">
        <v>325</v>
      </c>
      <c r="Q2719" t="b">
        <v>1</v>
      </c>
      <c r="R2719" t="s">
        <v>8301</v>
      </c>
    </row>
    <row r="2720" spans="1:18" ht="43.2" x14ac:dyDescent="0.55000000000000004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0" t="str">
        <f t="shared" si="168"/>
        <v>April</v>
      </c>
      <c r="J2720" s="10">
        <f t="shared" si="169"/>
        <v>2016</v>
      </c>
      <c r="K2720" s="9">
        <f t="shared" si="170"/>
        <v>42493.958333333328</v>
      </c>
      <c r="L2720">
        <v>1462316400</v>
      </c>
      <c r="M2720" s="9">
        <f t="shared" si="171"/>
        <v>42465.596585648149</v>
      </c>
      <c r="N2720">
        <v>1459865945</v>
      </c>
      <c r="O2720" t="b">
        <v>1</v>
      </c>
      <c r="P2720">
        <v>148</v>
      </c>
      <c r="Q2720" t="b">
        <v>1</v>
      </c>
      <c r="R2720" t="s">
        <v>8301</v>
      </c>
    </row>
    <row r="2721" spans="1:18" ht="43.2" x14ac:dyDescent="0.55000000000000004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0" t="str">
        <f t="shared" si="168"/>
        <v>February</v>
      </c>
      <c r="J2721" s="10">
        <f t="shared" si="169"/>
        <v>2016</v>
      </c>
      <c r="K2721" s="9">
        <f t="shared" si="170"/>
        <v>42477.989513888882</v>
      </c>
      <c r="L2721">
        <v>1460936694</v>
      </c>
      <c r="M2721" s="9">
        <f t="shared" si="171"/>
        <v>42418.031180555554</v>
      </c>
      <c r="N2721">
        <v>1455756294</v>
      </c>
      <c r="O2721" t="b">
        <v>0</v>
      </c>
      <c r="P2721">
        <v>69</v>
      </c>
      <c r="Q2721" t="b">
        <v>1</v>
      </c>
      <c r="R2721" t="s">
        <v>8301</v>
      </c>
    </row>
    <row r="2722" spans="1:18" ht="43.2" x14ac:dyDescent="0.55000000000000004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0" t="str">
        <f t="shared" si="168"/>
        <v>October</v>
      </c>
      <c r="J2722" s="10">
        <f t="shared" si="169"/>
        <v>2016</v>
      </c>
      <c r="K2722" s="9">
        <f t="shared" si="170"/>
        <v>42685.507557870369</v>
      </c>
      <c r="L2722">
        <v>1478866253</v>
      </c>
      <c r="M2722" s="9">
        <f t="shared" si="171"/>
        <v>42655.465891203698</v>
      </c>
      <c r="N2722">
        <v>1476270653</v>
      </c>
      <c r="O2722" t="b">
        <v>0</v>
      </c>
      <c r="P2722">
        <v>173</v>
      </c>
      <c r="Q2722" t="b">
        <v>1</v>
      </c>
      <c r="R2722" t="s">
        <v>8301</v>
      </c>
    </row>
    <row r="2723" spans="1:18" ht="43.2" x14ac:dyDescent="0.55000000000000004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0" t="str">
        <f t="shared" si="168"/>
        <v>August</v>
      </c>
      <c r="J2723" s="10">
        <f t="shared" si="169"/>
        <v>2013</v>
      </c>
      <c r="K2723" s="9">
        <f t="shared" si="170"/>
        <v>41523.791666666664</v>
      </c>
      <c r="L2723">
        <v>1378494000</v>
      </c>
      <c r="M2723" s="9">
        <f t="shared" si="171"/>
        <v>41493.543958333335</v>
      </c>
      <c r="N2723">
        <v>1375880598</v>
      </c>
      <c r="O2723" t="b">
        <v>0</v>
      </c>
      <c r="P2723">
        <v>269</v>
      </c>
      <c r="Q2723" t="b">
        <v>1</v>
      </c>
      <c r="R2723" t="s">
        <v>8293</v>
      </c>
    </row>
    <row r="2724" spans="1:18" ht="43.2" x14ac:dyDescent="0.55000000000000004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0" t="str">
        <f t="shared" si="168"/>
        <v>November</v>
      </c>
      <c r="J2724" s="10">
        <f t="shared" si="169"/>
        <v>2016</v>
      </c>
      <c r="K2724" s="9">
        <f t="shared" si="170"/>
        <v>42764.857094907406</v>
      </c>
      <c r="L2724">
        <v>1485722053</v>
      </c>
      <c r="M2724" s="9">
        <f t="shared" si="171"/>
        <v>42704.857094907406</v>
      </c>
      <c r="N2724">
        <v>1480538053</v>
      </c>
      <c r="O2724" t="b">
        <v>0</v>
      </c>
      <c r="P2724">
        <v>185</v>
      </c>
      <c r="Q2724" t="b">
        <v>1</v>
      </c>
      <c r="R2724" t="s">
        <v>8293</v>
      </c>
    </row>
    <row r="2725" spans="1:18" ht="43.2" x14ac:dyDescent="0.55000000000000004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0" t="str">
        <f t="shared" si="168"/>
        <v>November</v>
      </c>
      <c r="J2725" s="10">
        <f t="shared" si="169"/>
        <v>2014</v>
      </c>
      <c r="K2725" s="9">
        <f t="shared" si="170"/>
        <v>42004.880648148144</v>
      </c>
      <c r="L2725">
        <v>1420060088</v>
      </c>
      <c r="M2725" s="9">
        <f t="shared" si="171"/>
        <v>41944.83898148148</v>
      </c>
      <c r="N2725">
        <v>1414872488</v>
      </c>
      <c r="O2725" t="b">
        <v>0</v>
      </c>
      <c r="P2725">
        <v>176</v>
      </c>
      <c r="Q2725" t="b">
        <v>1</v>
      </c>
      <c r="R2725" t="s">
        <v>8293</v>
      </c>
    </row>
    <row r="2726" spans="1:18" ht="43.2" x14ac:dyDescent="0.55000000000000004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0" t="str">
        <f t="shared" si="168"/>
        <v>July</v>
      </c>
      <c r="J2726" s="10">
        <f t="shared" si="169"/>
        <v>2015</v>
      </c>
      <c r="K2726" s="9">
        <f t="shared" si="170"/>
        <v>42231.32707175926</v>
      </c>
      <c r="L2726">
        <v>1439625059</v>
      </c>
      <c r="M2726" s="9">
        <f t="shared" si="171"/>
        <v>42199.32707175926</v>
      </c>
      <c r="N2726">
        <v>1436860259</v>
      </c>
      <c r="O2726" t="b">
        <v>0</v>
      </c>
      <c r="P2726">
        <v>1019</v>
      </c>
      <c r="Q2726" t="b">
        <v>1</v>
      </c>
      <c r="R2726" t="s">
        <v>8293</v>
      </c>
    </row>
    <row r="2727" spans="1:18" ht="28.8" x14ac:dyDescent="0.55000000000000004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0" t="str">
        <f t="shared" si="168"/>
        <v>January</v>
      </c>
      <c r="J2727" s="10">
        <f t="shared" si="169"/>
        <v>2017</v>
      </c>
      <c r="K2727" s="9">
        <f t="shared" si="170"/>
        <v>42795.744618055556</v>
      </c>
      <c r="L2727">
        <v>1488390735</v>
      </c>
      <c r="M2727" s="9">
        <f t="shared" si="171"/>
        <v>42745.744618055556</v>
      </c>
      <c r="N2727">
        <v>1484070735</v>
      </c>
      <c r="O2727" t="b">
        <v>0</v>
      </c>
      <c r="P2727">
        <v>113</v>
      </c>
      <c r="Q2727" t="b">
        <v>1</v>
      </c>
      <c r="R2727" t="s">
        <v>8293</v>
      </c>
    </row>
    <row r="2728" spans="1:18" x14ac:dyDescent="0.55000000000000004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0" t="str">
        <f t="shared" si="168"/>
        <v>March</v>
      </c>
      <c r="J2728" s="10">
        <f t="shared" si="169"/>
        <v>2016</v>
      </c>
      <c r="K2728" s="9">
        <f t="shared" si="170"/>
        <v>42482.579988425925</v>
      </c>
      <c r="L2728">
        <v>1461333311</v>
      </c>
      <c r="M2728" s="9">
        <f t="shared" si="171"/>
        <v>42452.579988425925</v>
      </c>
      <c r="N2728">
        <v>1458741311</v>
      </c>
      <c r="O2728" t="b">
        <v>0</v>
      </c>
      <c r="P2728">
        <v>404</v>
      </c>
      <c r="Q2728" t="b">
        <v>1</v>
      </c>
      <c r="R2728" t="s">
        <v>8293</v>
      </c>
    </row>
    <row r="2729" spans="1:18" ht="43.2" x14ac:dyDescent="0.55000000000000004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0" t="str">
        <f t="shared" si="168"/>
        <v>July</v>
      </c>
      <c r="J2729" s="10">
        <f t="shared" si="169"/>
        <v>2015</v>
      </c>
      <c r="K2729" s="9">
        <f t="shared" si="170"/>
        <v>42223.676655092597</v>
      </c>
      <c r="L2729">
        <v>1438964063</v>
      </c>
      <c r="M2729" s="9">
        <f t="shared" si="171"/>
        <v>42198.676655092597</v>
      </c>
      <c r="N2729">
        <v>1436804063</v>
      </c>
      <c r="O2729" t="b">
        <v>0</v>
      </c>
      <c r="P2729">
        <v>707</v>
      </c>
      <c r="Q2729" t="b">
        <v>1</v>
      </c>
      <c r="R2729" t="s">
        <v>8293</v>
      </c>
    </row>
    <row r="2730" spans="1:18" ht="28.8" x14ac:dyDescent="0.55000000000000004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0" t="str">
        <f t="shared" si="168"/>
        <v>November</v>
      </c>
      <c r="J2730" s="10">
        <f t="shared" si="169"/>
        <v>2015</v>
      </c>
      <c r="K2730" s="9">
        <f t="shared" si="170"/>
        <v>42368.59993055556</v>
      </c>
      <c r="L2730">
        <v>1451485434</v>
      </c>
      <c r="M2730" s="9">
        <f t="shared" si="171"/>
        <v>42333.59993055556</v>
      </c>
      <c r="N2730">
        <v>1448461434</v>
      </c>
      <c r="O2730" t="b">
        <v>0</v>
      </c>
      <c r="P2730">
        <v>392</v>
      </c>
      <c r="Q2730" t="b">
        <v>1</v>
      </c>
      <c r="R2730" t="s">
        <v>8293</v>
      </c>
    </row>
    <row r="2731" spans="1:18" ht="28.8" x14ac:dyDescent="0.55000000000000004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0" t="str">
        <f t="shared" si="168"/>
        <v>April</v>
      </c>
      <c r="J2731" s="10">
        <f t="shared" si="169"/>
        <v>2015</v>
      </c>
      <c r="K2731" s="9">
        <f t="shared" si="170"/>
        <v>42125.240706018521</v>
      </c>
      <c r="L2731">
        <v>1430459197</v>
      </c>
      <c r="M2731" s="9">
        <f t="shared" si="171"/>
        <v>42095.240706018521</v>
      </c>
      <c r="N2731">
        <v>1427867197</v>
      </c>
      <c r="O2731" t="b">
        <v>0</v>
      </c>
      <c r="P2731">
        <v>23</v>
      </c>
      <c r="Q2731" t="b">
        <v>1</v>
      </c>
      <c r="R2731" t="s">
        <v>8293</v>
      </c>
    </row>
    <row r="2732" spans="1:18" ht="28.8" x14ac:dyDescent="0.55000000000000004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0" t="str">
        <f t="shared" si="168"/>
        <v>March</v>
      </c>
      <c r="J2732" s="10">
        <f t="shared" si="169"/>
        <v>2013</v>
      </c>
      <c r="K2732" s="9">
        <f t="shared" si="170"/>
        <v>41386.541377314818</v>
      </c>
      <c r="L2732">
        <v>1366635575</v>
      </c>
      <c r="M2732" s="9">
        <f t="shared" si="171"/>
        <v>41351.541377314818</v>
      </c>
      <c r="N2732">
        <v>1363611575</v>
      </c>
      <c r="O2732" t="b">
        <v>0</v>
      </c>
      <c r="P2732">
        <v>682</v>
      </c>
      <c r="Q2732" t="b">
        <v>1</v>
      </c>
      <c r="R2732" t="s">
        <v>8293</v>
      </c>
    </row>
    <row r="2733" spans="1:18" ht="43.2" x14ac:dyDescent="0.55000000000000004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0" t="str">
        <f t="shared" si="168"/>
        <v>August</v>
      </c>
      <c r="J2733" s="10">
        <f t="shared" si="169"/>
        <v>2014</v>
      </c>
      <c r="K2733" s="9">
        <f t="shared" si="170"/>
        <v>41930.166666666664</v>
      </c>
      <c r="L2733">
        <v>1413604800</v>
      </c>
      <c r="M2733" s="9">
        <f t="shared" si="171"/>
        <v>41872.525717592594</v>
      </c>
      <c r="N2733">
        <v>1408624622</v>
      </c>
      <c r="O2733" t="b">
        <v>0</v>
      </c>
      <c r="P2733">
        <v>37</v>
      </c>
      <c r="Q2733" t="b">
        <v>1</v>
      </c>
      <c r="R2733" t="s">
        <v>8293</v>
      </c>
    </row>
    <row r="2734" spans="1:18" ht="43.2" x14ac:dyDescent="0.55000000000000004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0" t="str">
        <f t="shared" si="168"/>
        <v>April</v>
      </c>
      <c r="J2734" s="10">
        <f t="shared" si="169"/>
        <v>2013</v>
      </c>
      <c r="K2734" s="9">
        <f t="shared" si="170"/>
        <v>41422</v>
      </c>
      <c r="L2734">
        <v>1369699200</v>
      </c>
      <c r="M2734" s="9">
        <f t="shared" si="171"/>
        <v>41389.808194444442</v>
      </c>
      <c r="N2734">
        <v>1366917828</v>
      </c>
      <c r="O2734" t="b">
        <v>0</v>
      </c>
      <c r="P2734">
        <v>146</v>
      </c>
      <c r="Q2734" t="b">
        <v>1</v>
      </c>
      <c r="R2734" t="s">
        <v>8293</v>
      </c>
    </row>
    <row r="2735" spans="1:18" ht="43.2" x14ac:dyDescent="0.55000000000000004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0" t="str">
        <f t="shared" si="168"/>
        <v>February</v>
      </c>
      <c r="J2735" s="10">
        <f t="shared" si="169"/>
        <v>2015</v>
      </c>
      <c r="K2735" s="9">
        <f t="shared" si="170"/>
        <v>42104.231180555551</v>
      </c>
      <c r="L2735">
        <v>1428643974</v>
      </c>
      <c r="M2735" s="9">
        <f t="shared" si="171"/>
        <v>42044.272847222222</v>
      </c>
      <c r="N2735">
        <v>1423463574</v>
      </c>
      <c r="O2735" t="b">
        <v>0</v>
      </c>
      <c r="P2735">
        <v>119</v>
      </c>
      <c r="Q2735" t="b">
        <v>1</v>
      </c>
      <c r="R2735" t="s">
        <v>8293</v>
      </c>
    </row>
    <row r="2736" spans="1:18" ht="43.2" x14ac:dyDescent="0.55000000000000004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0" t="str">
        <f t="shared" si="168"/>
        <v>September</v>
      </c>
      <c r="J2736" s="10">
        <f t="shared" si="169"/>
        <v>2016</v>
      </c>
      <c r="K2736" s="9">
        <f t="shared" si="170"/>
        <v>42656.915972222225</v>
      </c>
      <c r="L2736">
        <v>1476395940</v>
      </c>
      <c r="M2736" s="9">
        <f t="shared" si="171"/>
        <v>42626.668888888889</v>
      </c>
      <c r="N2736">
        <v>1473782592</v>
      </c>
      <c r="O2736" t="b">
        <v>0</v>
      </c>
      <c r="P2736">
        <v>163</v>
      </c>
      <c r="Q2736" t="b">
        <v>1</v>
      </c>
      <c r="R2736" t="s">
        <v>8293</v>
      </c>
    </row>
    <row r="2737" spans="1:18" ht="43.2" x14ac:dyDescent="0.55000000000000004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0" t="str">
        <f t="shared" si="168"/>
        <v>February</v>
      </c>
      <c r="J2737" s="10">
        <f t="shared" si="169"/>
        <v>2013</v>
      </c>
      <c r="K2737" s="9">
        <f t="shared" si="170"/>
        <v>41346.833333333336</v>
      </c>
      <c r="L2737">
        <v>1363204800</v>
      </c>
      <c r="M2737" s="9">
        <f t="shared" si="171"/>
        <v>41316.120949074073</v>
      </c>
      <c r="N2737">
        <v>1360551250</v>
      </c>
      <c r="O2737" t="b">
        <v>0</v>
      </c>
      <c r="P2737">
        <v>339</v>
      </c>
      <c r="Q2737" t="b">
        <v>1</v>
      </c>
      <c r="R2737" t="s">
        <v>8293</v>
      </c>
    </row>
    <row r="2738" spans="1:18" ht="57.6" x14ac:dyDescent="0.55000000000000004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0" t="str">
        <f t="shared" si="168"/>
        <v>March</v>
      </c>
      <c r="J2738" s="10">
        <f t="shared" si="169"/>
        <v>2014</v>
      </c>
      <c r="K2738" s="9">
        <f t="shared" si="170"/>
        <v>41752.666354166664</v>
      </c>
      <c r="L2738">
        <v>1398268773</v>
      </c>
      <c r="M2738" s="9">
        <f t="shared" si="171"/>
        <v>41722.666354166664</v>
      </c>
      <c r="N2738">
        <v>1395676773</v>
      </c>
      <c r="O2738" t="b">
        <v>0</v>
      </c>
      <c r="P2738">
        <v>58</v>
      </c>
      <c r="Q2738" t="b">
        <v>1</v>
      </c>
      <c r="R2738" t="s">
        <v>8293</v>
      </c>
    </row>
    <row r="2739" spans="1:18" ht="43.2" x14ac:dyDescent="0.55000000000000004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0" t="str">
        <f t="shared" si="168"/>
        <v>December</v>
      </c>
      <c r="J2739" s="10">
        <f t="shared" si="169"/>
        <v>2013</v>
      </c>
      <c r="K2739" s="9">
        <f t="shared" si="170"/>
        <v>41654.791666666664</v>
      </c>
      <c r="L2739">
        <v>1389812400</v>
      </c>
      <c r="M2739" s="9">
        <f t="shared" si="171"/>
        <v>41611.917673611111</v>
      </c>
      <c r="N2739">
        <v>1386108087</v>
      </c>
      <c r="O2739" t="b">
        <v>0</v>
      </c>
      <c r="P2739">
        <v>456</v>
      </c>
      <c r="Q2739" t="b">
        <v>1</v>
      </c>
      <c r="R2739" t="s">
        <v>8293</v>
      </c>
    </row>
    <row r="2740" spans="1:18" ht="43.2" x14ac:dyDescent="0.55000000000000004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0" t="str">
        <f t="shared" si="168"/>
        <v>September</v>
      </c>
      <c r="J2740" s="10">
        <f t="shared" si="169"/>
        <v>2016</v>
      </c>
      <c r="K2740" s="9">
        <f t="shared" si="170"/>
        <v>42680.143564814818</v>
      </c>
      <c r="L2740">
        <v>1478402804</v>
      </c>
      <c r="M2740" s="9">
        <f t="shared" si="171"/>
        <v>42620.143564814818</v>
      </c>
      <c r="N2740">
        <v>1473218804</v>
      </c>
      <c r="O2740" t="b">
        <v>0</v>
      </c>
      <c r="P2740">
        <v>15</v>
      </c>
      <c r="Q2740" t="b">
        <v>1</v>
      </c>
      <c r="R2740" t="s">
        <v>8293</v>
      </c>
    </row>
    <row r="2741" spans="1:18" ht="43.2" x14ac:dyDescent="0.55000000000000004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0" t="str">
        <f t="shared" si="168"/>
        <v>March</v>
      </c>
      <c r="J2741" s="10">
        <f t="shared" si="169"/>
        <v>2014</v>
      </c>
      <c r="K2741" s="9">
        <f t="shared" si="170"/>
        <v>41764.887928240743</v>
      </c>
      <c r="L2741">
        <v>1399324717</v>
      </c>
      <c r="M2741" s="9">
        <f t="shared" si="171"/>
        <v>41719.887928240743</v>
      </c>
      <c r="N2741">
        <v>1395436717</v>
      </c>
      <c r="O2741" t="b">
        <v>0</v>
      </c>
      <c r="P2741">
        <v>191</v>
      </c>
      <c r="Q2741" t="b">
        <v>1</v>
      </c>
      <c r="R2741" t="s">
        <v>8293</v>
      </c>
    </row>
    <row r="2742" spans="1:18" ht="28.8" x14ac:dyDescent="0.55000000000000004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0" t="str">
        <f t="shared" si="168"/>
        <v>February</v>
      </c>
      <c r="J2742" s="10">
        <f t="shared" si="169"/>
        <v>2015</v>
      </c>
      <c r="K2742" s="9">
        <f t="shared" si="170"/>
        <v>42074.99018518519</v>
      </c>
      <c r="L2742">
        <v>1426117552</v>
      </c>
      <c r="M2742" s="9">
        <f t="shared" si="171"/>
        <v>42045.031851851847</v>
      </c>
      <c r="N2742">
        <v>1423529152</v>
      </c>
      <c r="O2742" t="b">
        <v>0</v>
      </c>
      <c r="P2742">
        <v>17</v>
      </c>
      <c r="Q2742" t="b">
        <v>1</v>
      </c>
      <c r="R2742" t="s">
        <v>8293</v>
      </c>
    </row>
    <row r="2743" spans="1:18" ht="28.8" x14ac:dyDescent="0.55000000000000004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0" t="str">
        <f t="shared" si="168"/>
        <v>September</v>
      </c>
      <c r="J2743" s="10">
        <f t="shared" si="169"/>
        <v>2014</v>
      </c>
      <c r="K2743" s="9">
        <f t="shared" si="170"/>
        <v>41932.088194444441</v>
      </c>
      <c r="L2743">
        <v>1413770820</v>
      </c>
      <c r="M2743" s="9">
        <f t="shared" si="171"/>
        <v>41911.657430555555</v>
      </c>
      <c r="N2743">
        <v>1412005602</v>
      </c>
      <c r="O2743" t="b">
        <v>0</v>
      </c>
      <c r="P2743">
        <v>4</v>
      </c>
      <c r="Q2743" t="b">
        <v>0</v>
      </c>
      <c r="R2743" t="s">
        <v>8302</v>
      </c>
    </row>
    <row r="2744" spans="1:18" ht="43.2" x14ac:dyDescent="0.55000000000000004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0" t="str">
        <f t="shared" si="168"/>
        <v>May</v>
      </c>
      <c r="J2744" s="10">
        <f t="shared" si="169"/>
        <v>2012</v>
      </c>
      <c r="K2744" s="9">
        <f t="shared" si="170"/>
        <v>41044.719756944447</v>
      </c>
      <c r="L2744">
        <v>1337102187</v>
      </c>
      <c r="M2744" s="9">
        <f t="shared" si="171"/>
        <v>41030.719756944447</v>
      </c>
      <c r="N2744">
        <v>1335892587</v>
      </c>
      <c r="O2744" t="b">
        <v>0</v>
      </c>
      <c r="P2744">
        <v>18</v>
      </c>
      <c r="Q2744" t="b">
        <v>0</v>
      </c>
      <c r="R2744" t="s">
        <v>8302</v>
      </c>
    </row>
    <row r="2745" spans="1:18" ht="57.6" x14ac:dyDescent="0.55000000000000004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0" t="str">
        <f t="shared" si="168"/>
        <v>September</v>
      </c>
      <c r="J2745" s="10">
        <f t="shared" si="169"/>
        <v>2016</v>
      </c>
      <c r="K2745" s="9">
        <f t="shared" si="170"/>
        <v>42662.328784722224</v>
      </c>
      <c r="L2745">
        <v>1476863607</v>
      </c>
      <c r="M2745" s="9">
        <f t="shared" si="171"/>
        <v>42632.328784722224</v>
      </c>
      <c r="N2745">
        <v>1474271607</v>
      </c>
      <c r="O2745" t="b">
        <v>0</v>
      </c>
      <c r="P2745">
        <v>0</v>
      </c>
      <c r="Q2745" t="b">
        <v>0</v>
      </c>
      <c r="R2745" t="s">
        <v>8302</v>
      </c>
    </row>
    <row r="2746" spans="1:18" ht="43.2" x14ac:dyDescent="0.55000000000000004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0" t="str">
        <f t="shared" si="168"/>
        <v>January</v>
      </c>
      <c r="J2746" s="10">
        <f t="shared" si="169"/>
        <v>2012</v>
      </c>
      <c r="K2746" s="9">
        <f t="shared" si="170"/>
        <v>40968.062476851854</v>
      </c>
      <c r="L2746">
        <v>1330478998</v>
      </c>
      <c r="M2746" s="9">
        <f t="shared" si="171"/>
        <v>40938.062476851854</v>
      </c>
      <c r="N2746">
        <v>1327886998</v>
      </c>
      <c r="O2746" t="b">
        <v>0</v>
      </c>
      <c r="P2746">
        <v>22</v>
      </c>
      <c r="Q2746" t="b">
        <v>0</v>
      </c>
      <c r="R2746" t="s">
        <v>8302</v>
      </c>
    </row>
    <row r="2747" spans="1:18" ht="43.2" x14ac:dyDescent="0.55000000000000004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0" t="str">
        <f t="shared" si="168"/>
        <v>May</v>
      </c>
      <c r="J2747" s="10">
        <f t="shared" si="169"/>
        <v>2012</v>
      </c>
      <c r="K2747" s="9">
        <f t="shared" si="170"/>
        <v>41104.988055555557</v>
      </c>
      <c r="L2747">
        <v>1342309368</v>
      </c>
      <c r="M2747" s="9">
        <f t="shared" si="171"/>
        <v>41044.988055555557</v>
      </c>
      <c r="N2747">
        <v>1337125368</v>
      </c>
      <c r="O2747" t="b">
        <v>0</v>
      </c>
      <c r="P2747">
        <v>49</v>
      </c>
      <c r="Q2747" t="b">
        <v>0</v>
      </c>
      <c r="R2747" t="s">
        <v>8302</v>
      </c>
    </row>
    <row r="2748" spans="1:18" ht="43.2" x14ac:dyDescent="0.55000000000000004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0" t="str">
        <f t="shared" si="168"/>
        <v>July</v>
      </c>
      <c r="J2748" s="10">
        <f t="shared" si="169"/>
        <v>2014</v>
      </c>
      <c r="K2748" s="9">
        <f t="shared" si="170"/>
        <v>41880.781377314815</v>
      </c>
      <c r="L2748">
        <v>1409337911</v>
      </c>
      <c r="M2748" s="9">
        <f t="shared" si="171"/>
        <v>41850.781377314815</v>
      </c>
      <c r="N2748">
        <v>1406745911</v>
      </c>
      <c r="O2748" t="b">
        <v>0</v>
      </c>
      <c r="P2748">
        <v>19</v>
      </c>
      <c r="Q2748" t="b">
        <v>0</v>
      </c>
      <c r="R2748" t="s">
        <v>8302</v>
      </c>
    </row>
    <row r="2749" spans="1:18" ht="43.2" x14ac:dyDescent="0.55000000000000004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0" t="str">
        <f t="shared" si="168"/>
        <v>May</v>
      </c>
      <c r="J2749" s="10">
        <f t="shared" si="169"/>
        <v>2012</v>
      </c>
      <c r="K2749" s="9">
        <f t="shared" si="170"/>
        <v>41076.131944444445</v>
      </c>
      <c r="L2749">
        <v>1339816200</v>
      </c>
      <c r="M2749" s="9">
        <f t="shared" si="171"/>
        <v>41044.64811342593</v>
      </c>
      <c r="N2749">
        <v>1337095997</v>
      </c>
      <c r="O2749" t="b">
        <v>0</v>
      </c>
      <c r="P2749">
        <v>4</v>
      </c>
      <c r="Q2749" t="b">
        <v>0</v>
      </c>
      <c r="R2749" t="s">
        <v>8302</v>
      </c>
    </row>
    <row r="2750" spans="1:18" ht="43.2" x14ac:dyDescent="0.55000000000000004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0" t="str">
        <f t="shared" si="168"/>
        <v>August</v>
      </c>
      <c r="J2750" s="10">
        <f t="shared" si="169"/>
        <v>2016</v>
      </c>
      <c r="K2750" s="9">
        <f t="shared" si="170"/>
        <v>42615.7106712963</v>
      </c>
      <c r="L2750">
        <v>1472835802</v>
      </c>
      <c r="M2750" s="9">
        <f t="shared" si="171"/>
        <v>42585.7106712963</v>
      </c>
      <c r="N2750">
        <v>1470243802</v>
      </c>
      <c r="O2750" t="b">
        <v>0</v>
      </c>
      <c r="P2750">
        <v>4</v>
      </c>
      <c r="Q2750" t="b">
        <v>0</v>
      </c>
      <c r="R2750" t="s">
        <v>8302</v>
      </c>
    </row>
    <row r="2751" spans="1:18" ht="28.8" x14ac:dyDescent="0.55000000000000004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0" t="str">
        <f t="shared" si="168"/>
        <v>March</v>
      </c>
      <c r="J2751" s="10">
        <f t="shared" si="169"/>
        <v>2015</v>
      </c>
      <c r="K2751" s="9">
        <f t="shared" si="170"/>
        <v>42098.757372685184</v>
      </c>
      <c r="L2751">
        <v>1428171037</v>
      </c>
      <c r="M2751" s="9">
        <f t="shared" si="171"/>
        <v>42068.799039351856</v>
      </c>
      <c r="N2751">
        <v>1425582637</v>
      </c>
      <c r="O2751" t="b">
        <v>0</v>
      </c>
      <c r="P2751">
        <v>2</v>
      </c>
      <c r="Q2751" t="b">
        <v>0</v>
      </c>
      <c r="R2751" t="s">
        <v>8302</v>
      </c>
    </row>
    <row r="2752" spans="1:18" ht="43.2" x14ac:dyDescent="0.55000000000000004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0" t="str">
        <f t="shared" si="168"/>
        <v>June</v>
      </c>
      <c r="J2752" s="10">
        <f t="shared" si="169"/>
        <v>2012</v>
      </c>
      <c r="K2752" s="9">
        <f t="shared" si="170"/>
        <v>41090.833333333336</v>
      </c>
      <c r="L2752">
        <v>1341086400</v>
      </c>
      <c r="M2752" s="9">
        <f t="shared" si="171"/>
        <v>41078.899826388886</v>
      </c>
      <c r="N2752">
        <v>1340055345</v>
      </c>
      <c r="O2752" t="b">
        <v>0</v>
      </c>
      <c r="P2752">
        <v>0</v>
      </c>
      <c r="Q2752" t="b">
        <v>0</v>
      </c>
      <c r="R2752" t="s">
        <v>8302</v>
      </c>
    </row>
    <row r="2753" spans="1:18" ht="43.2" x14ac:dyDescent="0.55000000000000004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0" t="str">
        <f t="shared" si="168"/>
        <v>April</v>
      </c>
      <c r="J2753" s="10">
        <f t="shared" si="169"/>
        <v>2014</v>
      </c>
      <c r="K2753" s="9">
        <f t="shared" si="170"/>
        <v>41807.887060185189</v>
      </c>
      <c r="L2753">
        <v>1403039842</v>
      </c>
      <c r="M2753" s="9">
        <f t="shared" si="171"/>
        <v>41747.887060185189</v>
      </c>
      <c r="N2753">
        <v>1397855842</v>
      </c>
      <c r="O2753" t="b">
        <v>0</v>
      </c>
      <c r="P2753">
        <v>0</v>
      </c>
      <c r="Q2753" t="b">
        <v>0</v>
      </c>
      <c r="R2753" t="s">
        <v>8302</v>
      </c>
    </row>
    <row r="2754" spans="1:18" ht="43.2" x14ac:dyDescent="0.55000000000000004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0" t="str">
        <f t="shared" si="168"/>
        <v>November</v>
      </c>
      <c r="J2754" s="10">
        <f t="shared" si="169"/>
        <v>2011</v>
      </c>
      <c r="K2754" s="9">
        <f t="shared" si="170"/>
        <v>40895.765092592592</v>
      </c>
      <c r="L2754">
        <v>1324232504</v>
      </c>
      <c r="M2754" s="9">
        <f t="shared" si="171"/>
        <v>40855.765092592592</v>
      </c>
      <c r="N2754">
        <v>1320776504</v>
      </c>
      <c r="O2754" t="b">
        <v>0</v>
      </c>
      <c r="P2754">
        <v>14</v>
      </c>
      <c r="Q2754" t="b">
        <v>0</v>
      </c>
      <c r="R2754" t="s">
        <v>8302</v>
      </c>
    </row>
    <row r="2755" spans="1:18" ht="43.2" x14ac:dyDescent="0.55000000000000004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0" t="str">
        <f t="shared" ref="I2755:I2818" si="172">TEXT(M2755, "mmmm")</f>
        <v>July</v>
      </c>
      <c r="J2755" s="10">
        <f t="shared" ref="J2755:J2818" si="173">YEAR(M2755)</f>
        <v>2012</v>
      </c>
      <c r="K2755" s="9">
        <f t="shared" ref="K2755:K2818" si="174">(((L2755/60)/60)/24)+DATE(1970,1,1)</f>
        <v>41147.900729166664</v>
      </c>
      <c r="L2755">
        <v>1346017023</v>
      </c>
      <c r="M2755" s="9">
        <f t="shared" ref="M2755:M2818" si="175">(((N2755/60)/60)/24)+DATE(1970,1,1)</f>
        <v>41117.900729166664</v>
      </c>
      <c r="N2755">
        <v>1343425023</v>
      </c>
      <c r="O2755" t="b">
        <v>0</v>
      </c>
      <c r="P2755">
        <v>8</v>
      </c>
      <c r="Q2755" t="b">
        <v>0</v>
      </c>
      <c r="R2755" t="s">
        <v>8302</v>
      </c>
    </row>
    <row r="2756" spans="1:18" ht="43.2" x14ac:dyDescent="0.55000000000000004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0" t="str">
        <f t="shared" si="172"/>
        <v>August</v>
      </c>
      <c r="J2756" s="10">
        <f t="shared" si="173"/>
        <v>2014</v>
      </c>
      <c r="K2756" s="9">
        <f t="shared" si="174"/>
        <v>41893.636006944449</v>
      </c>
      <c r="L2756">
        <v>1410448551</v>
      </c>
      <c r="M2756" s="9">
        <f t="shared" si="175"/>
        <v>41863.636006944449</v>
      </c>
      <c r="N2756">
        <v>1407856551</v>
      </c>
      <c r="O2756" t="b">
        <v>0</v>
      </c>
      <c r="P2756">
        <v>0</v>
      </c>
      <c r="Q2756" t="b">
        <v>0</v>
      </c>
      <c r="R2756" t="s">
        <v>8302</v>
      </c>
    </row>
    <row r="2757" spans="1:18" ht="43.2" x14ac:dyDescent="0.55000000000000004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0" t="str">
        <f t="shared" si="172"/>
        <v>March</v>
      </c>
      <c r="J2757" s="10">
        <f t="shared" si="173"/>
        <v>2015</v>
      </c>
      <c r="K2757" s="9">
        <f t="shared" si="174"/>
        <v>42102.790821759263</v>
      </c>
      <c r="L2757">
        <v>1428519527</v>
      </c>
      <c r="M2757" s="9">
        <f t="shared" si="175"/>
        <v>42072.790821759263</v>
      </c>
      <c r="N2757">
        <v>1425927527</v>
      </c>
      <c r="O2757" t="b">
        <v>0</v>
      </c>
      <c r="P2757">
        <v>15</v>
      </c>
      <c r="Q2757" t="b">
        <v>0</v>
      </c>
      <c r="R2757" t="s">
        <v>8302</v>
      </c>
    </row>
    <row r="2758" spans="1:18" ht="43.2" x14ac:dyDescent="0.55000000000000004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0" t="str">
        <f t="shared" si="172"/>
        <v>December</v>
      </c>
      <c r="J2758" s="10">
        <f t="shared" si="173"/>
        <v>2013</v>
      </c>
      <c r="K2758" s="9">
        <f t="shared" si="174"/>
        <v>41650.90047453704</v>
      </c>
      <c r="L2758">
        <v>1389476201</v>
      </c>
      <c r="M2758" s="9">
        <f t="shared" si="175"/>
        <v>41620.90047453704</v>
      </c>
      <c r="N2758">
        <v>1386884201</v>
      </c>
      <c r="O2758" t="b">
        <v>0</v>
      </c>
      <c r="P2758">
        <v>33</v>
      </c>
      <c r="Q2758" t="b">
        <v>0</v>
      </c>
      <c r="R2758" t="s">
        <v>8302</v>
      </c>
    </row>
    <row r="2759" spans="1:18" ht="28.8" x14ac:dyDescent="0.55000000000000004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0" t="str">
        <f t="shared" si="172"/>
        <v>July</v>
      </c>
      <c r="J2759" s="10">
        <f t="shared" si="173"/>
        <v>2016</v>
      </c>
      <c r="K2759" s="9">
        <f t="shared" si="174"/>
        <v>42588.65662037037</v>
      </c>
      <c r="L2759">
        <v>1470498332</v>
      </c>
      <c r="M2759" s="9">
        <f t="shared" si="175"/>
        <v>42573.65662037037</v>
      </c>
      <c r="N2759">
        <v>1469202332</v>
      </c>
      <c r="O2759" t="b">
        <v>0</v>
      </c>
      <c r="P2759">
        <v>2</v>
      </c>
      <c r="Q2759" t="b">
        <v>0</v>
      </c>
      <c r="R2759" t="s">
        <v>8302</v>
      </c>
    </row>
    <row r="2760" spans="1:18" ht="43.2" x14ac:dyDescent="0.55000000000000004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0" t="str">
        <f t="shared" si="172"/>
        <v>September</v>
      </c>
      <c r="J2760" s="10">
        <f t="shared" si="173"/>
        <v>2016</v>
      </c>
      <c r="K2760" s="9">
        <f t="shared" si="174"/>
        <v>42653.441932870366</v>
      </c>
      <c r="L2760">
        <v>1476095783</v>
      </c>
      <c r="M2760" s="9">
        <f t="shared" si="175"/>
        <v>42639.441932870366</v>
      </c>
      <c r="N2760">
        <v>1474886183</v>
      </c>
      <c r="O2760" t="b">
        <v>0</v>
      </c>
      <c r="P2760">
        <v>6</v>
      </c>
      <c r="Q2760" t="b">
        <v>0</v>
      </c>
      <c r="R2760" t="s">
        <v>8302</v>
      </c>
    </row>
    <row r="2761" spans="1:18" ht="43.2" x14ac:dyDescent="0.55000000000000004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0" t="str">
        <f t="shared" si="172"/>
        <v>June</v>
      </c>
      <c r="J2761" s="10">
        <f t="shared" si="173"/>
        <v>2016</v>
      </c>
      <c r="K2761" s="9">
        <f t="shared" si="174"/>
        <v>42567.36650462963</v>
      </c>
      <c r="L2761">
        <v>1468658866</v>
      </c>
      <c r="M2761" s="9">
        <f t="shared" si="175"/>
        <v>42524.36650462963</v>
      </c>
      <c r="N2761">
        <v>1464943666</v>
      </c>
      <c r="O2761" t="b">
        <v>0</v>
      </c>
      <c r="P2761">
        <v>2</v>
      </c>
      <c r="Q2761" t="b">
        <v>0</v>
      </c>
      <c r="R2761" t="s">
        <v>8302</v>
      </c>
    </row>
    <row r="2762" spans="1:18" ht="43.2" x14ac:dyDescent="0.55000000000000004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0" t="str">
        <f t="shared" si="172"/>
        <v>May</v>
      </c>
      <c r="J2762" s="10">
        <f t="shared" si="173"/>
        <v>2013</v>
      </c>
      <c r="K2762" s="9">
        <f t="shared" si="174"/>
        <v>41445.461319444446</v>
      </c>
      <c r="L2762">
        <v>1371726258</v>
      </c>
      <c r="M2762" s="9">
        <f t="shared" si="175"/>
        <v>41415.461319444446</v>
      </c>
      <c r="N2762">
        <v>1369134258</v>
      </c>
      <c r="O2762" t="b">
        <v>0</v>
      </c>
      <c r="P2762">
        <v>0</v>
      </c>
      <c r="Q2762" t="b">
        <v>0</v>
      </c>
      <c r="R2762" t="s">
        <v>8302</v>
      </c>
    </row>
    <row r="2763" spans="1:18" ht="28.8" x14ac:dyDescent="0.55000000000000004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0" t="str">
        <f t="shared" si="172"/>
        <v>December</v>
      </c>
      <c r="J2763" s="10">
        <f t="shared" si="173"/>
        <v>2012</v>
      </c>
      <c r="K2763" s="9">
        <f t="shared" si="174"/>
        <v>41277.063576388886</v>
      </c>
      <c r="L2763">
        <v>1357176693</v>
      </c>
      <c r="M2763" s="9">
        <f t="shared" si="175"/>
        <v>41247.063576388886</v>
      </c>
      <c r="N2763">
        <v>1354584693</v>
      </c>
      <c r="O2763" t="b">
        <v>0</v>
      </c>
      <c r="P2763">
        <v>4</v>
      </c>
      <c r="Q2763" t="b">
        <v>0</v>
      </c>
      <c r="R2763" t="s">
        <v>8302</v>
      </c>
    </row>
    <row r="2764" spans="1:18" ht="43.2" x14ac:dyDescent="0.55000000000000004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0" t="str">
        <f t="shared" si="172"/>
        <v>January</v>
      </c>
      <c r="J2764" s="10">
        <f t="shared" si="173"/>
        <v>2012</v>
      </c>
      <c r="K2764" s="9">
        <f t="shared" si="174"/>
        <v>40986.995312500003</v>
      </c>
      <c r="L2764">
        <v>1332114795</v>
      </c>
      <c r="M2764" s="9">
        <f t="shared" si="175"/>
        <v>40927.036979166667</v>
      </c>
      <c r="N2764">
        <v>1326934395</v>
      </c>
      <c r="O2764" t="b">
        <v>0</v>
      </c>
      <c r="P2764">
        <v>1</v>
      </c>
      <c r="Q2764" t="b">
        <v>0</v>
      </c>
      <c r="R2764" t="s">
        <v>8302</v>
      </c>
    </row>
    <row r="2765" spans="1:18" ht="28.8" x14ac:dyDescent="0.55000000000000004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0" t="str">
        <f t="shared" si="172"/>
        <v>April</v>
      </c>
      <c r="J2765" s="10">
        <f t="shared" si="173"/>
        <v>2013</v>
      </c>
      <c r="K2765" s="9">
        <f t="shared" si="174"/>
        <v>41418.579675925925</v>
      </c>
      <c r="L2765">
        <v>1369403684</v>
      </c>
      <c r="M2765" s="9">
        <f t="shared" si="175"/>
        <v>41373.579675925925</v>
      </c>
      <c r="N2765">
        <v>1365515684</v>
      </c>
      <c r="O2765" t="b">
        <v>0</v>
      </c>
      <c r="P2765">
        <v>3</v>
      </c>
      <c r="Q2765" t="b">
        <v>0</v>
      </c>
      <c r="R2765" t="s">
        <v>8302</v>
      </c>
    </row>
    <row r="2766" spans="1:18" ht="43.2" x14ac:dyDescent="0.55000000000000004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0" t="str">
        <f t="shared" si="172"/>
        <v>May</v>
      </c>
      <c r="J2766" s="10">
        <f t="shared" si="173"/>
        <v>2012</v>
      </c>
      <c r="K2766" s="9">
        <f t="shared" si="174"/>
        <v>41059.791666666664</v>
      </c>
      <c r="L2766">
        <v>1338404400</v>
      </c>
      <c r="M2766" s="9">
        <f t="shared" si="175"/>
        <v>41030.292025462964</v>
      </c>
      <c r="N2766">
        <v>1335855631</v>
      </c>
      <c r="O2766" t="b">
        <v>0</v>
      </c>
      <c r="P2766">
        <v>4</v>
      </c>
      <c r="Q2766" t="b">
        <v>0</v>
      </c>
      <c r="R2766" t="s">
        <v>8302</v>
      </c>
    </row>
    <row r="2767" spans="1:18" ht="43.2" x14ac:dyDescent="0.55000000000000004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0" t="str">
        <f t="shared" si="172"/>
        <v>October</v>
      </c>
      <c r="J2767" s="10">
        <f t="shared" si="173"/>
        <v>2012</v>
      </c>
      <c r="K2767" s="9">
        <f t="shared" si="174"/>
        <v>41210.579027777778</v>
      </c>
      <c r="L2767">
        <v>1351432428</v>
      </c>
      <c r="M2767" s="9">
        <f t="shared" si="175"/>
        <v>41194.579027777778</v>
      </c>
      <c r="N2767">
        <v>1350050028</v>
      </c>
      <c r="O2767" t="b">
        <v>0</v>
      </c>
      <c r="P2767">
        <v>0</v>
      </c>
      <c r="Q2767" t="b">
        <v>0</v>
      </c>
      <c r="R2767" t="s">
        <v>8302</v>
      </c>
    </row>
    <row r="2768" spans="1:18" ht="43.2" x14ac:dyDescent="0.55000000000000004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0" t="str">
        <f t="shared" si="172"/>
        <v>July</v>
      </c>
      <c r="J2768" s="10">
        <f t="shared" si="173"/>
        <v>2011</v>
      </c>
      <c r="K2768" s="9">
        <f t="shared" si="174"/>
        <v>40766.668032407404</v>
      </c>
      <c r="L2768">
        <v>1313078518</v>
      </c>
      <c r="M2768" s="9">
        <f t="shared" si="175"/>
        <v>40736.668032407404</v>
      </c>
      <c r="N2768">
        <v>1310486518</v>
      </c>
      <c r="O2768" t="b">
        <v>0</v>
      </c>
      <c r="P2768">
        <v>4</v>
      </c>
      <c r="Q2768" t="b">
        <v>0</v>
      </c>
      <c r="R2768" t="s">
        <v>8302</v>
      </c>
    </row>
    <row r="2769" spans="1:18" ht="43.2" x14ac:dyDescent="0.55000000000000004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0" t="str">
        <f t="shared" si="172"/>
        <v>June</v>
      </c>
      <c r="J2769" s="10">
        <f t="shared" si="173"/>
        <v>2015</v>
      </c>
      <c r="K2769" s="9">
        <f t="shared" si="174"/>
        <v>42232.958912037036</v>
      </c>
      <c r="L2769">
        <v>1439766050</v>
      </c>
      <c r="M2769" s="9">
        <f t="shared" si="175"/>
        <v>42172.958912037036</v>
      </c>
      <c r="N2769">
        <v>1434582050</v>
      </c>
      <c r="O2769" t="b">
        <v>0</v>
      </c>
      <c r="P2769">
        <v>3</v>
      </c>
      <c r="Q2769" t="b">
        <v>0</v>
      </c>
      <c r="R2769" t="s">
        <v>8302</v>
      </c>
    </row>
    <row r="2770" spans="1:18" ht="43.2" x14ac:dyDescent="0.55000000000000004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0" t="str">
        <f t="shared" si="172"/>
        <v>February</v>
      </c>
      <c r="J2770" s="10">
        <f t="shared" si="173"/>
        <v>2012</v>
      </c>
      <c r="K2770" s="9">
        <f t="shared" si="174"/>
        <v>40997.573182870372</v>
      </c>
      <c r="L2770">
        <v>1333028723</v>
      </c>
      <c r="M2770" s="9">
        <f t="shared" si="175"/>
        <v>40967.614849537036</v>
      </c>
      <c r="N2770">
        <v>1330440323</v>
      </c>
      <c r="O2770" t="b">
        <v>0</v>
      </c>
      <c r="P2770">
        <v>34</v>
      </c>
      <c r="Q2770" t="b">
        <v>0</v>
      </c>
      <c r="R2770" t="s">
        <v>8302</v>
      </c>
    </row>
    <row r="2771" spans="1:18" ht="43.2" x14ac:dyDescent="0.55000000000000004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0" t="str">
        <f t="shared" si="172"/>
        <v>April</v>
      </c>
      <c r="J2771" s="10">
        <f t="shared" si="173"/>
        <v>2014</v>
      </c>
      <c r="K2771" s="9">
        <f t="shared" si="174"/>
        <v>41795.826273148145</v>
      </c>
      <c r="L2771">
        <v>1401997790</v>
      </c>
      <c r="M2771" s="9">
        <f t="shared" si="175"/>
        <v>41745.826273148145</v>
      </c>
      <c r="N2771">
        <v>1397677790</v>
      </c>
      <c r="O2771" t="b">
        <v>0</v>
      </c>
      <c r="P2771">
        <v>2</v>
      </c>
      <c r="Q2771" t="b">
        <v>0</v>
      </c>
      <c r="R2771" t="s">
        <v>8302</v>
      </c>
    </row>
    <row r="2772" spans="1:18" ht="43.2" x14ac:dyDescent="0.55000000000000004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0" t="str">
        <f t="shared" si="172"/>
        <v>February</v>
      </c>
      <c r="J2772" s="10">
        <f t="shared" si="173"/>
        <v>2014</v>
      </c>
      <c r="K2772" s="9">
        <f t="shared" si="174"/>
        <v>41716.663541666669</v>
      </c>
      <c r="L2772">
        <v>1395158130</v>
      </c>
      <c r="M2772" s="9">
        <f t="shared" si="175"/>
        <v>41686.705208333333</v>
      </c>
      <c r="N2772">
        <v>1392569730</v>
      </c>
      <c r="O2772" t="b">
        <v>0</v>
      </c>
      <c r="P2772">
        <v>33</v>
      </c>
      <c r="Q2772" t="b">
        <v>0</v>
      </c>
      <c r="R2772" t="s">
        <v>8302</v>
      </c>
    </row>
    <row r="2773" spans="1:18" ht="43.2" x14ac:dyDescent="0.55000000000000004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0" t="str">
        <f t="shared" si="172"/>
        <v>December</v>
      </c>
      <c r="J2773" s="10">
        <f t="shared" si="173"/>
        <v>2012</v>
      </c>
      <c r="K2773" s="9">
        <f t="shared" si="174"/>
        <v>41306.708333333336</v>
      </c>
      <c r="L2773">
        <v>1359738000</v>
      </c>
      <c r="M2773" s="9">
        <f t="shared" si="175"/>
        <v>41257.531712962962</v>
      </c>
      <c r="N2773">
        <v>1355489140</v>
      </c>
      <c r="O2773" t="b">
        <v>0</v>
      </c>
      <c r="P2773">
        <v>0</v>
      </c>
      <c r="Q2773" t="b">
        <v>0</v>
      </c>
      <c r="R2773" t="s">
        <v>8302</v>
      </c>
    </row>
    <row r="2774" spans="1:18" ht="43.2" x14ac:dyDescent="0.55000000000000004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0" t="str">
        <f t="shared" si="172"/>
        <v>September</v>
      </c>
      <c r="J2774" s="10">
        <f t="shared" si="173"/>
        <v>2013</v>
      </c>
      <c r="K2774" s="9">
        <f t="shared" si="174"/>
        <v>41552.869143518517</v>
      </c>
      <c r="L2774">
        <v>1381006294</v>
      </c>
      <c r="M2774" s="9">
        <f t="shared" si="175"/>
        <v>41537.869143518517</v>
      </c>
      <c r="N2774">
        <v>1379710294</v>
      </c>
      <c r="O2774" t="b">
        <v>0</v>
      </c>
      <c r="P2774">
        <v>0</v>
      </c>
      <c r="Q2774" t="b">
        <v>0</v>
      </c>
      <c r="R2774" t="s">
        <v>8302</v>
      </c>
    </row>
    <row r="2775" spans="1:18" ht="43.2" x14ac:dyDescent="0.55000000000000004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0" t="str">
        <f t="shared" si="172"/>
        <v>April</v>
      </c>
      <c r="J2775" s="10">
        <f t="shared" si="173"/>
        <v>2016</v>
      </c>
      <c r="K2775" s="9">
        <f t="shared" si="174"/>
        <v>42484.86482638889</v>
      </c>
      <c r="L2775">
        <v>1461530721</v>
      </c>
      <c r="M2775" s="9">
        <f t="shared" si="175"/>
        <v>42474.86482638889</v>
      </c>
      <c r="N2775">
        <v>1460666721</v>
      </c>
      <c r="O2775" t="b">
        <v>0</v>
      </c>
      <c r="P2775">
        <v>1</v>
      </c>
      <c r="Q2775" t="b">
        <v>0</v>
      </c>
      <c r="R2775" t="s">
        <v>8302</v>
      </c>
    </row>
    <row r="2776" spans="1:18" ht="43.2" x14ac:dyDescent="0.55000000000000004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0" t="str">
        <f t="shared" si="172"/>
        <v>February</v>
      </c>
      <c r="J2776" s="10">
        <f t="shared" si="173"/>
        <v>2013</v>
      </c>
      <c r="K2776" s="9">
        <f t="shared" si="174"/>
        <v>41341.126481481479</v>
      </c>
      <c r="L2776">
        <v>1362711728</v>
      </c>
      <c r="M2776" s="9">
        <f t="shared" si="175"/>
        <v>41311.126481481479</v>
      </c>
      <c r="N2776">
        <v>1360119728</v>
      </c>
      <c r="O2776" t="b">
        <v>0</v>
      </c>
      <c r="P2776">
        <v>13</v>
      </c>
      <c r="Q2776" t="b">
        <v>0</v>
      </c>
      <c r="R2776" t="s">
        <v>8302</v>
      </c>
    </row>
    <row r="2777" spans="1:18" ht="43.2" x14ac:dyDescent="0.55000000000000004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0" t="str">
        <f t="shared" si="172"/>
        <v>November</v>
      </c>
      <c r="J2777" s="10">
        <f t="shared" si="173"/>
        <v>2011</v>
      </c>
      <c r="K2777" s="9">
        <f t="shared" si="174"/>
        <v>40893.013356481482</v>
      </c>
      <c r="L2777">
        <v>1323994754</v>
      </c>
      <c r="M2777" s="9">
        <f t="shared" si="175"/>
        <v>40863.013356481482</v>
      </c>
      <c r="N2777">
        <v>1321402754</v>
      </c>
      <c r="O2777" t="b">
        <v>0</v>
      </c>
      <c r="P2777">
        <v>2</v>
      </c>
      <c r="Q2777" t="b">
        <v>0</v>
      </c>
      <c r="R2777" t="s">
        <v>8302</v>
      </c>
    </row>
    <row r="2778" spans="1:18" ht="57.6" x14ac:dyDescent="0.55000000000000004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0" t="str">
        <f t="shared" si="172"/>
        <v>May</v>
      </c>
      <c r="J2778" s="10">
        <f t="shared" si="173"/>
        <v>2015</v>
      </c>
      <c r="K2778" s="9">
        <f t="shared" si="174"/>
        <v>42167.297175925924</v>
      </c>
      <c r="L2778">
        <v>1434092876</v>
      </c>
      <c r="M2778" s="9">
        <f t="shared" si="175"/>
        <v>42136.297175925924</v>
      </c>
      <c r="N2778">
        <v>1431414476</v>
      </c>
      <c r="O2778" t="b">
        <v>0</v>
      </c>
      <c r="P2778">
        <v>36</v>
      </c>
      <c r="Q2778" t="b">
        <v>0</v>
      </c>
      <c r="R2778" t="s">
        <v>8302</v>
      </c>
    </row>
    <row r="2779" spans="1:18" ht="43.2" x14ac:dyDescent="0.55000000000000004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0" t="str">
        <f t="shared" si="172"/>
        <v>June</v>
      </c>
      <c r="J2779" s="10">
        <f t="shared" si="173"/>
        <v>2015</v>
      </c>
      <c r="K2779" s="9">
        <f t="shared" si="174"/>
        <v>42202.669027777782</v>
      </c>
      <c r="L2779">
        <v>1437149004</v>
      </c>
      <c r="M2779" s="9">
        <f t="shared" si="175"/>
        <v>42172.669027777782</v>
      </c>
      <c r="N2779">
        <v>1434557004</v>
      </c>
      <c r="O2779" t="b">
        <v>0</v>
      </c>
      <c r="P2779">
        <v>1</v>
      </c>
      <c r="Q2779" t="b">
        <v>0</v>
      </c>
      <c r="R2779" t="s">
        <v>8302</v>
      </c>
    </row>
    <row r="2780" spans="1:18" ht="57.6" x14ac:dyDescent="0.55000000000000004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0" t="str">
        <f t="shared" si="172"/>
        <v>July</v>
      </c>
      <c r="J2780" s="10">
        <f t="shared" si="173"/>
        <v>2014</v>
      </c>
      <c r="K2780" s="9">
        <f t="shared" si="174"/>
        <v>41876.978078703702</v>
      </c>
      <c r="L2780">
        <v>1409009306</v>
      </c>
      <c r="M2780" s="9">
        <f t="shared" si="175"/>
        <v>41846.978078703702</v>
      </c>
      <c r="N2780">
        <v>1406417306</v>
      </c>
      <c r="O2780" t="b">
        <v>0</v>
      </c>
      <c r="P2780">
        <v>15</v>
      </c>
      <c r="Q2780" t="b">
        <v>0</v>
      </c>
      <c r="R2780" t="s">
        <v>8302</v>
      </c>
    </row>
    <row r="2781" spans="1:18" ht="43.2" x14ac:dyDescent="0.55000000000000004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0" t="str">
        <f t="shared" si="172"/>
        <v>October</v>
      </c>
      <c r="J2781" s="10">
        <f t="shared" si="173"/>
        <v>2015</v>
      </c>
      <c r="K2781" s="9">
        <f t="shared" si="174"/>
        <v>42330.627557870372</v>
      </c>
      <c r="L2781">
        <v>1448204621</v>
      </c>
      <c r="M2781" s="9">
        <f t="shared" si="175"/>
        <v>42300.585891203707</v>
      </c>
      <c r="N2781">
        <v>1445609021</v>
      </c>
      <c r="O2781" t="b">
        <v>0</v>
      </c>
      <c r="P2781">
        <v>1</v>
      </c>
      <c r="Q2781" t="b">
        <v>0</v>
      </c>
      <c r="R2781" t="s">
        <v>8302</v>
      </c>
    </row>
    <row r="2782" spans="1:18" ht="28.8" x14ac:dyDescent="0.55000000000000004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0" t="str">
        <f t="shared" si="172"/>
        <v>February</v>
      </c>
      <c r="J2782" s="10">
        <f t="shared" si="173"/>
        <v>2017</v>
      </c>
      <c r="K2782" s="9">
        <f t="shared" si="174"/>
        <v>42804.447777777779</v>
      </c>
      <c r="L2782">
        <v>1489142688</v>
      </c>
      <c r="M2782" s="9">
        <f t="shared" si="175"/>
        <v>42774.447777777779</v>
      </c>
      <c r="N2782">
        <v>1486550688</v>
      </c>
      <c r="O2782" t="b">
        <v>0</v>
      </c>
      <c r="P2782">
        <v>0</v>
      </c>
      <c r="Q2782" t="b">
        <v>0</v>
      </c>
      <c r="R2782" t="s">
        <v>8302</v>
      </c>
    </row>
    <row r="2783" spans="1:18" ht="28.8" x14ac:dyDescent="0.55000000000000004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0" t="str">
        <f t="shared" si="172"/>
        <v>January</v>
      </c>
      <c r="J2783" s="10">
        <f t="shared" si="173"/>
        <v>2015</v>
      </c>
      <c r="K2783" s="9">
        <f t="shared" si="174"/>
        <v>42047.291666666672</v>
      </c>
      <c r="L2783">
        <v>1423724400</v>
      </c>
      <c r="M2783" s="9">
        <f t="shared" si="175"/>
        <v>42018.94159722222</v>
      </c>
      <c r="N2783">
        <v>1421274954</v>
      </c>
      <c r="O2783" t="b">
        <v>0</v>
      </c>
      <c r="P2783">
        <v>28</v>
      </c>
      <c r="Q2783" t="b">
        <v>1</v>
      </c>
      <c r="R2783" t="s">
        <v>8269</v>
      </c>
    </row>
    <row r="2784" spans="1:18" ht="28.8" x14ac:dyDescent="0.55000000000000004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0" t="str">
        <f t="shared" si="172"/>
        <v>January</v>
      </c>
      <c r="J2784" s="10">
        <f t="shared" si="173"/>
        <v>2015</v>
      </c>
      <c r="K2784" s="9">
        <f t="shared" si="174"/>
        <v>42052.207638888889</v>
      </c>
      <c r="L2784">
        <v>1424149140</v>
      </c>
      <c r="M2784" s="9">
        <f t="shared" si="175"/>
        <v>42026.924976851849</v>
      </c>
      <c r="N2784">
        <v>1421964718</v>
      </c>
      <c r="O2784" t="b">
        <v>0</v>
      </c>
      <c r="P2784">
        <v>18</v>
      </c>
      <c r="Q2784" t="b">
        <v>1</v>
      </c>
      <c r="R2784" t="s">
        <v>8269</v>
      </c>
    </row>
    <row r="2785" spans="1:18" ht="43.2" x14ac:dyDescent="0.55000000000000004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0" t="str">
        <f t="shared" si="172"/>
        <v>April</v>
      </c>
      <c r="J2785" s="10">
        <f t="shared" si="173"/>
        <v>2015</v>
      </c>
      <c r="K2785" s="9">
        <f t="shared" si="174"/>
        <v>42117.535254629634</v>
      </c>
      <c r="L2785">
        <v>1429793446</v>
      </c>
      <c r="M2785" s="9">
        <f t="shared" si="175"/>
        <v>42103.535254629634</v>
      </c>
      <c r="N2785">
        <v>1428583846</v>
      </c>
      <c r="O2785" t="b">
        <v>0</v>
      </c>
      <c r="P2785">
        <v>61</v>
      </c>
      <c r="Q2785" t="b">
        <v>1</v>
      </c>
      <c r="R2785" t="s">
        <v>8269</v>
      </c>
    </row>
    <row r="2786" spans="1:18" ht="43.2" x14ac:dyDescent="0.55000000000000004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0" t="str">
        <f t="shared" si="172"/>
        <v>October</v>
      </c>
      <c r="J2786" s="10">
        <f t="shared" si="173"/>
        <v>2014</v>
      </c>
      <c r="K2786" s="9">
        <f t="shared" si="174"/>
        <v>41941.787534722222</v>
      </c>
      <c r="L2786">
        <v>1414608843</v>
      </c>
      <c r="M2786" s="9">
        <f t="shared" si="175"/>
        <v>41920.787534722222</v>
      </c>
      <c r="N2786">
        <v>1412794443</v>
      </c>
      <c r="O2786" t="b">
        <v>0</v>
      </c>
      <c r="P2786">
        <v>108</v>
      </c>
      <c r="Q2786" t="b">
        <v>1</v>
      </c>
      <c r="R2786" t="s">
        <v>8269</v>
      </c>
    </row>
    <row r="2787" spans="1:18" ht="43.2" x14ac:dyDescent="0.55000000000000004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0" t="str">
        <f t="shared" si="172"/>
        <v>July</v>
      </c>
      <c r="J2787" s="10">
        <f t="shared" si="173"/>
        <v>2016</v>
      </c>
      <c r="K2787" s="9">
        <f t="shared" si="174"/>
        <v>42587.875</v>
      </c>
      <c r="L2787">
        <v>1470430800</v>
      </c>
      <c r="M2787" s="9">
        <f t="shared" si="175"/>
        <v>42558.189432870371</v>
      </c>
      <c r="N2787">
        <v>1467865967</v>
      </c>
      <c r="O2787" t="b">
        <v>0</v>
      </c>
      <c r="P2787">
        <v>142</v>
      </c>
      <c r="Q2787" t="b">
        <v>1</v>
      </c>
      <c r="R2787" t="s">
        <v>8269</v>
      </c>
    </row>
    <row r="2788" spans="1:18" ht="28.8" x14ac:dyDescent="0.55000000000000004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0" t="str">
        <f t="shared" si="172"/>
        <v>June</v>
      </c>
      <c r="J2788" s="10">
        <f t="shared" si="173"/>
        <v>2014</v>
      </c>
      <c r="K2788" s="9">
        <f t="shared" si="174"/>
        <v>41829.569212962961</v>
      </c>
      <c r="L2788">
        <v>1404913180</v>
      </c>
      <c r="M2788" s="9">
        <f t="shared" si="175"/>
        <v>41815.569212962961</v>
      </c>
      <c r="N2788">
        <v>1403703580</v>
      </c>
      <c r="O2788" t="b">
        <v>0</v>
      </c>
      <c r="P2788">
        <v>74</v>
      </c>
      <c r="Q2788" t="b">
        <v>1</v>
      </c>
      <c r="R2788" t="s">
        <v>8269</v>
      </c>
    </row>
    <row r="2789" spans="1:18" ht="43.2" x14ac:dyDescent="0.55000000000000004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0" t="str">
        <f t="shared" si="172"/>
        <v>June</v>
      </c>
      <c r="J2789" s="10">
        <f t="shared" si="173"/>
        <v>2014</v>
      </c>
      <c r="K2789" s="9">
        <f t="shared" si="174"/>
        <v>41838.198518518519</v>
      </c>
      <c r="L2789">
        <v>1405658752</v>
      </c>
      <c r="M2789" s="9">
        <f t="shared" si="175"/>
        <v>41808.198518518519</v>
      </c>
      <c r="N2789">
        <v>1403066752</v>
      </c>
      <c r="O2789" t="b">
        <v>0</v>
      </c>
      <c r="P2789">
        <v>38</v>
      </c>
      <c r="Q2789" t="b">
        <v>1</v>
      </c>
      <c r="R2789" t="s">
        <v>8269</v>
      </c>
    </row>
    <row r="2790" spans="1:18" ht="43.2" x14ac:dyDescent="0.55000000000000004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0" t="str">
        <f t="shared" si="172"/>
        <v>June</v>
      </c>
      <c r="J2790" s="10">
        <f t="shared" si="173"/>
        <v>2016</v>
      </c>
      <c r="K2790" s="9">
        <f t="shared" si="174"/>
        <v>42580.701886574068</v>
      </c>
      <c r="L2790">
        <v>1469811043</v>
      </c>
      <c r="M2790" s="9">
        <f t="shared" si="175"/>
        <v>42550.701886574068</v>
      </c>
      <c r="N2790">
        <v>1467219043</v>
      </c>
      <c r="O2790" t="b">
        <v>0</v>
      </c>
      <c r="P2790">
        <v>20</v>
      </c>
      <c r="Q2790" t="b">
        <v>1</v>
      </c>
      <c r="R2790" t="s">
        <v>8269</v>
      </c>
    </row>
    <row r="2791" spans="1:18" ht="28.8" x14ac:dyDescent="0.55000000000000004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0" t="str">
        <f t="shared" si="172"/>
        <v>February</v>
      </c>
      <c r="J2791" s="10">
        <f t="shared" si="173"/>
        <v>2015</v>
      </c>
      <c r="K2791" s="9">
        <f t="shared" si="174"/>
        <v>42075.166666666672</v>
      </c>
      <c r="L2791">
        <v>1426132800</v>
      </c>
      <c r="M2791" s="9">
        <f t="shared" si="175"/>
        <v>42056.013124999998</v>
      </c>
      <c r="N2791">
        <v>1424477934</v>
      </c>
      <c r="O2791" t="b">
        <v>0</v>
      </c>
      <c r="P2791">
        <v>24</v>
      </c>
      <c r="Q2791" t="b">
        <v>1</v>
      </c>
      <c r="R2791" t="s">
        <v>8269</v>
      </c>
    </row>
    <row r="2792" spans="1:18" ht="43.2" x14ac:dyDescent="0.55000000000000004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0" t="str">
        <f t="shared" si="172"/>
        <v>January</v>
      </c>
      <c r="J2792" s="10">
        <f t="shared" si="173"/>
        <v>2015</v>
      </c>
      <c r="K2792" s="9">
        <f t="shared" si="174"/>
        <v>42046.938692129625</v>
      </c>
      <c r="L2792">
        <v>1423693903</v>
      </c>
      <c r="M2792" s="9">
        <f t="shared" si="175"/>
        <v>42016.938692129625</v>
      </c>
      <c r="N2792">
        <v>1421101903</v>
      </c>
      <c r="O2792" t="b">
        <v>0</v>
      </c>
      <c r="P2792">
        <v>66</v>
      </c>
      <c r="Q2792" t="b">
        <v>1</v>
      </c>
      <c r="R2792" t="s">
        <v>8269</v>
      </c>
    </row>
    <row r="2793" spans="1:18" ht="43.2" x14ac:dyDescent="0.55000000000000004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0" t="str">
        <f t="shared" si="172"/>
        <v>August</v>
      </c>
      <c r="J2793" s="10">
        <f t="shared" si="173"/>
        <v>2016</v>
      </c>
      <c r="K2793" s="9">
        <f t="shared" si="174"/>
        <v>42622.166666666672</v>
      </c>
      <c r="L2793">
        <v>1473393600</v>
      </c>
      <c r="M2793" s="9">
        <f t="shared" si="175"/>
        <v>42591.899988425925</v>
      </c>
      <c r="N2793">
        <v>1470778559</v>
      </c>
      <c r="O2793" t="b">
        <v>0</v>
      </c>
      <c r="P2793">
        <v>28</v>
      </c>
      <c r="Q2793" t="b">
        <v>1</v>
      </c>
      <c r="R2793" t="s">
        <v>8269</v>
      </c>
    </row>
    <row r="2794" spans="1:18" ht="43.2" x14ac:dyDescent="0.55000000000000004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0" t="str">
        <f t="shared" si="172"/>
        <v>June</v>
      </c>
      <c r="J2794" s="10">
        <f t="shared" si="173"/>
        <v>2015</v>
      </c>
      <c r="K2794" s="9">
        <f t="shared" si="174"/>
        <v>42228.231006944443</v>
      </c>
      <c r="L2794">
        <v>1439357559</v>
      </c>
      <c r="M2794" s="9">
        <f t="shared" si="175"/>
        <v>42183.231006944443</v>
      </c>
      <c r="N2794">
        <v>1435469559</v>
      </c>
      <c r="O2794" t="b">
        <v>0</v>
      </c>
      <c r="P2794">
        <v>24</v>
      </c>
      <c r="Q2794" t="b">
        <v>1</v>
      </c>
      <c r="R2794" t="s">
        <v>8269</v>
      </c>
    </row>
    <row r="2795" spans="1:18" ht="57.6" x14ac:dyDescent="0.55000000000000004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0" t="str">
        <f t="shared" si="172"/>
        <v>June</v>
      </c>
      <c r="J2795" s="10">
        <f t="shared" si="173"/>
        <v>2015</v>
      </c>
      <c r="K2795" s="9">
        <f t="shared" si="174"/>
        <v>42206.419039351851</v>
      </c>
      <c r="L2795">
        <v>1437473005</v>
      </c>
      <c r="M2795" s="9">
        <f t="shared" si="175"/>
        <v>42176.419039351851</v>
      </c>
      <c r="N2795">
        <v>1434881005</v>
      </c>
      <c r="O2795" t="b">
        <v>0</v>
      </c>
      <c r="P2795">
        <v>73</v>
      </c>
      <c r="Q2795" t="b">
        <v>1</v>
      </c>
      <c r="R2795" t="s">
        <v>8269</v>
      </c>
    </row>
    <row r="2796" spans="1:18" ht="57.6" x14ac:dyDescent="0.55000000000000004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0" t="str">
        <f t="shared" si="172"/>
        <v>February</v>
      </c>
      <c r="J2796" s="10">
        <f t="shared" si="173"/>
        <v>2016</v>
      </c>
      <c r="K2796" s="9">
        <f t="shared" si="174"/>
        <v>42432.791666666672</v>
      </c>
      <c r="L2796">
        <v>1457031600</v>
      </c>
      <c r="M2796" s="9">
        <f t="shared" si="175"/>
        <v>42416.691655092596</v>
      </c>
      <c r="N2796">
        <v>1455640559</v>
      </c>
      <c r="O2796" t="b">
        <v>0</v>
      </c>
      <c r="P2796">
        <v>3</v>
      </c>
      <c r="Q2796" t="b">
        <v>1</v>
      </c>
      <c r="R2796" t="s">
        <v>8269</v>
      </c>
    </row>
    <row r="2797" spans="1:18" ht="43.2" x14ac:dyDescent="0.55000000000000004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0" t="str">
        <f t="shared" si="172"/>
        <v>May</v>
      </c>
      <c r="J2797" s="10">
        <f t="shared" si="173"/>
        <v>2014</v>
      </c>
      <c r="K2797" s="9">
        <f t="shared" si="174"/>
        <v>41796.958333333336</v>
      </c>
      <c r="L2797">
        <v>1402095600</v>
      </c>
      <c r="M2797" s="9">
        <f t="shared" si="175"/>
        <v>41780.525937500002</v>
      </c>
      <c r="N2797">
        <v>1400675841</v>
      </c>
      <c r="O2797" t="b">
        <v>0</v>
      </c>
      <c r="P2797">
        <v>20</v>
      </c>
      <c r="Q2797" t="b">
        <v>1</v>
      </c>
      <c r="R2797" t="s">
        <v>8269</v>
      </c>
    </row>
    <row r="2798" spans="1:18" ht="43.2" x14ac:dyDescent="0.55000000000000004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0" t="str">
        <f t="shared" si="172"/>
        <v>June</v>
      </c>
      <c r="J2798" s="10">
        <f t="shared" si="173"/>
        <v>2014</v>
      </c>
      <c r="K2798" s="9">
        <f t="shared" si="174"/>
        <v>41825.528101851851</v>
      </c>
      <c r="L2798">
        <v>1404564028</v>
      </c>
      <c r="M2798" s="9">
        <f t="shared" si="175"/>
        <v>41795.528101851851</v>
      </c>
      <c r="N2798">
        <v>1401972028</v>
      </c>
      <c r="O2798" t="b">
        <v>0</v>
      </c>
      <c r="P2798">
        <v>21</v>
      </c>
      <c r="Q2798" t="b">
        <v>1</v>
      </c>
      <c r="R2798" t="s">
        <v>8269</v>
      </c>
    </row>
    <row r="2799" spans="1:18" ht="43.2" x14ac:dyDescent="0.55000000000000004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0" t="str">
        <f t="shared" si="172"/>
        <v>June</v>
      </c>
      <c r="J2799" s="10">
        <f t="shared" si="173"/>
        <v>2014</v>
      </c>
      <c r="K2799" s="9">
        <f t="shared" si="174"/>
        <v>41828.94027777778</v>
      </c>
      <c r="L2799">
        <v>1404858840</v>
      </c>
      <c r="M2799" s="9">
        <f t="shared" si="175"/>
        <v>41798.94027777778</v>
      </c>
      <c r="N2799">
        <v>1402266840</v>
      </c>
      <c r="O2799" t="b">
        <v>0</v>
      </c>
      <c r="P2799">
        <v>94</v>
      </c>
      <c r="Q2799" t="b">
        <v>1</v>
      </c>
      <c r="R2799" t="s">
        <v>8269</v>
      </c>
    </row>
    <row r="2800" spans="1:18" ht="43.2" x14ac:dyDescent="0.55000000000000004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0" t="str">
        <f t="shared" si="172"/>
        <v>July</v>
      </c>
      <c r="J2800" s="10">
        <f t="shared" si="173"/>
        <v>2015</v>
      </c>
      <c r="K2800" s="9">
        <f t="shared" si="174"/>
        <v>42216.666666666672</v>
      </c>
      <c r="L2800">
        <v>1438358400</v>
      </c>
      <c r="M2800" s="9">
        <f t="shared" si="175"/>
        <v>42201.675011574072</v>
      </c>
      <c r="N2800">
        <v>1437063121</v>
      </c>
      <c r="O2800" t="b">
        <v>0</v>
      </c>
      <c r="P2800">
        <v>139</v>
      </c>
      <c r="Q2800" t="b">
        <v>1</v>
      </c>
      <c r="R2800" t="s">
        <v>8269</v>
      </c>
    </row>
    <row r="2801" spans="1:18" ht="43.2" x14ac:dyDescent="0.55000000000000004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0" t="str">
        <f t="shared" si="172"/>
        <v>May</v>
      </c>
      <c r="J2801" s="10">
        <f t="shared" si="173"/>
        <v>2016</v>
      </c>
      <c r="K2801" s="9">
        <f t="shared" si="174"/>
        <v>42538.666666666672</v>
      </c>
      <c r="L2801">
        <v>1466179200</v>
      </c>
      <c r="M2801" s="9">
        <f t="shared" si="175"/>
        <v>42507.264699074076</v>
      </c>
      <c r="N2801">
        <v>1463466070</v>
      </c>
      <c r="O2801" t="b">
        <v>0</v>
      </c>
      <c r="P2801">
        <v>130</v>
      </c>
      <c r="Q2801" t="b">
        <v>1</v>
      </c>
      <c r="R2801" t="s">
        <v>8269</v>
      </c>
    </row>
    <row r="2802" spans="1:18" ht="43.2" x14ac:dyDescent="0.55000000000000004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0" t="str">
        <f t="shared" si="172"/>
        <v>November</v>
      </c>
      <c r="J2802" s="10">
        <f t="shared" si="173"/>
        <v>2014</v>
      </c>
      <c r="K2802" s="9">
        <f t="shared" si="174"/>
        <v>42008.552847222221</v>
      </c>
      <c r="L2802">
        <v>1420377366</v>
      </c>
      <c r="M2802" s="9">
        <f t="shared" si="175"/>
        <v>41948.552847222221</v>
      </c>
      <c r="N2802">
        <v>1415193366</v>
      </c>
      <c r="O2802" t="b">
        <v>0</v>
      </c>
      <c r="P2802">
        <v>31</v>
      </c>
      <c r="Q2802" t="b">
        <v>1</v>
      </c>
      <c r="R2802" t="s">
        <v>8269</v>
      </c>
    </row>
    <row r="2803" spans="1:18" ht="43.2" x14ac:dyDescent="0.55000000000000004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0" t="str">
        <f t="shared" si="172"/>
        <v>September</v>
      </c>
      <c r="J2803" s="10">
        <f t="shared" si="173"/>
        <v>2014</v>
      </c>
      <c r="K2803" s="9">
        <f t="shared" si="174"/>
        <v>41922.458333333336</v>
      </c>
      <c r="L2803">
        <v>1412938800</v>
      </c>
      <c r="M2803" s="9">
        <f t="shared" si="175"/>
        <v>41900.243159722224</v>
      </c>
      <c r="N2803">
        <v>1411019409</v>
      </c>
      <c r="O2803" t="b">
        <v>0</v>
      </c>
      <c r="P2803">
        <v>13</v>
      </c>
      <c r="Q2803" t="b">
        <v>1</v>
      </c>
      <c r="R2803" t="s">
        <v>8269</v>
      </c>
    </row>
    <row r="2804" spans="1:18" ht="43.2" x14ac:dyDescent="0.55000000000000004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0" t="str">
        <f t="shared" si="172"/>
        <v>July</v>
      </c>
      <c r="J2804" s="10">
        <f t="shared" si="173"/>
        <v>2015</v>
      </c>
      <c r="K2804" s="9">
        <f t="shared" si="174"/>
        <v>42222.64707175926</v>
      </c>
      <c r="L2804">
        <v>1438875107</v>
      </c>
      <c r="M2804" s="9">
        <f t="shared" si="175"/>
        <v>42192.64707175926</v>
      </c>
      <c r="N2804">
        <v>1436283107</v>
      </c>
      <c r="O2804" t="b">
        <v>0</v>
      </c>
      <c r="P2804">
        <v>90</v>
      </c>
      <c r="Q2804" t="b">
        <v>1</v>
      </c>
      <c r="R2804" t="s">
        <v>8269</v>
      </c>
    </row>
    <row r="2805" spans="1:18" ht="43.2" x14ac:dyDescent="0.55000000000000004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0" t="str">
        <f t="shared" si="172"/>
        <v>June</v>
      </c>
      <c r="J2805" s="10">
        <f t="shared" si="173"/>
        <v>2015</v>
      </c>
      <c r="K2805" s="9">
        <f t="shared" si="174"/>
        <v>42201</v>
      </c>
      <c r="L2805">
        <v>1437004800</v>
      </c>
      <c r="M2805" s="9">
        <f t="shared" si="175"/>
        <v>42158.065694444449</v>
      </c>
      <c r="N2805">
        <v>1433295276</v>
      </c>
      <c r="O2805" t="b">
        <v>0</v>
      </c>
      <c r="P2805">
        <v>141</v>
      </c>
      <c r="Q2805" t="b">
        <v>1</v>
      </c>
      <c r="R2805" t="s">
        <v>8269</v>
      </c>
    </row>
    <row r="2806" spans="1:18" ht="43.2" x14ac:dyDescent="0.55000000000000004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0" t="str">
        <f t="shared" si="172"/>
        <v>August</v>
      </c>
      <c r="J2806" s="10">
        <f t="shared" si="173"/>
        <v>2014</v>
      </c>
      <c r="K2806" s="9">
        <f t="shared" si="174"/>
        <v>41911.453587962962</v>
      </c>
      <c r="L2806">
        <v>1411987990</v>
      </c>
      <c r="M2806" s="9">
        <f t="shared" si="175"/>
        <v>41881.453587962962</v>
      </c>
      <c r="N2806">
        <v>1409395990</v>
      </c>
      <c r="O2806" t="b">
        <v>0</v>
      </c>
      <c r="P2806">
        <v>23</v>
      </c>
      <c r="Q2806" t="b">
        <v>1</v>
      </c>
      <c r="R2806" t="s">
        <v>8269</v>
      </c>
    </row>
    <row r="2807" spans="1:18" ht="57.6" x14ac:dyDescent="0.55000000000000004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0" t="str">
        <f t="shared" si="172"/>
        <v>July</v>
      </c>
      <c r="J2807" s="10">
        <f t="shared" si="173"/>
        <v>2015</v>
      </c>
      <c r="K2807" s="9">
        <f t="shared" si="174"/>
        <v>42238.505474537036</v>
      </c>
      <c r="L2807">
        <v>1440245273</v>
      </c>
      <c r="M2807" s="9">
        <f t="shared" si="175"/>
        <v>42213.505474537036</v>
      </c>
      <c r="N2807">
        <v>1438085273</v>
      </c>
      <c r="O2807" t="b">
        <v>0</v>
      </c>
      <c r="P2807">
        <v>18</v>
      </c>
      <c r="Q2807" t="b">
        <v>1</v>
      </c>
      <c r="R2807" t="s">
        <v>8269</v>
      </c>
    </row>
    <row r="2808" spans="1:18" ht="43.2" x14ac:dyDescent="0.55000000000000004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0" t="str">
        <f t="shared" si="172"/>
        <v>June</v>
      </c>
      <c r="J2808" s="10">
        <f t="shared" si="173"/>
        <v>2015</v>
      </c>
      <c r="K2808" s="9">
        <f t="shared" si="174"/>
        <v>42221.458333333328</v>
      </c>
      <c r="L2808">
        <v>1438772400</v>
      </c>
      <c r="M2808" s="9">
        <f t="shared" si="175"/>
        <v>42185.267245370371</v>
      </c>
      <c r="N2808">
        <v>1435645490</v>
      </c>
      <c r="O2808" t="b">
        <v>0</v>
      </c>
      <c r="P2808">
        <v>76</v>
      </c>
      <c r="Q2808" t="b">
        <v>1</v>
      </c>
      <c r="R2808" t="s">
        <v>8269</v>
      </c>
    </row>
    <row r="2809" spans="1:18" x14ac:dyDescent="0.55000000000000004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0" t="str">
        <f t="shared" si="172"/>
        <v>May</v>
      </c>
      <c r="J2809" s="10">
        <f t="shared" si="173"/>
        <v>2015</v>
      </c>
      <c r="K2809" s="9">
        <f t="shared" si="174"/>
        <v>42184.873124999998</v>
      </c>
      <c r="L2809">
        <v>1435611438</v>
      </c>
      <c r="M2809" s="9">
        <f t="shared" si="175"/>
        <v>42154.873124999998</v>
      </c>
      <c r="N2809">
        <v>1433019438</v>
      </c>
      <c r="O2809" t="b">
        <v>0</v>
      </c>
      <c r="P2809">
        <v>93</v>
      </c>
      <c r="Q2809" t="b">
        <v>1</v>
      </c>
      <c r="R2809" t="s">
        <v>8269</v>
      </c>
    </row>
    <row r="2810" spans="1:18" ht="43.2" x14ac:dyDescent="0.55000000000000004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0" t="str">
        <f t="shared" si="172"/>
        <v>July</v>
      </c>
      <c r="J2810" s="10">
        <f t="shared" si="173"/>
        <v>2015</v>
      </c>
      <c r="K2810" s="9">
        <f t="shared" si="174"/>
        <v>42238.84646990741</v>
      </c>
      <c r="L2810">
        <v>1440274735</v>
      </c>
      <c r="M2810" s="9">
        <f t="shared" si="175"/>
        <v>42208.84646990741</v>
      </c>
      <c r="N2810">
        <v>1437682735</v>
      </c>
      <c r="O2810" t="b">
        <v>0</v>
      </c>
      <c r="P2810">
        <v>69</v>
      </c>
      <c r="Q2810" t="b">
        <v>1</v>
      </c>
      <c r="R2810" t="s">
        <v>8269</v>
      </c>
    </row>
    <row r="2811" spans="1:18" ht="43.2" x14ac:dyDescent="0.55000000000000004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0" t="str">
        <f t="shared" si="172"/>
        <v>March</v>
      </c>
      <c r="J2811" s="10">
        <f t="shared" si="173"/>
        <v>2016</v>
      </c>
      <c r="K2811" s="9">
        <f t="shared" si="174"/>
        <v>42459.610416666663</v>
      </c>
      <c r="L2811">
        <v>1459348740</v>
      </c>
      <c r="M2811" s="9">
        <f t="shared" si="175"/>
        <v>42451.496817129635</v>
      </c>
      <c r="N2811">
        <v>1458647725</v>
      </c>
      <c r="O2811" t="b">
        <v>0</v>
      </c>
      <c r="P2811">
        <v>21</v>
      </c>
      <c r="Q2811" t="b">
        <v>1</v>
      </c>
      <c r="R2811" t="s">
        <v>8269</v>
      </c>
    </row>
    <row r="2812" spans="1:18" ht="43.2" x14ac:dyDescent="0.55000000000000004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0" t="str">
        <f t="shared" si="172"/>
        <v>April</v>
      </c>
      <c r="J2812" s="10">
        <f t="shared" si="173"/>
        <v>2014</v>
      </c>
      <c r="K2812" s="9">
        <f t="shared" si="174"/>
        <v>41791.165972222225</v>
      </c>
      <c r="L2812">
        <v>1401595140</v>
      </c>
      <c r="M2812" s="9">
        <f t="shared" si="175"/>
        <v>41759.13962962963</v>
      </c>
      <c r="N2812">
        <v>1398828064</v>
      </c>
      <c r="O2812" t="b">
        <v>0</v>
      </c>
      <c r="P2812">
        <v>57</v>
      </c>
      <c r="Q2812" t="b">
        <v>1</v>
      </c>
      <c r="R2812" t="s">
        <v>8269</v>
      </c>
    </row>
    <row r="2813" spans="1:18" ht="43.2" x14ac:dyDescent="0.55000000000000004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0" t="str">
        <f t="shared" si="172"/>
        <v>January</v>
      </c>
      <c r="J2813" s="10">
        <f t="shared" si="173"/>
        <v>2015</v>
      </c>
      <c r="K2813" s="9">
        <f t="shared" si="174"/>
        <v>42058.496562500004</v>
      </c>
      <c r="L2813">
        <v>1424692503</v>
      </c>
      <c r="M2813" s="9">
        <f t="shared" si="175"/>
        <v>42028.496562500004</v>
      </c>
      <c r="N2813">
        <v>1422100503</v>
      </c>
      <c r="O2813" t="b">
        <v>0</v>
      </c>
      <c r="P2813">
        <v>108</v>
      </c>
      <c r="Q2813" t="b">
        <v>1</v>
      </c>
      <c r="R2813" t="s">
        <v>8269</v>
      </c>
    </row>
    <row r="2814" spans="1:18" ht="43.2" x14ac:dyDescent="0.55000000000000004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0" t="str">
        <f t="shared" si="172"/>
        <v>February</v>
      </c>
      <c r="J2814" s="10">
        <f t="shared" si="173"/>
        <v>2015</v>
      </c>
      <c r="K2814" s="9">
        <f t="shared" si="174"/>
        <v>42100.166666666672</v>
      </c>
      <c r="L2814">
        <v>1428292800</v>
      </c>
      <c r="M2814" s="9">
        <f t="shared" si="175"/>
        <v>42054.74418981481</v>
      </c>
      <c r="N2814">
        <v>1424368298</v>
      </c>
      <c r="O2814" t="b">
        <v>0</v>
      </c>
      <c r="P2814">
        <v>83</v>
      </c>
      <c r="Q2814" t="b">
        <v>1</v>
      </c>
      <c r="R2814" t="s">
        <v>8269</v>
      </c>
    </row>
    <row r="2815" spans="1:18" ht="43.2" x14ac:dyDescent="0.55000000000000004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0" t="str">
        <f t="shared" si="172"/>
        <v>November</v>
      </c>
      <c r="J2815" s="10">
        <f t="shared" si="173"/>
        <v>2016</v>
      </c>
      <c r="K2815" s="9">
        <f t="shared" si="174"/>
        <v>42718.742604166662</v>
      </c>
      <c r="L2815">
        <v>1481737761</v>
      </c>
      <c r="M2815" s="9">
        <f t="shared" si="175"/>
        <v>42693.742604166662</v>
      </c>
      <c r="N2815">
        <v>1479577761</v>
      </c>
      <c r="O2815" t="b">
        <v>0</v>
      </c>
      <c r="P2815">
        <v>96</v>
      </c>
      <c r="Q2815" t="b">
        <v>1</v>
      </c>
      <c r="R2815" t="s">
        <v>8269</v>
      </c>
    </row>
    <row r="2816" spans="1:18" ht="43.2" x14ac:dyDescent="0.55000000000000004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0" t="str">
        <f t="shared" si="172"/>
        <v>April</v>
      </c>
      <c r="J2816" s="10">
        <f t="shared" si="173"/>
        <v>2015</v>
      </c>
      <c r="K2816" s="9">
        <f t="shared" si="174"/>
        <v>42133.399479166663</v>
      </c>
      <c r="L2816">
        <v>1431164115</v>
      </c>
      <c r="M2816" s="9">
        <f t="shared" si="175"/>
        <v>42103.399479166663</v>
      </c>
      <c r="N2816">
        <v>1428572115</v>
      </c>
      <c r="O2816" t="b">
        <v>0</v>
      </c>
      <c r="P2816">
        <v>64</v>
      </c>
      <c r="Q2816" t="b">
        <v>1</v>
      </c>
      <c r="R2816" t="s">
        <v>8269</v>
      </c>
    </row>
    <row r="2817" spans="1:18" ht="43.2" x14ac:dyDescent="0.55000000000000004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0" t="str">
        <f t="shared" si="172"/>
        <v>July</v>
      </c>
      <c r="J2817" s="10">
        <f t="shared" si="173"/>
        <v>2016</v>
      </c>
      <c r="K2817" s="9">
        <f t="shared" si="174"/>
        <v>42589.776724537034</v>
      </c>
      <c r="L2817">
        <v>1470595109</v>
      </c>
      <c r="M2817" s="9">
        <f t="shared" si="175"/>
        <v>42559.776724537034</v>
      </c>
      <c r="N2817">
        <v>1468003109</v>
      </c>
      <c r="O2817" t="b">
        <v>0</v>
      </c>
      <c r="P2817">
        <v>14</v>
      </c>
      <c r="Q2817" t="b">
        <v>1</v>
      </c>
      <c r="R2817" t="s">
        <v>8269</v>
      </c>
    </row>
    <row r="2818" spans="1:18" ht="43.2" x14ac:dyDescent="0.55000000000000004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0" t="str">
        <f t="shared" si="172"/>
        <v>July</v>
      </c>
      <c r="J2818" s="10">
        <f t="shared" si="173"/>
        <v>2015</v>
      </c>
      <c r="K2818" s="9">
        <f t="shared" si="174"/>
        <v>42218.666666666672</v>
      </c>
      <c r="L2818">
        <v>1438531200</v>
      </c>
      <c r="M2818" s="9">
        <f t="shared" si="175"/>
        <v>42188.467499999999</v>
      </c>
      <c r="N2818">
        <v>1435921992</v>
      </c>
      <c r="O2818" t="b">
        <v>0</v>
      </c>
      <c r="P2818">
        <v>169</v>
      </c>
      <c r="Q2818" t="b">
        <v>1</v>
      </c>
      <c r="R2818" t="s">
        <v>8269</v>
      </c>
    </row>
    <row r="2819" spans="1:18" ht="43.2" x14ac:dyDescent="0.55000000000000004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0" t="str">
        <f t="shared" ref="I2819:I2882" si="176">TEXT(M2819, "mmmm")</f>
        <v>January</v>
      </c>
      <c r="J2819" s="10">
        <f t="shared" ref="J2819:J2882" si="177">YEAR(M2819)</f>
        <v>2015</v>
      </c>
      <c r="K2819" s="9">
        <f t="shared" ref="K2819:K2882" si="178">(((L2819/60)/60)/24)+DATE(1970,1,1)</f>
        <v>42063.634976851856</v>
      </c>
      <c r="L2819">
        <v>1425136462</v>
      </c>
      <c r="M2819" s="9">
        <f t="shared" ref="M2819:M2882" si="179">(((N2819/60)/60)/24)+DATE(1970,1,1)</f>
        <v>42023.634976851856</v>
      </c>
      <c r="N2819">
        <v>1421680462</v>
      </c>
      <c r="O2819" t="b">
        <v>0</v>
      </c>
      <c r="P2819">
        <v>33</v>
      </c>
      <c r="Q2819" t="b">
        <v>1</v>
      </c>
      <c r="R2819" t="s">
        <v>8269</v>
      </c>
    </row>
    <row r="2820" spans="1:18" ht="43.2" x14ac:dyDescent="0.55000000000000004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0" t="str">
        <f t="shared" si="176"/>
        <v>September</v>
      </c>
      <c r="J2820" s="10">
        <f t="shared" si="177"/>
        <v>2015</v>
      </c>
      <c r="K2820" s="9">
        <f t="shared" si="178"/>
        <v>42270.598217592589</v>
      </c>
      <c r="L2820">
        <v>1443018086</v>
      </c>
      <c r="M2820" s="9">
        <f t="shared" si="179"/>
        <v>42250.598217592589</v>
      </c>
      <c r="N2820">
        <v>1441290086</v>
      </c>
      <c r="O2820" t="b">
        <v>0</v>
      </c>
      <c r="P2820">
        <v>102</v>
      </c>
      <c r="Q2820" t="b">
        <v>1</v>
      </c>
      <c r="R2820" t="s">
        <v>8269</v>
      </c>
    </row>
    <row r="2821" spans="1:18" ht="43.2" x14ac:dyDescent="0.55000000000000004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0" t="str">
        <f t="shared" si="176"/>
        <v>May</v>
      </c>
      <c r="J2821" s="10">
        <f t="shared" si="177"/>
        <v>2015</v>
      </c>
      <c r="K2821" s="9">
        <f t="shared" si="178"/>
        <v>42169.525567129633</v>
      </c>
      <c r="L2821">
        <v>1434285409</v>
      </c>
      <c r="M2821" s="9">
        <f t="shared" si="179"/>
        <v>42139.525567129633</v>
      </c>
      <c r="N2821">
        <v>1431693409</v>
      </c>
      <c r="O2821" t="b">
        <v>0</v>
      </c>
      <c r="P2821">
        <v>104</v>
      </c>
      <c r="Q2821" t="b">
        <v>1</v>
      </c>
      <c r="R2821" t="s">
        <v>8269</v>
      </c>
    </row>
    <row r="2822" spans="1:18" ht="43.2" x14ac:dyDescent="0.55000000000000004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0" t="str">
        <f t="shared" si="176"/>
        <v>February</v>
      </c>
      <c r="J2822" s="10">
        <f t="shared" si="177"/>
        <v>2016</v>
      </c>
      <c r="K2822" s="9">
        <f t="shared" si="178"/>
        <v>42426</v>
      </c>
      <c r="L2822">
        <v>1456444800</v>
      </c>
      <c r="M2822" s="9">
        <f t="shared" si="179"/>
        <v>42401.610983796301</v>
      </c>
      <c r="N2822">
        <v>1454337589</v>
      </c>
      <c r="O2822" t="b">
        <v>0</v>
      </c>
      <c r="P2822">
        <v>20</v>
      </c>
      <c r="Q2822" t="b">
        <v>1</v>
      </c>
      <c r="R2822" t="s">
        <v>8269</v>
      </c>
    </row>
    <row r="2823" spans="1:18" ht="43.2" x14ac:dyDescent="0.55000000000000004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0" t="str">
        <f t="shared" si="176"/>
        <v>August</v>
      </c>
      <c r="J2823" s="10">
        <f t="shared" si="177"/>
        <v>2014</v>
      </c>
      <c r="K2823" s="9">
        <f t="shared" si="178"/>
        <v>41905.922858796301</v>
      </c>
      <c r="L2823">
        <v>1411510135</v>
      </c>
      <c r="M2823" s="9">
        <f t="shared" si="179"/>
        <v>41875.922858796301</v>
      </c>
      <c r="N2823">
        <v>1408918135</v>
      </c>
      <c r="O2823" t="b">
        <v>0</v>
      </c>
      <c r="P2823">
        <v>35</v>
      </c>
      <c r="Q2823" t="b">
        <v>1</v>
      </c>
      <c r="R2823" t="s">
        <v>8269</v>
      </c>
    </row>
    <row r="2824" spans="1:18" ht="43.2" x14ac:dyDescent="0.55000000000000004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0" t="str">
        <f t="shared" si="176"/>
        <v>February</v>
      </c>
      <c r="J2824" s="10">
        <f t="shared" si="177"/>
        <v>2015</v>
      </c>
      <c r="K2824" s="9">
        <f t="shared" si="178"/>
        <v>42090.642268518524</v>
      </c>
      <c r="L2824">
        <v>1427469892</v>
      </c>
      <c r="M2824" s="9">
        <f t="shared" si="179"/>
        <v>42060.683935185181</v>
      </c>
      <c r="N2824">
        <v>1424881492</v>
      </c>
      <c r="O2824" t="b">
        <v>0</v>
      </c>
      <c r="P2824">
        <v>94</v>
      </c>
      <c r="Q2824" t="b">
        <v>1</v>
      </c>
      <c r="R2824" t="s">
        <v>8269</v>
      </c>
    </row>
    <row r="2825" spans="1:18" ht="43.2" x14ac:dyDescent="0.55000000000000004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0" t="str">
        <f t="shared" si="176"/>
        <v>March</v>
      </c>
      <c r="J2825" s="10">
        <f t="shared" si="177"/>
        <v>2015</v>
      </c>
      <c r="K2825" s="9">
        <f t="shared" si="178"/>
        <v>42094.957638888889</v>
      </c>
      <c r="L2825">
        <v>1427842740</v>
      </c>
      <c r="M2825" s="9">
        <f t="shared" si="179"/>
        <v>42067.011643518519</v>
      </c>
      <c r="N2825">
        <v>1425428206</v>
      </c>
      <c r="O2825" t="b">
        <v>0</v>
      </c>
      <c r="P2825">
        <v>14</v>
      </c>
      <c r="Q2825" t="b">
        <v>1</v>
      </c>
      <c r="R2825" t="s">
        <v>8269</v>
      </c>
    </row>
    <row r="2826" spans="1:18" ht="28.8" x14ac:dyDescent="0.55000000000000004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0" t="str">
        <f t="shared" si="176"/>
        <v>May</v>
      </c>
      <c r="J2826" s="10">
        <f t="shared" si="177"/>
        <v>2015</v>
      </c>
      <c r="K2826" s="9">
        <f t="shared" si="178"/>
        <v>42168.071527777778</v>
      </c>
      <c r="L2826">
        <v>1434159780</v>
      </c>
      <c r="M2826" s="9">
        <f t="shared" si="179"/>
        <v>42136.270787037036</v>
      </c>
      <c r="N2826">
        <v>1431412196</v>
      </c>
      <c r="O2826" t="b">
        <v>0</v>
      </c>
      <c r="P2826">
        <v>15</v>
      </c>
      <c r="Q2826" t="b">
        <v>1</v>
      </c>
      <c r="R2826" t="s">
        <v>8269</v>
      </c>
    </row>
    <row r="2827" spans="1:18" ht="43.2" x14ac:dyDescent="0.55000000000000004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0" t="str">
        <f t="shared" si="176"/>
        <v>November</v>
      </c>
      <c r="J2827" s="10">
        <f t="shared" si="177"/>
        <v>2015</v>
      </c>
      <c r="K2827" s="9">
        <f t="shared" si="178"/>
        <v>42342.792662037042</v>
      </c>
      <c r="L2827">
        <v>1449255686</v>
      </c>
      <c r="M2827" s="9">
        <f t="shared" si="179"/>
        <v>42312.792662037042</v>
      </c>
      <c r="N2827">
        <v>1446663686</v>
      </c>
      <c r="O2827" t="b">
        <v>0</v>
      </c>
      <c r="P2827">
        <v>51</v>
      </c>
      <c r="Q2827" t="b">
        <v>1</v>
      </c>
      <c r="R2827" t="s">
        <v>8269</v>
      </c>
    </row>
    <row r="2828" spans="1:18" ht="43.2" x14ac:dyDescent="0.55000000000000004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0" t="str">
        <f t="shared" si="176"/>
        <v>June</v>
      </c>
      <c r="J2828" s="10">
        <f t="shared" si="177"/>
        <v>2015</v>
      </c>
      <c r="K2828" s="9">
        <f t="shared" si="178"/>
        <v>42195.291666666672</v>
      </c>
      <c r="L2828">
        <v>1436511600</v>
      </c>
      <c r="M2828" s="9">
        <f t="shared" si="179"/>
        <v>42171.034861111111</v>
      </c>
      <c r="N2828">
        <v>1434415812</v>
      </c>
      <c r="O2828" t="b">
        <v>0</v>
      </c>
      <c r="P2828">
        <v>19</v>
      </c>
      <c r="Q2828" t="b">
        <v>1</v>
      </c>
      <c r="R2828" t="s">
        <v>8269</v>
      </c>
    </row>
    <row r="2829" spans="1:18" ht="43.2" x14ac:dyDescent="0.55000000000000004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0" t="str">
        <f t="shared" si="176"/>
        <v>May</v>
      </c>
      <c r="J2829" s="10">
        <f t="shared" si="177"/>
        <v>2016</v>
      </c>
      <c r="K2829" s="9">
        <f t="shared" si="178"/>
        <v>42524.6875</v>
      </c>
      <c r="L2829">
        <v>1464971400</v>
      </c>
      <c r="M2829" s="9">
        <f t="shared" si="179"/>
        <v>42494.683634259258</v>
      </c>
      <c r="N2829">
        <v>1462379066</v>
      </c>
      <c r="O2829" t="b">
        <v>0</v>
      </c>
      <c r="P2829">
        <v>23</v>
      </c>
      <c r="Q2829" t="b">
        <v>1</v>
      </c>
      <c r="R2829" t="s">
        <v>8269</v>
      </c>
    </row>
    <row r="2830" spans="1:18" ht="43.2" x14ac:dyDescent="0.55000000000000004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0" t="str">
        <f t="shared" si="176"/>
        <v>September</v>
      </c>
      <c r="J2830" s="10">
        <f t="shared" si="177"/>
        <v>2015</v>
      </c>
      <c r="K2830" s="9">
        <f t="shared" si="178"/>
        <v>42279.958333333328</v>
      </c>
      <c r="L2830">
        <v>1443826800</v>
      </c>
      <c r="M2830" s="9">
        <f t="shared" si="179"/>
        <v>42254.264687499999</v>
      </c>
      <c r="N2830">
        <v>1441606869</v>
      </c>
      <c r="O2830" t="b">
        <v>0</v>
      </c>
      <c r="P2830">
        <v>97</v>
      </c>
      <c r="Q2830" t="b">
        <v>1</v>
      </c>
      <c r="R2830" t="s">
        <v>8269</v>
      </c>
    </row>
    <row r="2831" spans="1:18" ht="43.2" x14ac:dyDescent="0.55000000000000004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0" t="str">
        <f t="shared" si="176"/>
        <v>May</v>
      </c>
      <c r="J2831" s="10">
        <f t="shared" si="177"/>
        <v>2016</v>
      </c>
      <c r="K2831" s="9">
        <f t="shared" si="178"/>
        <v>42523.434236111112</v>
      </c>
      <c r="L2831">
        <v>1464863118</v>
      </c>
      <c r="M2831" s="9">
        <f t="shared" si="179"/>
        <v>42495.434236111112</v>
      </c>
      <c r="N2831">
        <v>1462443918</v>
      </c>
      <c r="O2831" t="b">
        <v>0</v>
      </c>
      <c r="P2831">
        <v>76</v>
      </c>
      <c r="Q2831" t="b">
        <v>1</v>
      </c>
      <c r="R2831" t="s">
        <v>8269</v>
      </c>
    </row>
    <row r="2832" spans="1:18" ht="28.8" x14ac:dyDescent="0.55000000000000004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0" t="str">
        <f t="shared" si="176"/>
        <v>April</v>
      </c>
      <c r="J2832" s="10">
        <f t="shared" si="177"/>
        <v>2014</v>
      </c>
      <c r="K2832" s="9">
        <f t="shared" si="178"/>
        <v>41771.165972222225</v>
      </c>
      <c r="L2832">
        <v>1399867140</v>
      </c>
      <c r="M2832" s="9">
        <f t="shared" si="179"/>
        <v>41758.839675925927</v>
      </c>
      <c r="N2832">
        <v>1398802148</v>
      </c>
      <c r="O2832" t="b">
        <v>0</v>
      </c>
      <c r="P2832">
        <v>11</v>
      </c>
      <c r="Q2832" t="b">
        <v>1</v>
      </c>
      <c r="R2832" t="s">
        <v>8269</v>
      </c>
    </row>
    <row r="2833" spans="1:18" ht="28.8" x14ac:dyDescent="0.55000000000000004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0" t="str">
        <f t="shared" si="176"/>
        <v>June</v>
      </c>
      <c r="J2833" s="10">
        <f t="shared" si="177"/>
        <v>2015</v>
      </c>
      <c r="K2833" s="9">
        <f t="shared" si="178"/>
        <v>42201.824884259258</v>
      </c>
      <c r="L2833">
        <v>1437076070</v>
      </c>
      <c r="M2833" s="9">
        <f t="shared" si="179"/>
        <v>42171.824884259258</v>
      </c>
      <c r="N2833">
        <v>1434484070</v>
      </c>
      <c r="O2833" t="b">
        <v>0</v>
      </c>
      <c r="P2833">
        <v>52</v>
      </c>
      <c r="Q2833" t="b">
        <v>1</v>
      </c>
      <c r="R2833" t="s">
        <v>8269</v>
      </c>
    </row>
    <row r="2834" spans="1:18" ht="43.2" x14ac:dyDescent="0.55000000000000004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0" t="str">
        <f t="shared" si="176"/>
        <v>October</v>
      </c>
      <c r="J2834" s="10">
        <f t="shared" si="177"/>
        <v>2014</v>
      </c>
      <c r="K2834" s="9">
        <f t="shared" si="178"/>
        <v>41966.916666666672</v>
      </c>
      <c r="L2834">
        <v>1416780000</v>
      </c>
      <c r="M2834" s="9">
        <f t="shared" si="179"/>
        <v>41938.709421296298</v>
      </c>
      <c r="N2834">
        <v>1414342894</v>
      </c>
      <c r="O2834" t="b">
        <v>0</v>
      </c>
      <c r="P2834">
        <v>95</v>
      </c>
      <c r="Q2834" t="b">
        <v>1</v>
      </c>
      <c r="R2834" t="s">
        <v>8269</v>
      </c>
    </row>
    <row r="2835" spans="1:18" x14ac:dyDescent="0.55000000000000004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0" t="str">
        <f t="shared" si="176"/>
        <v>September</v>
      </c>
      <c r="J2835" s="10">
        <f t="shared" si="177"/>
        <v>2015</v>
      </c>
      <c r="K2835" s="9">
        <f t="shared" si="178"/>
        <v>42288.083333333328</v>
      </c>
      <c r="L2835">
        <v>1444528800</v>
      </c>
      <c r="M2835" s="9">
        <f t="shared" si="179"/>
        <v>42268.127696759257</v>
      </c>
      <c r="N2835">
        <v>1442804633</v>
      </c>
      <c r="O2835" t="b">
        <v>0</v>
      </c>
      <c r="P2835">
        <v>35</v>
      </c>
      <c r="Q2835" t="b">
        <v>1</v>
      </c>
      <c r="R2835" t="s">
        <v>8269</v>
      </c>
    </row>
    <row r="2836" spans="1:18" ht="43.2" x14ac:dyDescent="0.55000000000000004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0" t="str">
        <f t="shared" si="176"/>
        <v>January</v>
      </c>
      <c r="J2836" s="10">
        <f t="shared" si="177"/>
        <v>2015</v>
      </c>
      <c r="K2836" s="9">
        <f t="shared" si="178"/>
        <v>42034.959837962961</v>
      </c>
      <c r="L2836">
        <v>1422658930</v>
      </c>
      <c r="M2836" s="9">
        <f t="shared" si="179"/>
        <v>42019.959837962961</v>
      </c>
      <c r="N2836">
        <v>1421362930</v>
      </c>
      <c r="O2836" t="b">
        <v>0</v>
      </c>
      <c r="P2836">
        <v>21</v>
      </c>
      <c r="Q2836" t="b">
        <v>1</v>
      </c>
      <c r="R2836" t="s">
        <v>8269</v>
      </c>
    </row>
    <row r="2837" spans="1:18" ht="43.2" x14ac:dyDescent="0.55000000000000004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0" t="str">
        <f t="shared" si="176"/>
        <v>November</v>
      </c>
      <c r="J2837" s="10">
        <f t="shared" si="177"/>
        <v>2015</v>
      </c>
      <c r="K2837" s="9">
        <f t="shared" si="178"/>
        <v>42343</v>
      </c>
      <c r="L2837">
        <v>1449273600</v>
      </c>
      <c r="M2837" s="9">
        <f t="shared" si="179"/>
        <v>42313.703900462962</v>
      </c>
      <c r="N2837">
        <v>1446742417</v>
      </c>
      <c r="O2837" t="b">
        <v>0</v>
      </c>
      <c r="P2837">
        <v>93</v>
      </c>
      <c r="Q2837" t="b">
        <v>1</v>
      </c>
      <c r="R2837" t="s">
        <v>8269</v>
      </c>
    </row>
    <row r="2838" spans="1:18" ht="43.2" x14ac:dyDescent="0.55000000000000004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0" t="str">
        <f t="shared" si="176"/>
        <v>January</v>
      </c>
      <c r="J2838" s="10">
        <f t="shared" si="177"/>
        <v>2017</v>
      </c>
      <c r="K2838" s="9">
        <f t="shared" si="178"/>
        <v>42784.207638888889</v>
      </c>
      <c r="L2838">
        <v>1487393940</v>
      </c>
      <c r="M2838" s="9">
        <f t="shared" si="179"/>
        <v>42746.261782407411</v>
      </c>
      <c r="N2838">
        <v>1484115418</v>
      </c>
      <c r="O2838" t="b">
        <v>0</v>
      </c>
      <c r="P2838">
        <v>11</v>
      </c>
      <c r="Q2838" t="b">
        <v>1</v>
      </c>
      <c r="R2838" t="s">
        <v>8269</v>
      </c>
    </row>
    <row r="2839" spans="1:18" ht="57.6" x14ac:dyDescent="0.55000000000000004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0" t="str">
        <f t="shared" si="176"/>
        <v>October</v>
      </c>
      <c r="J2839" s="10">
        <f t="shared" si="177"/>
        <v>2015</v>
      </c>
      <c r="K2839" s="9">
        <f t="shared" si="178"/>
        <v>42347.950046296297</v>
      </c>
      <c r="L2839">
        <v>1449701284</v>
      </c>
      <c r="M2839" s="9">
        <f t="shared" si="179"/>
        <v>42307.908379629633</v>
      </c>
      <c r="N2839">
        <v>1446241684</v>
      </c>
      <c r="O2839" t="b">
        <v>0</v>
      </c>
      <c r="P2839">
        <v>21</v>
      </c>
      <c r="Q2839" t="b">
        <v>1</v>
      </c>
      <c r="R2839" t="s">
        <v>8269</v>
      </c>
    </row>
    <row r="2840" spans="1:18" ht="43.2" x14ac:dyDescent="0.55000000000000004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0" t="str">
        <f t="shared" si="176"/>
        <v>July</v>
      </c>
      <c r="J2840" s="10">
        <f t="shared" si="177"/>
        <v>2014</v>
      </c>
      <c r="K2840" s="9">
        <f t="shared" si="178"/>
        <v>41864.916666666664</v>
      </c>
      <c r="L2840">
        <v>1407967200</v>
      </c>
      <c r="M2840" s="9">
        <f t="shared" si="179"/>
        <v>41842.607592592591</v>
      </c>
      <c r="N2840">
        <v>1406039696</v>
      </c>
      <c r="O2840" t="b">
        <v>0</v>
      </c>
      <c r="P2840">
        <v>54</v>
      </c>
      <c r="Q2840" t="b">
        <v>1</v>
      </c>
      <c r="R2840" t="s">
        <v>8269</v>
      </c>
    </row>
    <row r="2841" spans="1:18" ht="43.2" x14ac:dyDescent="0.55000000000000004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0" t="str">
        <f t="shared" si="176"/>
        <v>August</v>
      </c>
      <c r="J2841" s="10">
        <f t="shared" si="177"/>
        <v>2014</v>
      </c>
      <c r="K2841" s="9">
        <f t="shared" si="178"/>
        <v>41876.207638888889</v>
      </c>
      <c r="L2841">
        <v>1408942740</v>
      </c>
      <c r="M2841" s="9">
        <f t="shared" si="179"/>
        <v>41853.240208333329</v>
      </c>
      <c r="N2841">
        <v>1406958354</v>
      </c>
      <c r="O2841" t="b">
        <v>0</v>
      </c>
      <c r="P2841">
        <v>31</v>
      </c>
      <c r="Q2841" t="b">
        <v>1</v>
      </c>
      <c r="R2841" t="s">
        <v>8269</v>
      </c>
    </row>
    <row r="2842" spans="1:18" ht="57.6" x14ac:dyDescent="0.55000000000000004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0" t="str">
        <f t="shared" si="176"/>
        <v>February</v>
      </c>
      <c r="J2842" s="10">
        <f t="shared" si="177"/>
        <v>2015</v>
      </c>
      <c r="K2842" s="9">
        <f t="shared" si="178"/>
        <v>42081.708333333328</v>
      </c>
      <c r="L2842">
        <v>1426698000</v>
      </c>
      <c r="M2842" s="9">
        <f t="shared" si="179"/>
        <v>42060.035636574074</v>
      </c>
      <c r="N2842">
        <v>1424825479</v>
      </c>
      <c r="O2842" t="b">
        <v>0</v>
      </c>
      <c r="P2842">
        <v>132</v>
      </c>
      <c r="Q2842" t="b">
        <v>1</v>
      </c>
      <c r="R2842" t="s">
        <v>8269</v>
      </c>
    </row>
    <row r="2843" spans="1:18" ht="43.2" x14ac:dyDescent="0.55000000000000004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0" t="str">
        <f t="shared" si="176"/>
        <v>October</v>
      </c>
      <c r="J2843" s="10">
        <f t="shared" si="177"/>
        <v>2015</v>
      </c>
      <c r="K2843" s="9">
        <f t="shared" si="178"/>
        <v>42351.781215277777</v>
      </c>
      <c r="L2843">
        <v>1450032297</v>
      </c>
      <c r="M2843" s="9">
        <f t="shared" si="179"/>
        <v>42291.739548611105</v>
      </c>
      <c r="N2843">
        <v>1444844697</v>
      </c>
      <c r="O2843" t="b">
        <v>0</v>
      </c>
      <c r="P2843">
        <v>1</v>
      </c>
      <c r="Q2843" t="b">
        <v>0</v>
      </c>
      <c r="R2843" t="s">
        <v>8269</v>
      </c>
    </row>
    <row r="2844" spans="1:18" ht="43.2" x14ac:dyDescent="0.55000000000000004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0" t="str">
        <f t="shared" si="176"/>
        <v>May</v>
      </c>
      <c r="J2844" s="10">
        <f t="shared" si="177"/>
        <v>2014</v>
      </c>
      <c r="K2844" s="9">
        <f t="shared" si="178"/>
        <v>41811.458333333336</v>
      </c>
      <c r="L2844">
        <v>1403348400</v>
      </c>
      <c r="M2844" s="9">
        <f t="shared" si="179"/>
        <v>41784.952488425923</v>
      </c>
      <c r="N2844">
        <v>1401058295</v>
      </c>
      <c r="O2844" t="b">
        <v>0</v>
      </c>
      <c r="P2844">
        <v>0</v>
      </c>
      <c r="Q2844" t="b">
        <v>0</v>
      </c>
      <c r="R2844" t="s">
        <v>8269</v>
      </c>
    </row>
    <row r="2845" spans="1:18" ht="43.2" x14ac:dyDescent="0.55000000000000004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0" t="str">
        <f t="shared" si="176"/>
        <v>May</v>
      </c>
      <c r="J2845" s="10">
        <f t="shared" si="177"/>
        <v>2016</v>
      </c>
      <c r="K2845" s="9">
        <f t="shared" si="178"/>
        <v>42534.166666666672</v>
      </c>
      <c r="L2845">
        <v>1465790400</v>
      </c>
      <c r="M2845" s="9">
        <f t="shared" si="179"/>
        <v>42492.737847222219</v>
      </c>
      <c r="N2845">
        <v>1462210950</v>
      </c>
      <c r="O2845" t="b">
        <v>0</v>
      </c>
      <c r="P2845">
        <v>0</v>
      </c>
      <c r="Q2845" t="b">
        <v>0</v>
      </c>
      <c r="R2845" t="s">
        <v>8269</v>
      </c>
    </row>
    <row r="2846" spans="1:18" ht="43.2" x14ac:dyDescent="0.55000000000000004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0" t="str">
        <f t="shared" si="176"/>
        <v>December</v>
      </c>
      <c r="J2846" s="10">
        <f t="shared" si="177"/>
        <v>2016</v>
      </c>
      <c r="K2846" s="9">
        <f t="shared" si="178"/>
        <v>42739.546064814815</v>
      </c>
      <c r="L2846">
        <v>1483535180</v>
      </c>
      <c r="M2846" s="9">
        <f t="shared" si="179"/>
        <v>42709.546064814815</v>
      </c>
      <c r="N2846">
        <v>1480943180</v>
      </c>
      <c r="O2846" t="b">
        <v>0</v>
      </c>
      <c r="P2846">
        <v>1</v>
      </c>
      <c r="Q2846" t="b">
        <v>0</v>
      </c>
      <c r="R2846" t="s">
        <v>8269</v>
      </c>
    </row>
    <row r="2847" spans="1:18" ht="43.2" x14ac:dyDescent="0.55000000000000004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0" t="str">
        <f t="shared" si="176"/>
        <v>April</v>
      </c>
      <c r="J2847" s="10">
        <f t="shared" si="177"/>
        <v>2015</v>
      </c>
      <c r="K2847" s="9">
        <f t="shared" si="178"/>
        <v>42163.016585648147</v>
      </c>
      <c r="L2847">
        <v>1433723033</v>
      </c>
      <c r="M2847" s="9">
        <f t="shared" si="179"/>
        <v>42103.016585648147</v>
      </c>
      <c r="N2847">
        <v>1428539033</v>
      </c>
      <c r="O2847" t="b">
        <v>0</v>
      </c>
      <c r="P2847">
        <v>39</v>
      </c>
      <c r="Q2847" t="b">
        <v>0</v>
      </c>
      <c r="R2847" t="s">
        <v>8269</v>
      </c>
    </row>
    <row r="2848" spans="1:18" ht="43.2" x14ac:dyDescent="0.55000000000000004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0" t="str">
        <f t="shared" si="176"/>
        <v>April</v>
      </c>
      <c r="J2848" s="10">
        <f t="shared" si="177"/>
        <v>2015</v>
      </c>
      <c r="K2848" s="9">
        <f t="shared" si="178"/>
        <v>42153.692060185189</v>
      </c>
      <c r="L2848">
        <v>1432917394</v>
      </c>
      <c r="M2848" s="9">
        <f t="shared" si="179"/>
        <v>42108.692060185189</v>
      </c>
      <c r="N2848">
        <v>1429029394</v>
      </c>
      <c r="O2848" t="b">
        <v>0</v>
      </c>
      <c r="P2848">
        <v>0</v>
      </c>
      <c r="Q2848" t="b">
        <v>0</v>
      </c>
      <c r="R2848" t="s">
        <v>8269</v>
      </c>
    </row>
    <row r="2849" spans="1:18" ht="43.2" x14ac:dyDescent="0.55000000000000004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0" t="str">
        <f t="shared" si="176"/>
        <v>March</v>
      </c>
      <c r="J2849" s="10">
        <f t="shared" si="177"/>
        <v>2016</v>
      </c>
      <c r="K2849" s="9">
        <f t="shared" si="178"/>
        <v>42513.806307870371</v>
      </c>
      <c r="L2849">
        <v>1464031265</v>
      </c>
      <c r="M2849" s="9">
        <f t="shared" si="179"/>
        <v>42453.806307870371</v>
      </c>
      <c r="N2849">
        <v>1458847265</v>
      </c>
      <c r="O2849" t="b">
        <v>0</v>
      </c>
      <c r="P2849">
        <v>0</v>
      </c>
      <c r="Q2849" t="b">
        <v>0</v>
      </c>
      <c r="R2849" t="s">
        <v>8269</v>
      </c>
    </row>
    <row r="2850" spans="1:18" ht="57.6" x14ac:dyDescent="0.55000000000000004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0" t="str">
        <f t="shared" si="176"/>
        <v>April</v>
      </c>
      <c r="J2850" s="10">
        <f t="shared" si="177"/>
        <v>2015</v>
      </c>
      <c r="K2850" s="9">
        <f t="shared" si="178"/>
        <v>42153.648831018523</v>
      </c>
      <c r="L2850">
        <v>1432913659</v>
      </c>
      <c r="M2850" s="9">
        <f t="shared" si="179"/>
        <v>42123.648831018523</v>
      </c>
      <c r="N2850">
        <v>1430321659</v>
      </c>
      <c r="O2850" t="b">
        <v>0</v>
      </c>
      <c r="P2850">
        <v>3</v>
      </c>
      <c r="Q2850" t="b">
        <v>0</v>
      </c>
      <c r="R2850" t="s">
        <v>8269</v>
      </c>
    </row>
    <row r="2851" spans="1:18" ht="43.2" x14ac:dyDescent="0.55000000000000004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0" t="str">
        <f t="shared" si="176"/>
        <v>March</v>
      </c>
      <c r="J2851" s="10">
        <f t="shared" si="177"/>
        <v>2016</v>
      </c>
      <c r="K2851" s="9">
        <f t="shared" si="178"/>
        <v>42483.428240740745</v>
      </c>
      <c r="L2851">
        <v>1461406600</v>
      </c>
      <c r="M2851" s="9">
        <f t="shared" si="179"/>
        <v>42453.428240740745</v>
      </c>
      <c r="N2851">
        <v>1458814600</v>
      </c>
      <c r="O2851" t="b">
        <v>0</v>
      </c>
      <c r="P2851">
        <v>1</v>
      </c>
      <c r="Q2851" t="b">
        <v>0</v>
      </c>
      <c r="R2851" t="s">
        <v>8269</v>
      </c>
    </row>
    <row r="2852" spans="1:18" ht="43.2" x14ac:dyDescent="0.55000000000000004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0" t="str">
        <f t="shared" si="176"/>
        <v>August</v>
      </c>
      <c r="J2852" s="10">
        <f t="shared" si="177"/>
        <v>2014</v>
      </c>
      <c r="K2852" s="9">
        <f t="shared" si="178"/>
        <v>41888.007071759261</v>
      </c>
      <c r="L2852">
        <v>1409962211</v>
      </c>
      <c r="M2852" s="9">
        <f t="shared" si="179"/>
        <v>41858.007071759261</v>
      </c>
      <c r="N2852">
        <v>1407370211</v>
      </c>
      <c r="O2852" t="b">
        <v>0</v>
      </c>
      <c r="P2852">
        <v>13</v>
      </c>
      <c r="Q2852" t="b">
        <v>0</v>
      </c>
      <c r="R2852" t="s">
        <v>8269</v>
      </c>
    </row>
    <row r="2853" spans="1:18" ht="43.2" x14ac:dyDescent="0.55000000000000004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0" t="str">
        <f t="shared" si="176"/>
        <v>January</v>
      </c>
      <c r="J2853" s="10">
        <f t="shared" si="177"/>
        <v>2016</v>
      </c>
      <c r="K2853" s="9">
        <f t="shared" si="178"/>
        <v>42398.970138888893</v>
      </c>
      <c r="L2853">
        <v>1454109420</v>
      </c>
      <c r="M2853" s="9">
        <f t="shared" si="179"/>
        <v>42390.002650462964</v>
      </c>
      <c r="N2853">
        <v>1453334629</v>
      </c>
      <c r="O2853" t="b">
        <v>0</v>
      </c>
      <c r="P2853">
        <v>0</v>
      </c>
      <c r="Q2853" t="b">
        <v>0</v>
      </c>
      <c r="R2853" t="s">
        <v>8269</v>
      </c>
    </row>
    <row r="2854" spans="1:18" ht="43.2" x14ac:dyDescent="0.55000000000000004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0" t="str">
        <f t="shared" si="176"/>
        <v>May</v>
      </c>
      <c r="J2854" s="10">
        <f t="shared" si="177"/>
        <v>2014</v>
      </c>
      <c r="K2854" s="9">
        <f t="shared" si="178"/>
        <v>41811.045173611114</v>
      </c>
      <c r="L2854">
        <v>1403312703</v>
      </c>
      <c r="M2854" s="9">
        <f t="shared" si="179"/>
        <v>41781.045173611114</v>
      </c>
      <c r="N2854">
        <v>1400720703</v>
      </c>
      <c r="O2854" t="b">
        <v>0</v>
      </c>
      <c r="P2854">
        <v>6</v>
      </c>
      <c r="Q2854" t="b">
        <v>0</v>
      </c>
      <c r="R2854" t="s">
        <v>8269</v>
      </c>
    </row>
    <row r="2855" spans="1:18" ht="43.2" x14ac:dyDescent="0.55000000000000004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0" t="str">
        <f t="shared" si="176"/>
        <v>July</v>
      </c>
      <c r="J2855" s="10">
        <f t="shared" si="177"/>
        <v>2014</v>
      </c>
      <c r="K2855" s="9">
        <f t="shared" si="178"/>
        <v>41896.190937499996</v>
      </c>
      <c r="L2855">
        <v>1410669297</v>
      </c>
      <c r="M2855" s="9">
        <f t="shared" si="179"/>
        <v>41836.190937499996</v>
      </c>
      <c r="N2855">
        <v>1405485297</v>
      </c>
      <c r="O2855" t="b">
        <v>0</v>
      </c>
      <c r="P2855">
        <v>0</v>
      </c>
      <c r="Q2855" t="b">
        <v>0</v>
      </c>
      <c r="R2855" t="s">
        <v>8269</v>
      </c>
    </row>
    <row r="2856" spans="1:18" ht="43.2" x14ac:dyDescent="0.55000000000000004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0" t="str">
        <f t="shared" si="176"/>
        <v>April</v>
      </c>
      <c r="J2856" s="10">
        <f t="shared" si="177"/>
        <v>2015</v>
      </c>
      <c r="K2856" s="9">
        <f t="shared" si="178"/>
        <v>42131.71665509259</v>
      </c>
      <c r="L2856">
        <v>1431018719</v>
      </c>
      <c r="M2856" s="9">
        <f t="shared" si="179"/>
        <v>42111.71665509259</v>
      </c>
      <c r="N2856">
        <v>1429290719</v>
      </c>
      <c r="O2856" t="b">
        <v>0</v>
      </c>
      <c r="P2856">
        <v>14</v>
      </c>
      <c r="Q2856" t="b">
        <v>0</v>
      </c>
      <c r="R2856" t="s">
        <v>8269</v>
      </c>
    </row>
    <row r="2857" spans="1:18" ht="43.2" x14ac:dyDescent="0.55000000000000004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0" t="str">
        <f t="shared" si="176"/>
        <v>January</v>
      </c>
      <c r="J2857" s="10">
        <f t="shared" si="177"/>
        <v>2016</v>
      </c>
      <c r="K2857" s="9">
        <f t="shared" si="178"/>
        <v>42398.981944444444</v>
      </c>
      <c r="L2857">
        <v>1454110440</v>
      </c>
      <c r="M2857" s="9">
        <f t="shared" si="179"/>
        <v>42370.007766203707</v>
      </c>
      <c r="N2857">
        <v>1451607071</v>
      </c>
      <c r="O2857" t="b">
        <v>0</v>
      </c>
      <c r="P2857">
        <v>5</v>
      </c>
      <c r="Q2857" t="b">
        <v>0</v>
      </c>
      <c r="R2857" t="s">
        <v>8269</v>
      </c>
    </row>
    <row r="2858" spans="1:18" ht="43.2" x14ac:dyDescent="0.55000000000000004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0" t="str">
        <f t="shared" si="176"/>
        <v>June</v>
      </c>
      <c r="J2858" s="10">
        <f t="shared" si="177"/>
        <v>2015</v>
      </c>
      <c r="K2858" s="9">
        <f t="shared" si="178"/>
        <v>42224.898611111115</v>
      </c>
      <c r="L2858">
        <v>1439069640</v>
      </c>
      <c r="M2858" s="9">
        <f t="shared" si="179"/>
        <v>42165.037581018521</v>
      </c>
      <c r="N2858">
        <v>1433897647</v>
      </c>
      <c r="O2858" t="b">
        <v>0</v>
      </c>
      <c r="P2858">
        <v>6</v>
      </c>
      <c r="Q2858" t="b">
        <v>0</v>
      </c>
      <c r="R2858" t="s">
        <v>8269</v>
      </c>
    </row>
    <row r="2859" spans="1:18" ht="57.6" x14ac:dyDescent="0.55000000000000004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0" t="str">
        <f t="shared" si="176"/>
        <v>December</v>
      </c>
      <c r="J2859" s="10">
        <f t="shared" si="177"/>
        <v>2016</v>
      </c>
      <c r="K2859" s="9">
        <f t="shared" si="178"/>
        <v>42786.75</v>
      </c>
      <c r="L2859">
        <v>1487613600</v>
      </c>
      <c r="M2859" s="9">
        <f t="shared" si="179"/>
        <v>42726.920081018514</v>
      </c>
      <c r="N2859">
        <v>1482444295</v>
      </c>
      <c r="O2859" t="b">
        <v>0</v>
      </c>
      <c r="P2859">
        <v>15</v>
      </c>
      <c r="Q2859" t="b">
        <v>0</v>
      </c>
      <c r="R2859" t="s">
        <v>8269</v>
      </c>
    </row>
    <row r="2860" spans="1:18" ht="43.2" x14ac:dyDescent="0.55000000000000004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0" t="str">
        <f t="shared" si="176"/>
        <v>November</v>
      </c>
      <c r="J2860" s="10">
        <f t="shared" si="177"/>
        <v>2014</v>
      </c>
      <c r="K2860" s="9">
        <f t="shared" si="178"/>
        <v>41978.477777777778</v>
      </c>
      <c r="L2860">
        <v>1417778880</v>
      </c>
      <c r="M2860" s="9">
        <f t="shared" si="179"/>
        <v>41954.545081018514</v>
      </c>
      <c r="N2860">
        <v>1415711095</v>
      </c>
      <c r="O2860" t="b">
        <v>0</v>
      </c>
      <c r="P2860">
        <v>0</v>
      </c>
      <c r="Q2860" t="b">
        <v>0</v>
      </c>
      <c r="R2860" t="s">
        <v>8269</v>
      </c>
    </row>
    <row r="2861" spans="1:18" ht="28.8" x14ac:dyDescent="0.55000000000000004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0" t="str">
        <f t="shared" si="176"/>
        <v>August</v>
      </c>
      <c r="J2861" s="10">
        <f t="shared" si="177"/>
        <v>2015</v>
      </c>
      <c r="K2861" s="9">
        <f t="shared" si="178"/>
        <v>42293.362314814818</v>
      </c>
      <c r="L2861">
        <v>1444984904</v>
      </c>
      <c r="M2861" s="9">
        <f t="shared" si="179"/>
        <v>42233.362314814818</v>
      </c>
      <c r="N2861">
        <v>1439800904</v>
      </c>
      <c r="O2861" t="b">
        <v>0</v>
      </c>
      <c r="P2861">
        <v>1</v>
      </c>
      <c r="Q2861" t="b">
        <v>0</v>
      </c>
      <c r="R2861" t="s">
        <v>8269</v>
      </c>
    </row>
    <row r="2862" spans="1:18" ht="43.2" x14ac:dyDescent="0.55000000000000004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0" t="str">
        <f t="shared" si="176"/>
        <v>April</v>
      </c>
      <c r="J2862" s="10">
        <f t="shared" si="177"/>
        <v>2016</v>
      </c>
      <c r="K2862" s="9">
        <f t="shared" si="178"/>
        <v>42540.800648148142</v>
      </c>
      <c r="L2862">
        <v>1466363576</v>
      </c>
      <c r="M2862" s="9">
        <f t="shared" si="179"/>
        <v>42480.800648148142</v>
      </c>
      <c r="N2862">
        <v>1461179576</v>
      </c>
      <c r="O2862" t="b">
        <v>0</v>
      </c>
      <c r="P2862">
        <v>9</v>
      </c>
      <c r="Q2862" t="b">
        <v>0</v>
      </c>
      <c r="R2862" t="s">
        <v>8269</v>
      </c>
    </row>
    <row r="2863" spans="1:18" ht="43.2" x14ac:dyDescent="0.55000000000000004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0" t="str">
        <f t="shared" si="176"/>
        <v>September</v>
      </c>
      <c r="J2863" s="10">
        <f t="shared" si="177"/>
        <v>2015</v>
      </c>
      <c r="K2863" s="9">
        <f t="shared" si="178"/>
        <v>42271.590833333335</v>
      </c>
      <c r="L2863">
        <v>1443103848</v>
      </c>
      <c r="M2863" s="9">
        <f t="shared" si="179"/>
        <v>42257.590833333335</v>
      </c>
      <c r="N2863">
        <v>1441894248</v>
      </c>
      <c r="O2863" t="b">
        <v>0</v>
      </c>
      <c r="P2863">
        <v>3</v>
      </c>
      <c r="Q2863" t="b">
        <v>0</v>
      </c>
      <c r="R2863" t="s">
        <v>8269</v>
      </c>
    </row>
    <row r="2864" spans="1:18" ht="43.2" x14ac:dyDescent="0.55000000000000004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0" t="str">
        <f t="shared" si="176"/>
        <v>May</v>
      </c>
      <c r="J2864" s="10">
        <f t="shared" si="177"/>
        <v>2014</v>
      </c>
      <c r="K2864" s="9">
        <f t="shared" si="178"/>
        <v>41814.789687500001</v>
      </c>
      <c r="L2864">
        <v>1403636229</v>
      </c>
      <c r="M2864" s="9">
        <f t="shared" si="179"/>
        <v>41784.789687500001</v>
      </c>
      <c r="N2864">
        <v>1401044229</v>
      </c>
      <c r="O2864" t="b">
        <v>0</v>
      </c>
      <c r="P2864">
        <v>3</v>
      </c>
      <c r="Q2864" t="b">
        <v>0</v>
      </c>
      <c r="R2864" t="s">
        <v>8269</v>
      </c>
    </row>
    <row r="2865" spans="1:18" ht="43.2" x14ac:dyDescent="0.55000000000000004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0" t="str">
        <f t="shared" si="176"/>
        <v>July</v>
      </c>
      <c r="J2865" s="10">
        <f t="shared" si="177"/>
        <v>2014</v>
      </c>
      <c r="K2865" s="9">
        <f t="shared" si="178"/>
        <v>41891.675034722226</v>
      </c>
      <c r="L2865">
        <v>1410279123</v>
      </c>
      <c r="M2865" s="9">
        <f t="shared" si="179"/>
        <v>41831.675034722226</v>
      </c>
      <c r="N2865">
        <v>1405095123</v>
      </c>
      <c r="O2865" t="b">
        <v>0</v>
      </c>
      <c r="P2865">
        <v>1</v>
      </c>
      <c r="Q2865" t="b">
        <v>0</v>
      </c>
      <c r="R2865" t="s">
        <v>8269</v>
      </c>
    </row>
    <row r="2866" spans="1:18" x14ac:dyDescent="0.55000000000000004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0" t="str">
        <f t="shared" si="176"/>
        <v>June</v>
      </c>
      <c r="J2866" s="10">
        <f t="shared" si="177"/>
        <v>2015</v>
      </c>
      <c r="K2866" s="9">
        <f t="shared" si="178"/>
        <v>42202.554166666669</v>
      </c>
      <c r="L2866">
        <v>1437139080</v>
      </c>
      <c r="M2866" s="9">
        <f t="shared" si="179"/>
        <v>42172.613506944443</v>
      </c>
      <c r="N2866">
        <v>1434552207</v>
      </c>
      <c r="O2866" t="b">
        <v>0</v>
      </c>
      <c r="P2866">
        <v>3</v>
      </c>
      <c r="Q2866" t="b">
        <v>0</v>
      </c>
      <c r="R2866" t="s">
        <v>8269</v>
      </c>
    </row>
    <row r="2867" spans="1:18" ht="43.2" x14ac:dyDescent="0.55000000000000004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0" t="str">
        <f t="shared" si="176"/>
        <v>November</v>
      </c>
      <c r="J2867" s="10">
        <f t="shared" si="177"/>
        <v>2014</v>
      </c>
      <c r="K2867" s="9">
        <f t="shared" si="178"/>
        <v>42010.114108796297</v>
      </c>
      <c r="L2867">
        <v>1420512259</v>
      </c>
      <c r="M2867" s="9">
        <f t="shared" si="179"/>
        <v>41950.114108796297</v>
      </c>
      <c r="N2867">
        <v>1415328259</v>
      </c>
      <c r="O2867" t="b">
        <v>0</v>
      </c>
      <c r="P2867">
        <v>0</v>
      </c>
      <c r="Q2867" t="b">
        <v>0</v>
      </c>
      <c r="R2867" t="s">
        <v>8269</v>
      </c>
    </row>
    <row r="2868" spans="1:18" ht="43.2" x14ac:dyDescent="0.55000000000000004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0" t="str">
        <f t="shared" si="176"/>
        <v>September</v>
      </c>
      <c r="J2868" s="10">
        <f t="shared" si="177"/>
        <v>2016</v>
      </c>
      <c r="K2868" s="9">
        <f t="shared" si="178"/>
        <v>42657.916666666672</v>
      </c>
      <c r="L2868">
        <v>1476482400</v>
      </c>
      <c r="M2868" s="9">
        <f t="shared" si="179"/>
        <v>42627.955104166671</v>
      </c>
      <c r="N2868">
        <v>1473893721</v>
      </c>
      <c r="O2868" t="b">
        <v>0</v>
      </c>
      <c r="P2868">
        <v>2</v>
      </c>
      <c r="Q2868" t="b">
        <v>0</v>
      </c>
      <c r="R2868" t="s">
        <v>8269</v>
      </c>
    </row>
    <row r="2869" spans="1:18" ht="43.2" x14ac:dyDescent="0.55000000000000004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0" t="str">
        <f t="shared" si="176"/>
        <v>June</v>
      </c>
      <c r="J2869" s="10">
        <f t="shared" si="177"/>
        <v>2016</v>
      </c>
      <c r="K2869" s="9">
        <f t="shared" si="178"/>
        <v>42555.166666666672</v>
      </c>
      <c r="L2869">
        <v>1467604800</v>
      </c>
      <c r="M2869" s="9">
        <f t="shared" si="179"/>
        <v>42531.195277777777</v>
      </c>
      <c r="N2869">
        <v>1465533672</v>
      </c>
      <c r="O2869" t="b">
        <v>0</v>
      </c>
      <c r="P2869">
        <v>10</v>
      </c>
      <c r="Q2869" t="b">
        <v>0</v>
      </c>
      <c r="R2869" t="s">
        <v>8269</v>
      </c>
    </row>
    <row r="2870" spans="1:18" ht="43.2" x14ac:dyDescent="0.55000000000000004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0" t="str">
        <f t="shared" si="176"/>
        <v>September</v>
      </c>
      <c r="J2870" s="10">
        <f t="shared" si="177"/>
        <v>2016</v>
      </c>
      <c r="K2870" s="9">
        <f t="shared" si="178"/>
        <v>42648.827013888891</v>
      </c>
      <c r="L2870">
        <v>1475697054</v>
      </c>
      <c r="M2870" s="9">
        <f t="shared" si="179"/>
        <v>42618.827013888891</v>
      </c>
      <c r="N2870">
        <v>1473105054</v>
      </c>
      <c r="O2870" t="b">
        <v>0</v>
      </c>
      <c r="P2870">
        <v>60</v>
      </c>
      <c r="Q2870" t="b">
        <v>0</v>
      </c>
      <c r="R2870" t="s">
        <v>8269</v>
      </c>
    </row>
    <row r="2871" spans="1:18" ht="57.6" x14ac:dyDescent="0.55000000000000004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0" t="str">
        <f t="shared" si="176"/>
        <v>June</v>
      </c>
      <c r="J2871" s="10">
        <f t="shared" si="177"/>
        <v>2016</v>
      </c>
      <c r="K2871" s="9">
        <f t="shared" si="178"/>
        <v>42570.593530092592</v>
      </c>
      <c r="L2871">
        <v>1468937681</v>
      </c>
      <c r="M2871" s="9">
        <f t="shared" si="179"/>
        <v>42540.593530092592</v>
      </c>
      <c r="N2871">
        <v>1466345681</v>
      </c>
      <c r="O2871" t="b">
        <v>0</v>
      </c>
      <c r="P2871">
        <v>5</v>
      </c>
      <c r="Q2871" t="b">
        <v>0</v>
      </c>
      <c r="R2871" t="s">
        <v>8269</v>
      </c>
    </row>
    <row r="2872" spans="1:18" ht="43.2" x14ac:dyDescent="0.55000000000000004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0" t="str">
        <f t="shared" si="176"/>
        <v>April</v>
      </c>
      <c r="J2872" s="10">
        <f t="shared" si="177"/>
        <v>2014</v>
      </c>
      <c r="K2872" s="9">
        <f t="shared" si="178"/>
        <v>41776.189409722225</v>
      </c>
      <c r="L2872">
        <v>1400301165</v>
      </c>
      <c r="M2872" s="9">
        <f t="shared" si="179"/>
        <v>41746.189409722225</v>
      </c>
      <c r="N2872">
        <v>1397709165</v>
      </c>
      <c r="O2872" t="b">
        <v>0</v>
      </c>
      <c r="P2872">
        <v>9</v>
      </c>
      <c r="Q2872" t="b">
        <v>0</v>
      </c>
      <c r="R2872" t="s">
        <v>8269</v>
      </c>
    </row>
    <row r="2873" spans="1:18" ht="43.2" x14ac:dyDescent="0.55000000000000004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0" t="str">
        <f t="shared" si="176"/>
        <v>December</v>
      </c>
      <c r="J2873" s="10">
        <f t="shared" si="177"/>
        <v>2014</v>
      </c>
      <c r="K2873" s="9">
        <f t="shared" si="178"/>
        <v>41994.738576388889</v>
      </c>
      <c r="L2873">
        <v>1419183813</v>
      </c>
      <c r="M2873" s="9">
        <f t="shared" si="179"/>
        <v>41974.738576388889</v>
      </c>
      <c r="N2873">
        <v>1417455813</v>
      </c>
      <c r="O2873" t="b">
        <v>0</v>
      </c>
      <c r="P2873">
        <v>13</v>
      </c>
      <c r="Q2873" t="b">
        <v>0</v>
      </c>
      <c r="R2873" t="s">
        <v>8269</v>
      </c>
    </row>
    <row r="2874" spans="1:18" ht="28.8" x14ac:dyDescent="0.55000000000000004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0" t="str">
        <f t="shared" si="176"/>
        <v>April</v>
      </c>
      <c r="J2874" s="10">
        <f t="shared" si="177"/>
        <v>2015</v>
      </c>
      <c r="K2874" s="9">
        <f t="shared" si="178"/>
        <v>42175.11618055556</v>
      </c>
      <c r="L2874">
        <v>1434768438</v>
      </c>
      <c r="M2874" s="9">
        <f t="shared" si="179"/>
        <v>42115.11618055556</v>
      </c>
      <c r="N2874">
        <v>1429584438</v>
      </c>
      <c r="O2874" t="b">
        <v>0</v>
      </c>
      <c r="P2874">
        <v>0</v>
      </c>
      <c r="Q2874" t="b">
        <v>0</v>
      </c>
      <c r="R2874" t="s">
        <v>8269</v>
      </c>
    </row>
    <row r="2875" spans="1:18" ht="43.2" x14ac:dyDescent="0.55000000000000004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0" t="str">
        <f t="shared" si="176"/>
        <v>December</v>
      </c>
      <c r="J2875" s="10">
        <f t="shared" si="177"/>
        <v>2014</v>
      </c>
      <c r="K2875" s="9">
        <f t="shared" si="178"/>
        <v>42032.817488425921</v>
      </c>
      <c r="L2875">
        <v>1422473831</v>
      </c>
      <c r="M2875" s="9">
        <f t="shared" si="179"/>
        <v>42002.817488425921</v>
      </c>
      <c r="N2875">
        <v>1419881831</v>
      </c>
      <c r="O2875" t="b">
        <v>0</v>
      </c>
      <c r="P2875">
        <v>8</v>
      </c>
      <c r="Q2875" t="b">
        <v>0</v>
      </c>
      <c r="R2875" t="s">
        <v>8269</v>
      </c>
    </row>
    <row r="2876" spans="1:18" ht="43.2" x14ac:dyDescent="0.55000000000000004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0" t="str">
        <f t="shared" si="176"/>
        <v>December</v>
      </c>
      <c r="J2876" s="10">
        <f t="shared" si="177"/>
        <v>2016</v>
      </c>
      <c r="K2876" s="9">
        <f t="shared" si="178"/>
        <v>42752.84474537037</v>
      </c>
      <c r="L2876">
        <v>1484684186</v>
      </c>
      <c r="M2876" s="9">
        <f t="shared" si="179"/>
        <v>42722.84474537037</v>
      </c>
      <c r="N2876">
        <v>1482092186</v>
      </c>
      <c r="O2876" t="b">
        <v>0</v>
      </c>
      <c r="P2876">
        <v>3</v>
      </c>
      <c r="Q2876" t="b">
        <v>0</v>
      </c>
      <c r="R2876" t="s">
        <v>8269</v>
      </c>
    </row>
    <row r="2877" spans="1:18" ht="43.2" x14ac:dyDescent="0.55000000000000004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0" t="str">
        <f t="shared" si="176"/>
        <v>April</v>
      </c>
      <c r="J2877" s="10">
        <f t="shared" si="177"/>
        <v>2016</v>
      </c>
      <c r="K2877" s="9">
        <f t="shared" si="178"/>
        <v>42495.128391203703</v>
      </c>
      <c r="L2877">
        <v>1462417493</v>
      </c>
      <c r="M2877" s="9">
        <f t="shared" si="179"/>
        <v>42465.128391203703</v>
      </c>
      <c r="N2877">
        <v>1459825493</v>
      </c>
      <c r="O2877" t="b">
        <v>0</v>
      </c>
      <c r="P2877">
        <v>3</v>
      </c>
      <c r="Q2877" t="b">
        <v>0</v>
      </c>
      <c r="R2877" t="s">
        <v>8269</v>
      </c>
    </row>
    <row r="2878" spans="1:18" ht="43.2" x14ac:dyDescent="0.55000000000000004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0" t="str">
        <f t="shared" si="176"/>
        <v>June</v>
      </c>
      <c r="J2878" s="10">
        <f t="shared" si="177"/>
        <v>2015</v>
      </c>
      <c r="K2878" s="9">
        <f t="shared" si="178"/>
        <v>42201.743969907402</v>
      </c>
      <c r="L2878">
        <v>1437069079</v>
      </c>
      <c r="M2878" s="9">
        <f t="shared" si="179"/>
        <v>42171.743969907402</v>
      </c>
      <c r="N2878">
        <v>1434477079</v>
      </c>
      <c r="O2878" t="b">
        <v>0</v>
      </c>
      <c r="P2878">
        <v>0</v>
      </c>
      <c r="Q2878" t="b">
        <v>0</v>
      </c>
      <c r="R2878" t="s">
        <v>8269</v>
      </c>
    </row>
    <row r="2879" spans="1:18" ht="43.2" x14ac:dyDescent="0.55000000000000004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0" t="str">
        <f t="shared" si="176"/>
        <v>October</v>
      </c>
      <c r="J2879" s="10">
        <f t="shared" si="177"/>
        <v>2016</v>
      </c>
      <c r="K2879" s="9">
        <f t="shared" si="178"/>
        <v>42704.708333333328</v>
      </c>
      <c r="L2879">
        <v>1480525200</v>
      </c>
      <c r="M2879" s="9">
        <f t="shared" si="179"/>
        <v>42672.955138888887</v>
      </c>
      <c r="N2879">
        <v>1477781724</v>
      </c>
      <c r="O2879" t="b">
        <v>0</v>
      </c>
      <c r="P2879">
        <v>6</v>
      </c>
      <c r="Q2879" t="b">
        <v>0</v>
      </c>
      <c r="R2879" t="s">
        <v>8269</v>
      </c>
    </row>
    <row r="2880" spans="1:18" ht="43.2" x14ac:dyDescent="0.55000000000000004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0" t="str">
        <f t="shared" si="176"/>
        <v>May</v>
      </c>
      <c r="J2880" s="10">
        <f t="shared" si="177"/>
        <v>2015</v>
      </c>
      <c r="K2880" s="9">
        <f t="shared" si="178"/>
        <v>42188.615682870368</v>
      </c>
      <c r="L2880">
        <v>1435934795</v>
      </c>
      <c r="M2880" s="9">
        <f t="shared" si="179"/>
        <v>42128.615682870368</v>
      </c>
      <c r="N2880">
        <v>1430750795</v>
      </c>
      <c r="O2880" t="b">
        <v>0</v>
      </c>
      <c r="P2880">
        <v>4</v>
      </c>
      <c r="Q2880" t="b">
        <v>0</v>
      </c>
      <c r="R2880" t="s">
        <v>8269</v>
      </c>
    </row>
    <row r="2881" spans="1:18" ht="43.2" x14ac:dyDescent="0.55000000000000004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0" t="str">
        <f t="shared" si="176"/>
        <v>December</v>
      </c>
      <c r="J2881" s="10">
        <f t="shared" si="177"/>
        <v>2015</v>
      </c>
      <c r="K2881" s="9">
        <f t="shared" si="178"/>
        <v>42389.725243055553</v>
      </c>
      <c r="L2881">
        <v>1453310661</v>
      </c>
      <c r="M2881" s="9">
        <f t="shared" si="179"/>
        <v>42359.725243055553</v>
      </c>
      <c r="N2881">
        <v>1450718661</v>
      </c>
      <c r="O2881" t="b">
        <v>0</v>
      </c>
      <c r="P2881">
        <v>1</v>
      </c>
      <c r="Q2881" t="b">
        <v>0</v>
      </c>
      <c r="R2881" t="s">
        <v>8269</v>
      </c>
    </row>
    <row r="2882" spans="1:18" ht="43.2" x14ac:dyDescent="0.55000000000000004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0" t="str">
        <f t="shared" si="176"/>
        <v>July</v>
      </c>
      <c r="J2882" s="10">
        <f t="shared" si="177"/>
        <v>2015</v>
      </c>
      <c r="K2882" s="9">
        <f t="shared" si="178"/>
        <v>42236.711805555555</v>
      </c>
      <c r="L2882">
        <v>1440090300</v>
      </c>
      <c r="M2882" s="9">
        <f t="shared" si="179"/>
        <v>42192.905694444446</v>
      </c>
      <c r="N2882">
        <v>1436305452</v>
      </c>
      <c r="O2882" t="b">
        <v>0</v>
      </c>
      <c r="P2882">
        <v>29</v>
      </c>
      <c r="Q2882" t="b">
        <v>0</v>
      </c>
      <c r="R2882" t="s">
        <v>8269</v>
      </c>
    </row>
    <row r="2883" spans="1:18" ht="43.2" x14ac:dyDescent="0.55000000000000004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0" t="str">
        <f t="shared" ref="I2883:I2946" si="180">TEXT(M2883, "mmmm")</f>
        <v>October</v>
      </c>
      <c r="J2883" s="10">
        <f t="shared" ref="J2883:J2946" si="181">YEAR(M2883)</f>
        <v>2014</v>
      </c>
      <c r="K2883" s="9">
        <f t="shared" ref="K2883:K2946" si="182">(((L2883/60)/60)/24)+DATE(1970,1,1)</f>
        <v>41976.639305555553</v>
      </c>
      <c r="L2883">
        <v>1417620036</v>
      </c>
      <c r="M2883" s="9">
        <f t="shared" ref="M2883:M2946" si="183">(((N2883/60)/60)/24)+DATE(1970,1,1)</f>
        <v>41916.597638888888</v>
      </c>
      <c r="N2883">
        <v>1412432436</v>
      </c>
      <c r="O2883" t="b">
        <v>0</v>
      </c>
      <c r="P2883">
        <v>0</v>
      </c>
      <c r="Q2883" t="b">
        <v>0</v>
      </c>
      <c r="R2883" t="s">
        <v>8269</v>
      </c>
    </row>
    <row r="2884" spans="1:18" ht="43.2" x14ac:dyDescent="0.55000000000000004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0" t="str">
        <f t="shared" si="180"/>
        <v>April</v>
      </c>
      <c r="J2884" s="10">
        <f t="shared" si="181"/>
        <v>2016</v>
      </c>
      <c r="K2884" s="9">
        <f t="shared" si="182"/>
        <v>42491.596273148149</v>
      </c>
      <c r="L2884">
        <v>1462112318</v>
      </c>
      <c r="M2884" s="9">
        <f t="shared" si="183"/>
        <v>42461.596273148149</v>
      </c>
      <c r="N2884">
        <v>1459520318</v>
      </c>
      <c r="O2884" t="b">
        <v>0</v>
      </c>
      <c r="P2884">
        <v>4</v>
      </c>
      <c r="Q2884" t="b">
        <v>0</v>
      </c>
      <c r="R2884" t="s">
        <v>8269</v>
      </c>
    </row>
    <row r="2885" spans="1:18" ht="43.2" x14ac:dyDescent="0.55000000000000004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0" t="str">
        <f t="shared" si="180"/>
        <v>January</v>
      </c>
      <c r="J2885" s="10">
        <f t="shared" si="181"/>
        <v>2016</v>
      </c>
      <c r="K2885" s="9">
        <f t="shared" si="182"/>
        <v>42406.207638888889</v>
      </c>
      <c r="L2885">
        <v>1454734740</v>
      </c>
      <c r="M2885" s="9">
        <f t="shared" si="183"/>
        <v>42370.90320601852</v>
      </c>
      <c r="N2885">
        <v>1451684437</v>
      </c>
      <c r="O2885" t="b">
        <v>0</v>
      </c>
      <c r="P2885">
        <v>5</v>
      </c>
      <c r="Q2885" t="b">
        <v>0</v>
      </c>
      <c r="R2885" t="s">
        <v>8269</v>
      </c>
    </row>
    <row r="2886" spans="1:18" ht="28.8" x14ac:dyDescent="0.55000000000000004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0" t="str">
        <f t="shared" si="180"/>
        <v>November</v>
      </c>
      <c r="J2886" s="10">
        <f t="shared" si="181"/>
        <v>2014</v>
      </c>
      <c r="K2886" s="9">
        <f t="shared" si="182"/>
        <v>41978.727256944447</v>
      </c>
      <c r="L2886">
        <v>1417800435</v>
      </c>
      <c r="M2886" s="9">
        <f t="shared" si="183"/>
        <v>41948.727256944447</v>
      </c>
      <c r="N2886">
        <v>1415208435</v>
      </c>
      <c r="O2886" t="b">
        <v>0</v>
      </c>
      <c r="P2886">
        <v>4</v>
      </c>
      <c r="Q2886" t="b">
        <v>0</v>
      </c>
      <c r="R2886" t="s">
        <v>8269</v>
      </c>
    </row>
    <row r="2887" spans="1:18" ht="28.8" x14ac:dyDescent="0.55000000000000004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0" t="str">
        <f t="shared" si="180"/>
        <v>February</v>
      </c>
      <c r="J2887" s="10">
        <f t="shared" si="181"/>
        <v>2015</v>
      </c>
      <c r="K2887" s="9">
        <f t="shared" si="182"/>
        <v>42077.034733796296</v>
      </c>
      <c r="L2887">
        <v>1426294201</v>
      </c>
      <c r="M2887" s="9">
        <f t="shared" si="183"/>
        <v>42047.07640046296</v>
      </c>
      <c r="N2887">
        <v>1423705801</v>
      </c>
      <c r="O2887" t="b">
        <v>0</v>
      </c>
      <c r="P2887">
        <v>5</v>
      </c>
      <c r="Q2887" t="b">
        <v>0</v>
      </c>
      <c r="R2887" t="s">
        <v>8269</v>
      </c>
    </row>
    <row r="2888" spans="1:18" ht="43.2" x14ac:dyDescent="0.55000000000000004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0" t="str">
        <f t="shared" si="180"/>
        <v>September</v>
      </c>
      <c r="J2888" s="10">
        <f t="shared" si="181"/>
        <v>2015</v>
      </c>
      <c r="K2888" s="9">
        <f t="shared" si="182"/>
        <v>42266.165972222225</v>
      </c>
      <c r="L2888">
        <v>1442635140</v>
      </c>
      <c r="M2888" s="9">
        <f t="shared" si="183"/>
        <v>42261.632916666669</v>
      </c>
      <c r="N2888">
        <v>1442243484</v>
      </c>
      <c r="O2888" t="b">
        <v>0</v>
      </c>
      <c r="P2888">
        <v>1</v>
      </c>
      <c r="Q2888" t="b">
        <v>0</v>
      </c>
      <c r="R2888" t="s">
        <v>8269</v>
      </c>
    </row>
    <row r="2889" spans="1:18" ht="43.2" x14ac:dyDescent="0.55000000000000004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0" t="str">
        <f t="shared" si="180"/>
        <v>December</v>
      </c>
      <c r="J2889" s="10">
        <f t="shared" si="181"/>
        <v>2014</v>
      </c>
      <c r="K2889" s="9">
        <f t="shared" si="182"/>
        <v>42015.427361111113</v>
      </c>
      <c r="L2889">
        <v>1420971324</v>
      </c>
      <c r="M2889" s="9">
        <f t="shared" si="183"/>
        <v>41985.427361111113</v>
      </c>
      <c r="N2889">
        <v>1418379324</v>
      </c>
      <c r="O2889" t="b">
        <v>0</v>
      </c>
      <c r="P2889">
        <v>1</v>
      </c>
      <c r="Q2889" t="b">
        <v>0</v>
      </c>
      <c r="R2889" t="s">
        <v>8269</v>
      </c>
    </row>
    <row r="2890" spans="1:18" ht="43.2" x14ac:dyDescent="0.55000000000000004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0" t="str">
        <f t="shared" si="180"/>
        <v>October</v>
      </c>
      <c r="J2890" s="10">
        <f t="shared" si="181"/>
        <v>2014</v>
      </c>
      <c r="K2890" s="9">
        <f t="shared" si="182"/>
        <v>41930.207638888889</v>
      </c>
      <c r="L2890">
        <v>1413608340</v>
      </c>
      <c r="M2890" s="9">
        <f t="shared" si="183"/>
        <v>41922.535185185188</v>
      </c>
      <c r="N2890">
        <v>1412945440</v>
      </c>
      <c r="O2890" t="b">
        <v>0</v>
      </c>
      <c r="P2890">
        <v>0</v>
      </c>
      <c r="Q2890" t="b">
        <v>0</v>
      </c>
      <c r="R2890" t="s">
        <v>8269</v>
      </c>
    </row>
    <row r="2891" spans="1:18" ht="43.2" x14ac:dyDescent="0.55000000000000004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0" t="str">
        <f t="shared" si="180"/>
        <v>July</v>
      </c>
      <c r="J2891" s="10">
        <f t="shared" si="181"/>
        <v>2014</v>
      </c>
      <c r="K2891" s="9">
        <f t="shared" si="182"/>
        <v>41880.863252314812</v>
      </c>
      <c r="L2891">
        <v>1409344985</v>
      </c>
      <c r="M2891" s="9">
        <f t="shared" si="183"/>
        <v>41850.863252314812</v>
      </c>
      <c r="N2891">
        <v>1406752985</v>
      </c>
      <c r="O2891" t="b">
        <v>0</v>
      </c>
      <c r="P2891">
        <v>14</v>
      </c>
      <c r="Q2891" t="b">
        <v>0</v>
      </c>
      <c r="R2891" t="s">
        <v>8269</v>
      </c>
    </row>
    <row r="2892" spans="1:18" ht="43.2" x14ac:dyDescent="0.55000000000000004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0" t="str">
        <f t="shared" si="180"/>
        <v>July</v>
      </c>
      <c r="J2892" s="10">
        <f t="shared" si="181"/>
        <v>2014</v>
      </c>
      <c r="K2892" s="9">
        <f t="shared" si="182"/>
        <v>41860.125</v>
      </c>
      <c r="L2892">
        <v>1407553200</v>
      </c>
      <c r="M2892" s="9">
        <f t="shared" si="183"/>
        <v>41831.742962962962</v>
      </c>
      <c r="N2892">
        <v>1405100992</v>
      </c>
      <c r="O2892" t="b">
        <v>0</v>
      </c>
      <c r="P2892">
        <v>3</v>
      </c>
      <c r="Q2892" t="b">
        <v>0</v>
      </c>
      <c r="R2892" t="s">
        <v>8269</v>
      </c>
    </row>
    <row r="2893" spans="1:18" ht="43.2" x14ac:dyDescent="0.55000000000000004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0" t="str">
        <f t="shared" si="180"/>
        <v>February</v>
      </c>
      <c r="J2893" s="10">
        <f t="shared" si="181"/>
        <v>2016</v>
      </c>
      <c r="K2893" s="9">
        <f t="shared" si="182"/>
        <v>42475.84175925926</v>
      </c>
      <c r="L2893">
        <v>1460751128</v>
      </c>
      <c r="M2893" s="9">
        <f t="shared" si="183"/>
        <v>42415.883425925931</v>
      </c>
      <c r="N2893">
        <v>1455570728</v>
      </c>
      <c r="O2893" t="b">
        <v>0</v>
      </c>
      <c r="P2893">
        <v>10</v>
      </c>
      <c r="Q2893" t="b">
        <v>0</v>
      </c>
      <c r="R2893" t="s">
        <v>8269</v>
      </c>
    </row>
    <row r="2894" spans="1:18" ht="43.2" x14ac:dyDescent="0.55000000000000004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0" t="str">
        <f t="shared" si="180"/>
        <v>August</v>
      </c>
      <c r="J2894" s="10">
        <f t="shared" si="181"/>
        <v>2014</v>
      </c>
      <c r="K2894" s="9">
        <f t="shared" si="182"/>
        <v>41876.875</v>
      </c>
      <c r="L2894">
        <v>1409000400</v>
      </c>
      <c r="M2894" s="9">
        <f t="shared" si="183"/>
        <v>41869.714166666665</v>
      </c>
      <c r="N2894">
        <v>1408381704</v>
      </c>
      <c r="O2894" t="b">
        <v>0</v>
      </c>
      <c r="P2894">
        <v>17</v>
      </c>
      <c r="Q2894" t="b">
        <v>0</v>
      </c>
      <c r="R2894" t="s">
        <v>8269</v>
      </c>
    </row>
    <row r="2895" spans="1:18" x14ac:dyDescent="0.55000000000000004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0" t="str">
        <f t="shared" si="180"/>
        <v>November</v>
      </c>
      <c r="J2895" s="10">
        <f t="shared" si="181"/>
        <v>2014</v>
      </c>
      <c r="K2895" s="9">
        <f t="shared" si="182"/>
        <v>42013.083333333328</v>
      </c>
      <c r="L2895">
        <v>1420768800</v>
      </c>
      <c r="M2895" s="9">
        <f t="shared" si="183"/>
        <v>41953.773090277777</v>
      </c>
      <c r="N2895">
        <v>1415644395</v>
      </c>
      <c r="O2895" t="b">
        <v>0</v>
      </c>
      <c r="P2895">
        <v>2</v>
      </c>
      <c r="Q2895" t="b">
        <v>0</v>
      </c>
      <c r="R2895" t="s">
        <v>8269</v>
      </c>
    </row>
    <row r="2896" spans="1:18" ht="28.8" x14ac:dyDescent="0.55000000000000004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0" t="str">
        <f t="shared" si="180"/>
        <v>February</v>
      </c>
      <c r="J2896" s="10">
        <f t="shared" si="181"/>
        <v>2015</v>
      </c>
      <c r="K2896" s="9">
        <f t="shared" si="182"/>
        <v>42097.944618055553</v>
      </c>
      <c r="L2896">
        <v>1428100815</v>
      </c>
      <c r="M2896" s="9">
        <f t="shared" si="183"/>
        <v>42037.986284722225</v>
      </c>
      <c r="N2896">
        <v>1422920415</v>
      </c>
      <c r="O2896" t="b">
        <v>0</v>
      </c>
      <c r="P2896">
        <v>0</v>
      </c>
      <c r="Q2896" t="b">
        <v>0</v>
      </c>
      <c r="R2896" t="s">
        <v>8269</v>
      </c>
    </row>
    <row r="2897" spans="1:18" ht="43.2" x14ac:dyDescent="0.55000000000000004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0" t="str">
        <f t="shared" si="180"/>
        <v>June</v>
      </c>
      <c r="J2897" s="10">
        <f t="shared" si="181"/>
        <v>2014</v>
      </c>
      <c r="K2897" s="9">
        <f t="shared" si="182"/>
        <v>41812.875</v>
      </c>
      <c r="L2897">
        <v>1403470800</v>
      </c>
      <c r="M2897" s="9">
        <f t="shared" si="183"/>
        <v>41811.555462962962</v>
      </c>
      <c r="N2897">
        <v>1403356792</v>
      </c>
      <c r="O2897" t="b">
        <v>0</v>
      </c>
      <c r="P2897">
        <v>4</v>
      </c>
      <c r="Q2897" t="b">
        <v>0</v>
      </c>
      <c r="R2897" t="s">
        <v>8269</v>
      </c>
    </row>
    <row r="2898" spans="1:18" ht="43.2" x14ac:dyDescent="0.55000000000000004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0" t="str">
        <f t="shared" si="180"/>
        <v>November</v>
      </c>
      <c r="J2898" s="10">
        <f t="shared" si="181"/>
        <v>2016</v>
      </c>
      <c r="K2898" s="9">
        <f t="shared" si="182"/>
        <v>42716.25</v>
      </c>
      <c r="L2898">
        <v>1481522400</v>
      </c>
      <c r="M2898" s="9">
        <f t="shared" si="183"/>
        <v>42701.908807870372</v>
      </c>
      <c r="N2898">
        <v>1480283321</v>
      </c>
      <c r="O2898" t="b">
        <v>0</v>
      </c>
      <c r="P2898">
        <v>12</v>
      </c>
      <c r="Q2898" t="b">
        <v>0</v>
      </c>
      <c r="R2898" t="s">
        <v>8269</v>
      </c>
    </row>
    <row r="2899" spans="1:18" ht="43.2" x14ac:dyDescent="0.55000000000000004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0" t="str">
        <f t="shared" si="180"/>
        <v>September</v>
      </c>
      <c r="J2899" s="10">
        <f t="shared" si="181"/>
        <v>2015</v>
      </c>
      <c r="K2899" s="9">
        <f t="shared" si="182"/>
        <v>42288.645196759258</v>
      </c>
      <c r="L2899">
        <v>1444577345</v>
      </c>
      <c r="M2899" s="9">
        <f t="shared" si="183"/>
        <v>42258.646504629629</v>
      </c>
      <c r="N2899">
        <v>1441985458</v>
      </c>
      <c r="O2899" t="b">
        <v>0</v>
      </c>
      <c r="P2899">
        <v>3</v>
      </c>
      <c r="Q2899" t="b">
        <v>0</v>
      </c>
      <c r="R2899" t="s">
        <v>8269</v>
      </c>
    </row>
    <row r="2900" spans="1:18" ht="43.2" x14ac:dyDescent="0.55000000000000004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0" t="str">
        <f t="shared" si="180"/>
        <v>October</v>
      </c>
      <c r="J2900" s="10">
        <f t="shared" si="181"/>
        <v>2015</v>
      </c>
      <c r="K2900" s="9">
        <f t="shared" si="182"/>
        <v>42308.664965277778</v>
      </c>
      <c r="L2900">
        <v>1446307053</v>
      </c>
      <c r="M2900" s="9">
        <f t="shared" si="183"/>
        <v>42278.664965277778</v>
      </c>
      <c r="N2900">
        <v>1443715053</v>
      </c>
      <c r="O2900" t="b">
        <v>0</v>
      </c>
      <c r="P2900">
        <v>12</v>
      </c>
      <c r="Q2900" t="b">
        <v>0</v>
      </c>
      <c r="R2900" t="s">
        <v>8269</v>
      </c>
    </row>
    <row r="2901" spans="1:18" ht="43.2" x14ac:dyDescent="0.55000000000000004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0" t="str">
        <f t="shared" si="180"/>
        <v>May</v>
      </c>
      <c r="J2901" s="10">
        <f t="shared" si="181"/>
        <v>2016</v>
      </c>
      <c r="K2901" s="9">
        <f t="shared" si="182"/>
        <v>42575.078217592592</v>
      </c>
      <c r="L2901">
        <v>1469325158</v>
      </c>
      <c r="M2901" s="9">
        <f t="shared" si="183"/>
        <v>42515.078217592592</v>
      </c>
      <c r="N2901">
        <v>1464141158</v>
      </c>
      <c r="O2901" t="b">
        <v>0</v>
      </c>
      <c r="P2901">
        <v>0</v>
      </c>
      <c r="Q2901" t="b">
        <v>0</v>
      </c>
      <c r="R2901" t="s">
        <v>8269</v>
      </c>
    </row>
    <row r="2902" spans="1:18" ht="57.6" x14ac:dyDescent="0.55000000000000004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0" t="str">
        <f t="shared" si="180"/>
        <v>July</v>
      </c>
      <c r="J2902" s="10">
        <f t="shared" si="181"/>
        <v>2014</v>
      </c>
      <c r="K2902" s="9">
        <f t="shared" si="182"/>
        <v>41860.234166666669</v>
      </c>
      <c r="L2902">
        <v>1407562632</v>
      </c>
      <c r="M2902" s="9">
        <f t="shared" si="183"/>
        <v>41830.234166666669</v>
      </c>
      <c r="N2902">
        <v>1404970632</v>
      </c>
      <c r="O2902" t="b">
        <v>0</v>
      </c>
      <c r="P2902">
        <v>7</v>
      </c>
      <c r="Q2902" t="b">
        <v>0</v>
      </c>
      <c r="R2902" t="s">
        <v>8269</v>
      </c>
    </row>
    <row r="2903" spans="1:18" ht="43.2" x14ac:dyDescent="0.55000000000000004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0" t="str">
        <f t="shared" si="180"/>
        <v>December</v>
      </c>
      <c r="J2903" s="10">
        <f t="shared" si="181"/>
        <v>2014</v>
      </c>
      <c r="K2903" s="9">
        <f t="shared" si="182"/>
        <v>42042.904386574075</v>
      </c>
      <c r="L2903">
        <v>1423345339</v>
      </c>
      <c r="M2903" s="9">
        <f t="shared" si="183"/>
        <v>41982.904386574075</v>
      </c>
      <c r="N2903">
        <v>1418161339</v>
      </c>
      <c r="O2903" t="b">
        <v>0</v>
      </c>
      <c r="P2903">
        <v>2</v>
      </c>
      <c r="Q2903" t="b">
        <v>0</v>
      </c>
      <c r="R2903" t="s">
        <v>8269</v>
      </c>
    </row>
    <row r="2904" spans="1:18" ht="43.2" x14ac:dyDescent="0.55000000000000004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0" t="str">
        <f t="shared" si="180"/>
        <v>July</v>
      </c>
      <c r="J2904" s="10">
        <f t="shared" si="181"/>
        <v>2015</v>
      </c>
      <c r="K2904" s="9">
        <f t="shared" si="182"/>
        <v>42240.439768518518</v>
      </c>
      <c r="L2904">
        <v>1440412396</v>
      </c>
      <c r="M2904" s="9">
        <f t="shared" si="183"/>
        <v>42210.439768518518</v>
      </c>
      <c r="N2904">
        <v>1437820396</v>
      </c>
      <c r="O2904" t="b">
        <v>0</v>
      </c>
      <c r="P2904">
        <v>1</v>
      </c>
      <c r="Q2904" t="b">
        <v>0</v>
      </c>
      <c r="R2904" t="s">
        <v>8269</v>
      </c>
    </row>
    <row r="2905" spans="1:18" ht="43.2" x14ac:dyDescent="0.55000000000000004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0" t="str">
        <f t="shared" si="180"/>
        <v>July</v>
      </c>
      <c r="J2905" s="10">
        <f t="shared" si="181"/>
        <v>2015</v>
      </c>
      <c r="K2905" s="9">
        <f t="shared" si="182"/>
        <v>42256.166874999995</v>
      </c>
      <c r="L2905">
        <v>1441771218</v>
      </c>
      <c r="M2905" s="9">
        <f t="shared" si="183"/>
        <v>42196.166874999995</v>
      </c>
      <c r="N2905">
        <v>1436587218</v>
      </c>
      <c r="O2905" t="b">
        <v>0</v>
      </c>
      <c r="P2905">
        <v>4</v>
      </c>
      <c r="Q2905" t="b">
        <v>0</v>
      </c>
      <c r="R2905" t="s">
        <v>8269</v>
      </c>
    </row>
    <row r="2906" spans="1:18" ht="43.2" x14ac:dyDescent="0.55000000000000004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0" t="str">
        <f t="shared" si="180"/>
        <v>October</v>
      </c>
      <c r="J2906" s="10">
        <f t="shared" si="181"/>
        <v>2014</v>
      </c>
      <c r="K2906" s="9">
        <f t="shared" si="182"/>
        <v>41952.5</v>
      </c>
      <c r="L2906">
        <v>1415534400</v>
      </c>
      <c r="M2906" s="9">
        <f t="shared" si="183"/>
        <v>41940.967951388891</v>
      </c>
      <c r="N2906">
        <v>1414538031</v>
      </c>
      <c r="O2906" t="b">
        <v>0</v>
      </c>
      <c r="P2906">
        <v>4</v>
      </c>
      <c r="Q2906" t="b">
        <v>0</v>
      </c>
      <c r="R2906" t="s">
        <v>8269</v>
      </c>
    </row>
    <row r="2907" spans="1:18" ht="43.2" x14ac:dyDescent="0.55000000000000004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0" t="str">
        <f t="shared" si="180"/>
        <v>August</v>
      </c>
      <c r="J2907" s="10">
        <f t="shared" si="181"/>
        <v>2016</v>
      </c>
      <c r="K2907" s="9">
        <f t="shared" si="182"/>
        <v>42620.056863425925</v>
      </c>
      <c r="L2907">
        <v>1473211313</v>
      </c>
      <c r="M2907" s="9">
        <f t="shared" si="183"/>
        <v>42606.056863425925</v>
      </c>
      <c r="N2907">
        <v>1472001713</v>
      </c>
      <c r="O2907" t="b">
        <v>0</v>
      </c>
      <c r="P2907">
        <v>17</v>
      </c>
      <c r="Q2907" t="b">
        <v>0</v>
      </c>
      <c r="R2907" t="s">
        <v>8269</v>
      </c>
    </row>
    <row r="2908" spans="1:18" ht="43.2" x14ac:dyDescent="0.55000000000000004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0" t="str">
        <f t="shared" si="180"/>
        <v>July</v>
      </c>
      <c r="J2908" s="10">
        <f t="shared" si="181"/>
        <v>2015</v>
      </c>
      <c r="K2908" s="9">
        <f t="shared" si="182"/>
        <v>42217.041666666672</v>
      </c>
      <c r="L2908">
        <v>1438390800</v>
      </c>
      <c r="M2908" s="9">
        <f t="shared" si="183"/>
        <v>42199.648912037039</v>
      </c>
      <c r="N2908">
        <v>1436888066</v>
      </c>
      <c r="O2908" t="b">
        <v>0</v>
      </c>
      <c r="P2908">
        <v>7</v>
      </c>
      <c r="Q2908" t="b">
        <v>0</v>
      </c>
      <c r="R2908" t="s">
        <v>8269</v>
      </c>
    </row>
    <row r="2909" spans="1:18" ht="43.2" x14ac:dyDescent="0.55000000000000004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0" t="str">
        <f t="shared" si="180"/>
        <v>March</v>
      </c>
      <c r="J2909" s="10">
        <f t="shared" si="181"/>
        <v>2016</v>
      </c>
      <c r="K2909" s="9">
        <f t="shared" si="182"/>
        <v>42504.877743055549</v>
      </c>
      <c r="L2909">
        <v>1463259837</v>
      </c>
      <c r="M2909" s="9">
        <f t="shared" si="183"/>
        <v>42444.877743055549</v>
      </c>
      <c r="N2909">
        <v>1458075837</v>
      </c>
      <c r="O2909" t="b">
        <v>0</v>
      </c>
      <c r="P2909">
        <v>2</v>
      </c>
      <c r="Q2909" t="b">
        <v>0</v>
      </c>
      <c r="R2909" t="s">
        <v>8269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0" t="str">
        <f t="shared" si="180"/>
        <v>May</v>
      </c>
      <c r="J2910" s="10">
        <f t="shared" si="181"/>
        <v>2016</v>
      </c>
      <c r="K2910" s="9">
        <f t="shared" si="182"/>
        <v>42529.731701388882</v>
      </c>
      <c r="L2910">
        <v>1465407219</v>
      </c>
      <c r="M2910" s="9">
        <f t="shared" si="183"/>
        <v>42499.731701388882</v>
      </c>
      <c r="N2910">
        <v>1462815219</v>
      </c>
      <c r="O2910" t="b">
        <v>0</v>
      </c>
      <c r="P2910">
        <v>5</v>
      </c>
      <c r="Q2910" t="b">
        <v>0</v>
      </c>
      <c r="R2910" t="s">
        <v>8269</v>
      </c>
    </row>
    <row r="2911" spans="1:18" ht="43.2" x14ac:dyDescent="0.55000000000000004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0" t="str">
        <f t="shared" si="180"/>
        <v>October</v>
      </c>
      <c r="J2911" s="10">
        <f t="shared" si="181"/>
        <v>2014</v>
      </c>
      <c r="K2911" s="9">
        <f t="shared" si="182"/>
        <v>41968.823611111111</v>
      </c>
      <c r="L2911">
        <v>1416944760</v>
      </c>
      <c r="M2911" s="9">
        <f t="shared" si="183"/>
        <v>41929.266215277778</v>
      </c>
      <c r="N2911">
        <v>1413527001</v>
      </c>
      <c r="O2911" t="b">
        <v>0</v>
      </c>
      <c r="P2911">
        <v>1</v>
      </c>
      <c r="Q2911" t="b">
        <v>0</v>
      </c>
      <c r="R2911" t="s">
        <v>8269</v>
      </c>
    </row>
    <row r="2912" spans="1:18" ht="43.2" x14ac:dyDescent="0.55000000000000004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0" t="str">
        <f t="shared" si="180"/>
        <v>April</v>
      </c>
      <c r="J2912" s="10">
        <f t="shared" si="181"/>
        <v>2015</v>
      </c>
      <c r="K2912" s="9">
        <f t="shared" si="182"/>
        <v>42167.841284722221</v>
      </c>
      <c r="L2912">
        <v>1434139887</v>
      </c>
      <c r="M2912" s="9">
        <f t="shared" si="183"/>
        <v>42107.841284722221</v>
      </c>
      <c r="N2912">
        <v>1428955887</v>
      </c>
      <c r="O2912" t="b">
        <v>0</v>
      </c>
      <c r="P2912">
        <v>1</v>
      </c>
      <c r="Q2912" t="b">
        <v>0</v>
      </c>
      <c r="R2912" t="s">
        <v>8269</v>
      </c>
    </row>
    <row r="2913" spans="1:18" ht="43.2" x14ac:dyDescent="0.55000000000000004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0" t="str">
        <f t="shared" si="180"/>
        <v>May</v>
      </c>
      <c r="J2913" s="10">
        <f t="shared" si="181"/>
        <v>2015</v>
      </c>
      <c r="K2913" s="9">
        <f t="shared" si="182"/>
        <v>42182.768819444449</v>
      </c>
      <c r="L2913">
        <v>1435429626</v>
      </c>
      <c r="M2913" s="9">
        <f t="shared" si="183"/>
        <v>42142.768819444449</v>
      </c>
      <c r="N2913">
        <v>1431973626</v>
      </c>
      <c r="O2913" t="b">
        <v>0</v>
      </c>
      <c r="P2913">
        <v>14</v>
      </c>
      <c r="Q2913" t="b">
        <v>0</v>
      </c>
      <c r="R2913" t="s">
        <v>8269</v>
      </c>
    </row>
    <row r="2914" spans="1:18" ht="43.2" x14ac:dyDescent="0.55000000000000004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0" t="str">
        <f t="shared" si="180"/>
        <v>December</v>
      </c>
      <c r="J2914" s="10">
        <f t="shared" si="181"/>
        <v>2015</v>
      </c>
      <c r="K2914" s="9">
        <f t="shared" si="182"/>
        <v>42384.131643518514</v>
      </c>
      <c r="L2914">
        <v>1452827374</v>
      </c>
      <c r="M2914" s="9">
        <f t="shared" si="183"/>
        <v>42354.131643518514</v>
      </c>
      <c r="N2914">
        <v>1450235374</v>
      </c>
      <c r="O2914" t="b">
        <v>0</v>
      </c>
      <c r="P2914">
        <v>26</v>
      </c>
      <c r="Q2914" t="b">
        <v>0</v>
      </c>
      <c r="R2914" t="s">
        <v>8269</v>
      </c>
    </row>
    <row r="2915" spans="1:18" ht="43.2" x14ac:dyDescent="0.55000000000000004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0" t="str">
        <f t="shared" si="180"/>
        <v>July</v>
      </c>
      <c r="J2915" s="10">
        <f t="shared" si="181"/>
        <v>2014</v>
      </c>
      <c r="K2915" s="9">
        <f t="shared" si="182"/>
        <v>41888.922905092593</v>
      </c>
      <c r="L2915">
        <v>1410041339</v>
      </c>
      <c r="M2915" s="9">
        <f t="shared" si="183"/>
        <v>41828.922905092593</v>
      </c>
      <c r="N2915">
        <v>1404857339</v>
      </c>
      <c r="O2915" t="b">
        <v>0</v>
      </c>
      <c r="P2915">
        <v>2</v>
      </c>
      <c r="Q2915" t="b">
        <v>0</v>
      </c>
      <c r="R2915" t="s">
        <v>8269</v>
      </c>
    </row>
    <row r="2916" spans="1:18" ht="28.8" x14ac:dyDescent="0.55000000000000004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0" t="str">
        <f t="shared" si="180"/>
        <v>January</v>
      </c>
      <c r="J2916" s="10">
        <f t="shared" si="181"/>
        <v>2015</v>
      </c>
      <c r="K2916" s="9">
        <f t="shared" si="182"/>
        <v>42077.865671296298</v>
      </c>
      <c r="L2916">
        <v>1426365994</v>
      </c>
      <c r="M2916" s="9">
        <f t="shared" si="183"/>
        <v>42017.907337962963</v>
      </c>
      <c r="N2916">
        <v>1421185594</v>
      </c>
      <c r="O2916" t="b">
        <v>0</v>
      </c>
      <c r="P2916">
        <v>1</v>
      </c>
      <c r="Q2916" t="b">
        <v>0</v>
      </c>
      <c r="R2916" t="s">
        <v>8269</v>
      </c>
    </row>
    <row r="2917" spans="1:18" ht="43.2" x14ac:dyDescent="0.55000000000000004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0" t="str">
        <f t="shared" si="180"/>
        <v>February</v>
      </c>
      <c r="J2917" s="10">
        <f t="shared" si="181"/>
        <v>2016</v>
      </c>
      <c r="K2917" s="9">
        <f t="shared" si="182"/>
        <v>42445.356365740736</v>
      </c>
      <c r="L2917">
        <v>1458117190</v>
      </c>
      <c r="M2917" s="9">
        <f t="shared" si="183"/>
        <v>42415.398032407407</v>
      </c>
      <c r="N2917">
        <v>1455528790</v>
      </c>
      <c r="O2917" t="b">
        <v>0</v>
      </c>
      <c r="P2917">
        <v>3</v>
      </c>
      <c r="Q2917" t="b">
        <v>0</v>
      </c>
      <c r="R2917" t="s">
        <v>8269</v>
      </c>
    </row>
    <row r="2918" spans="1:18" ht="28.8" x14ac:dyDescent="0.55000000000000004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0" t="str">
        <f t="shared" si="180"/>
        <v>April</v>
      </c>
      <c r="J2918" s="10">
        <f t="shared" si="181"/>
        <v>2014</v>
      </c>
      <c r="K2918" s="9">
        <f t="shared" si="182"/>
        <v>41778.476724537039</v>
      </c>
      <c r="L2918">
        <v>1400498789</v>
      </c>
      <c r="M2918" s="9">
        <f t="shared" si="183"/>
        <v>41755.476724537039</v>
      </c>
      <c r="N2918">
        <v>1398511589</v>
      </c>
      <c r="O2918" t="b">
        <v>0</v>
      </c>
      <c r="P2918">
        <v>7</v>
      </c>
      <c r="Q2918" t="b">
        <v>0</v>
      </c>
      <c r="R2918" t="s">
        <v>8269</v>
      </c>
    </row>
    <row r="2919" spans="1:18" ht="43.2" x14ac:dyDescent="0.55000000000000004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0" t="str">
        <f t="shared" si="180"/>
        <v>August</v>
      </c>
      <c r="J2919" s="10">
        <f t="shared" si="181"/>
        <v>2015</v>
      </c>
      <c r="K2919" s="9">
        <f t="shared" si="182"/>
        <v>42263.234340277777</v>
      </c>
      <c r="L2919">
        <v>1442381847</v>
      </c>
      <c r="M2919" s="9">
        <f t="shared" si="183"/>
        <v>42245.234340277777</v>
      </c>
      <c r="N2919">
        <v>1440826647</v>
      </c>
      <c r="O2919" t="b">
        <v>0</v>
      </c>
      <c r="P2919">
        <v>9</v>
      </c>
      <c r="Q2919" t="b">
        <v>0</v>
      </c>
      <c r="R2919" t="s">
        <v>8269</v>
      </c>
    </row>
    <row r="2920" spans="1:18" ht="43.2" x14ac:dyDescent="0.55000000000000004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0" t="str">
        <f t="shared" si="180"/>
        <v>October</v>
      </c>
      <c r="J2920" s="10">
        <f t="shared" si="181"/>
        <v>2015</v>
      </c>
      <c r="K2920" s="9">
        <f t="shared" si="182"/>
        <v>42306.629710648151</v>
      </c>
      <c r="L2920">
        <v>1446131207</v>
      </c>
      <c r="M2920" s="9">
        <f t="shared" si="183"/>
        <v>42278.629710648151</v>
      </c>
      <c r="N2920">
        <v>1443712007</v>
      </c>
      <c r="O2920" t="b">
        <v>0</v>
      </c>
      <c r="P2920">
        <v>20</v>
      </c>
      <c r="Q2920" t="b">
        <v>0</v>
      </c>
      <c r="R2920" t="s">
        <v>8269</v>
      </c>
    </row>
    <row r="2921" spans="1:18" ht="43.2" x14ac:dyDescent="0.55000000000000004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0" t="str">
        <f t="shared" si="180"/>
        <v>July</v>
      </c>
      <c r="J2921" s="10">
        <f t="shared" si="181"/>
        <v>2014</v>
      </c>
      <c r="K2921" s="9">
        <f t="shared" si="182"/>
        <v>41856.61954861111</v>
      </c>
      <c r="L2921">
        <v>1407250329</v>
      </c>
      <c r="M2921" s="9">
        <f t="shared" si="183"/>
        <v>41826.61954861111</v>
      </c>
      <c r="N2921">
        <v>1404658329</v>
      </c>
      <c r="O2921" t="b">
        <v>0</v>
      </c>
      <c r="P2921">
        <v>6</v>
      </c>
      <c r="Q2921" t="b">
        <v>0</v>
      </c>
      <c r="R2921" t="s">
        <v>8269</v>
      </c>
    </row>
    <row r="2922" spans="1:18" ht="43.2" x14ac:dyDescent="0.55000000000000004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0" t="str">
        <f t="shared" si="180"/>
        <v>February</v>
      </c>
      <c r="J2922" s="10">
        <f t="shared" si="181"/>
        <v>2015</v>
      </c>
      <c r="K2922" s="9">
        <f t="shared" si="182"/>
        <v>42088.750810185185</v>
      </c>
      <c r="L2922">
        <v>1427306470</v>
      </c>
      <c r="M2922" s="9">
        <f t="shared" si="183"/>
        <v>42058.792476851857</v>
      </c>
      <c r="N2922">
        <v>1424718070</v>
      </c>
      <c r="O2922" t="b">
        <v>0</v>
      </c>
      <c r="P2922">
        <v>13</v>
      </c>
      <c r="Q2922" t="b">
        <v>0</v>
      </c>
      <c r="R2922" t="s">
        <v>8269</v>
      </c>
    </row>
    <row r="2923" spans="1:18" ht="28.8" x14ac:dyDescent="0.55000000000000004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0" t="str">
        <f t="shared" si="180"/>
        <v>August</v>
      </c>
      <c r="J2923" s="10">
        <f t="shared" si="181"/>
        <v>2014</v>
      </c>
      <c r="K2923" s="9">
        <f t="shared" si="182"/>
        <v>41907.886620370373</v>
      </c>
      <c r="L2923">
        <v>1411679804</v>
      </c>
      <c r="M2923" s="9">
        <f t="shared" si="183"/>
        <v>41877.886620370373</v>
      </c>
      <c r="N2923">
        <v>1409087804</v>
      </c>
      <c r="O2923" t="b">
        <v>0</v>
      </c>
      <c r="P2923">
        <v>3</v>
      </c>
      <c r="Q2923" t="b">
        <v>1</v>
      </c>
      <c r="R2923" t="s">
        <v>8303</v>
      </c>
    </row>
    <row r="2924" spans="1:18" ht="43.2" x14ac:dyDescent="0.55000000000000004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0" t="str">
        <f t="shared" si="180"/>
        <v>April</v>
      </c>
      <c r="J2924" s="10">
        <f t="shared" si="181"/>
        <v>2015</v>
      </c>
      <c r="K2924" s="9">
        <f t="shared" si="182"/>
        <v>42142.874155092592</v>
      </c>
      <c r="L2924">
        <v>1431982727</v>
      </c>
      <c r="M2924" s="9">
        <f t="shared" si="183"/>
        <v>42097.874155092592</v>
      </c>
      <c r="N2924">
        <v>1428094727</v>
      </c>
      <c r="O2924" t="b">
        <v>0</v>
      </c>
      <c r="P2924">
        <v>6</v>
      </c>
      <c r="Q2924" t="b">
        <v>1</v>
      </c>
      <c r="R2924" t="s">
        <v>8303</v>
      </c>
    </row>
    <row r="2925" spans="1:18" ht="43.2" x14ac:dyDescent="0.55000000000000004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0" t="str">
        <f t="shared" si="180"/>
        <v>January</v>
      </c>
      <c r="J2925" s="10">
        <f t="shared" si="181"/>
        <v>2015</v>
      </c>
      <c r="K2925" s="9">
        <f t="shared" si="182"/>
        <v>42028.125</v>
      </c>
      <c r="L2925">
        <v>1422068400</v>
      </c>
      <c r="M2925" s="9">
        <f t="shared" si="183"/>
        <v>42013.15253472222</v>
      </c>
      <c r="N2925">
        <v>1420774779</v>
      </c>
      <c r="O2925" t="b">
        <v>0</v>
      </c>
      <c r="P2925">
        <v>10</v>
      </c>
      <c r="Q2925" t="b">
        <v>1</v>
      </c>
      <c r="R2925" t="s">
        <v>8303</v>
      </c>
    </row>
    <row r="2926" spans="1:18" ht="43.2" x14ac:dyDescent="0.55000000000000004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0" t="str">
        <f t="shared" si="180"/>
        <v>April</v>
      </c>
      <c r="J2926" s="10">
        <f t="shared" si="181"/>
        <v>2015</v>
      </c>
      <c r="K2926" s="9">
        <f t="shared" si="182"/>
        <v>42133.165972222225</v>
      </c>
      <c r="L2926">
        <v>1431143940</v>
      </c>
      <c r="M2926" s="9">
        <f t="shared" si="183"/>
        <v>42103.556828703702</v>
      </c>
      <c r="N2926">
        <v>1428585710</v>
      </c>
      <c r="O2926" t="b">
        <v>0</v>
      </c>
      <c r="P2926">
        <v>147</v>
      </c>
      <c r="Q2926" t="b">
        <v>1</v>
      </c>
      <c r="R2926" t="s">
        <v>8303</v>
      </c>
    </row>
    <row r="2927" spans="1:18" ht="43.2" x14ac:dyDescent="0.55000000000000004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0" t="str">
        <f t="shared" si="180"/>
        <v>August</v>
      </c>
      <c r="J2927" s="10">
        <f t="shared" si="181"/>
        <v>2014</v>
      </c>
      <c r="K2927" s="9">
        <f t="shared" si="182"/>
        <v>41893.584120370368</v>
      </c>
      <c r="L2927">
        <v>1410444068</v>
      </c>
      <c r="M2927" s="9">
        <f t="shared" si="183"/>
        <v>41863.584120370368</v>
      </c>
      <c r="N2927">
        <v>1407852068</v>
      </c>
      <c r="O2927" t="b">
        <v>0</v>
      </c>
      <c r="P2927">
        <v>199</v>
      </c>
      <c r="Q2927" t="b">
        <v>1</v>
      </c>
      <c r="R2927" t="s">
        <v>8303</v>
      </c>
    </row>
    <row r="2928" spans="1:18" ht="43.2" x14ac:dyDescent="0.55000000000000004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0" t="str">
        <f t="shared" si="180"/>
        <v>February</v>
      </c>
      <c r="J2928" s="10">
        <f t="shared" si="181"/>
        <v>2015</v>
      </c>
      <c r="K2928" s="9">
        <f t="shared" si="182"/>
        <v>42058.765960648147</v>
      </c>
      <c r="L2928">
        <v>1424715779</v>
      </c>
      <c r="M2928" s="9">
        <f t="shared" si="183"/>
        <v>42044.765960648147</v>
      </c>
      <c r="N2928">
        <v>1423506179</v>
      </c>
      <c r="O2928" t="b">
        <v>0</v>
      </c>
      <c r="P2928">
        <v>50</v>
      </c>
      <c r="Q2928" t="b">
        <v>1</v>
      </c>
      <c r="R2928" t="s">
        <v>8303</v>
      </c>
    </row>
    <row r="2929" spans="1:18" ht="43.2" x14ac:dyDescent="0.55000000000000004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0" t="str">
        <f t="shared" si="180"/>
        <v>June</v>
      </c>
      <c r="J2929" s="10">
        <f t="shared" si="181"/>
        <v>2014</v>
      </c>
      <c r="K2929" s="9">
        <f t="shared" si="182"/>
        <v>41835.208333333336</v>
      </c>
      <c r="L2929">
        <v>1405400400</v>
      </c>
      <c r="M2929" s="9">
        <f t="shared" si="183"/>
        <v>41806.669317129628</v>
      </c>
      <c r="N2929">
        <v>1402934629</v>
      </c>
      <c r="O2929" t="b">
        <v>0</v>
      </c>
      <c r="P2929">
        <v>21</v>
      </c>
      <c r="Q2929" t="b">
        <v>1</v>
      </c>
      <c r="R2929" t="s">
        <v>8303</v>
      </c>
    </row>
    <row r="2930" spans="1:18" ht="28.8" x14ac:dyDescent="0.55000000000000004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0" t="str">
        <f t="shared" si="180"/>
        <v>February</v>
      </c>
      <c r="J2930" s="10">
        <f t="shared" si="181"/>
        <v>2016</v>
      </c>
      <c r="K2930" s="9">
        <f t="shared" si="182"/>
        <v>42433.998217592598</v>
      </c>
      <c r="L2930">
        <v>1457135846</v>
      </c>
      <c r="M2930" s="9">
        <f t="shared" si="183"/>
        <v>42403.998217592598</v>
      </c>
      <c r="N2930">
        <v>1454543846</v>
      </c>
      <c r="O2930" t="b">
        <v>0</v>
      </c>
      <c r="P2930">
        <v>24</v>
      </c>
      <c r="Q2930" t="b">
        <v>1</v>
      </c>
      <c r="R2930" t="s">
        <v>8303</v>
      </c>
    </row>
    <row r="2931" spans="1:18" ht="43.2" x14ac:dyDescent="0.55000000000000004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0" t="str">
        <f t="shared" si="180"/>
        <v>April</v>
      </c>
      <c r="J2931" s="10">
        <f t="shared" si="181"/>
        <v>2014</v>
      </c>
      <c r="K2931" s="9">
        <f t="shared" si="182"/>
        <v>41784.564328703702</v>
      </c>
      <c r="L2931">
        <v>1401024758</v>
      </c>
      <c r="M2931" s="9">
        <f t="shared" si="183"/>
        <v>41754.564328703702</v>
      </c>
      <c r="N2931">
        <v>1398432758</v>
      </c>
      <c r="O2931" t="b">
        <v>0</v>
      </c>
      <c r="P2931">
        <v>32</v>
      </c>
      <c r="Q2931" t="b">
        <v>1</v>
      </c>
      <c r="R2931" t="s">
        <v>8303</v>
      </c>
    </row>
    <row r="2932" spans="1:18" ht="43.2" x14ac:dyDescent="0.55000000000000004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0" t="str">
        <f t="shared" si="180"/>
        <v>April</v>
      </c>
      <c r="J2932" s="10">
        <f t="shared" si="181"/>
        <v>2015</v>
      </c>
      <c r="K2932" s="9">
        <f t="shared" si="182"/>
        <v>42131.584074074075</v>
      </c>
      <c r="L2932">
        <v>1431007264</v>
      </c>
      <c r="M2932" s="9">
        <f t="shared" si="183"/>
        <v>42101.584074074075</v>
      </c>
      <c r="N2932">
        <v>1428415264</v>
      </c>
      <c r="O2932" t="b">
        <v>0</v>
      </c>
      <c r="P2932">
        <v>62</v>
      </c>
      <c r="Q2932" t="b">
        <v>1</v>
      </c>
      <c r="R2932" t="s">
        <v>8303</v>
      </c>
    </row>
    <row r="2933" spans="1:18" ht="43.2" x14ac:dyDescent="0.55000000000000004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0" t="str">
        <f t="shared" si="180"/>
        <v>August</v>
      </c>
      <c r="J2933" s="10">
        <f t="shared" si="181"/>
        <v>2014</v>
      </c>
      <c r="K2933" s="9">
        <f t="shared" si="182"/>
        <v>41897.255555555559</v>
      </c>
      <c r="L2933">
        <v>1410761280</v>
      </c>
      <c r="M2933" s="9">
        <f t="shared" si="183"/>
        <v>41872.291238425925</v>
      </c>
      <c r="N2933">
        <v>1408604363</v>
      </c>
      <c r="O2933" t="b">
        <v>0</v>
      </c>
      <c r="P2933">
        <v>9</v>
      </c>
      <c r="Q2933" t="b">
        <v>1</v>
      </c>
      <c r="R2933" t="s">
        <v>8303</v>
      </c>
    </row>
    <row r="2934" spans="1:18" ht="43.2" x14ac:dyDescent="0.55000000000000004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0" t="str">
        <f t="shared" si="180"/>
        <v>January</v>
      </c>
      <c r="J2934" s="10">
        <f t="shared" si="181"/>
        <v>2015</v>
      </c>
      <c r="K2934" s="9">
        <f t="shared" si="182"/>
        <v>42056.458333333328</v>
      </c>
      <c r="L2934">
        <v>1424516400</v>
      </c>
      <c r="M2934" s="9">
        <f t="shared" si="183"/>
        <v>42025.164780092593</v>
      </c>
      <c r="N2934">
        <v>1421812637</v>
      </c>
      <c r="O2934" t="b">
        <v>0</v>
      </c>
      <c r="P2934">
        <v>38</v>
      </c>
      <c r="Q2934" t="b">
        <v>1</v>
      </c>
      <c r="R2934" t="s">
        <v>8303</v>
      </c>
    </row>
    <row r="2935" spans="1:18" ht="43.2" x14ac:dyDescent="0.55000000000000004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0" t="str">
        <f t="shared" si="180"/>
        <v>May</v>
      </c>
      <c r="J2935" s="10">
        <f t="shared" si="181"/>
        <v>2016</v>
      </c>
      <c r="K2935" s="9">
        <f t="shared" si="182"/>
        <v>42525.956631944442</v>
      </c>
      <c r="L2935">
        <v>1465081053</v>
      </c>
      <c r="M2935" s="9">
        <f t="shared" si="183"/>
        <v>42495.956631944442</v>
      </c>
      <c r="N2935">
        <v>1462489053</v>
      </c>
      <c r="O2935" t="b">
        <v>0</v>
      </c>
      <c r="P2935">
        <v>54</v>
      </c>
      <c r="Q2935" t="b">
        <v>1</v>
      </c>
      <c r="R2935" t="s">
        <v>8303</v>
      </c>
    </row>
    <row r="2936" spans="1:18" ht="43.2" x14ac:dyDescent="0.55000000000000004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0" t="str">
        <f t="shared" si="180"/>
        <v>May</v>
      </c>
      <c r="J2936" s="10">
        <f t="shared" si="181"/>
        <v>2014</v>
      </c>
      <c r="K2936" s="9">
        <f t="shared" si="182"/>
        <v>41805.636157407411</v>
      </c>
      <c r="L2936">
        <v>1402845364</v>
      </c>
      <c r="M2936" s="9">
        <f t="shared" si="183"/>
        <v>41775.636157407411</v>
      </c>
      <c r="N2936">
        <v>1400253364</v>
      </c>
      <c r="O2936" t="b">
        <v>0</v>
      </c>
      <c r="P2936">
        <v>37</v>
      </c>
      <c r="Q2936" t="b">
        <v>1</v>
      </c>
      <c r="R2936" t="s">
        <v>8303</v>
      </c>
    </row>
    <row r="2937" spans="1:18" ht="43.2" x14ac:dyDescent="0.55000000000000004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0" t="str">
        <f t="shared" si="180"/>
        <v>July</v>
      </c>
      <c r="J2937" s="10">
        <f t="shared" si="181"/>
        <v>2016</v>
      </c>
      <c r="K2937" s="9">
        <f t="shared" si="182"/>
        <v>42611.708333333328</v>
      </c>
      <c r="L2937">
        <v>1472490000</v>
      </c>
      <c r="M2937" s="9">
        <f t="shared" si="183"/>
        <v>42553.583425925928</v>
      </c>
      <c r="N2937">
        <v>1467468008</v>
      </c>
      <c r="O2937" t="b">
        <v>0</v>
      </c>
      <c r="P2937">
        <v>39</v>
      </c>
      <c r="Q2937" t="b">
        <v>1</v>
      </c>
      <c r="R2937" t="s">
        <v>8303</v>
      </c>
    </row>
    <row r="2938" spans="1:18" ht="43.2" x14ac:dyDescent="0.55000000000000004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0" t="str">
        <f t="shared" si="180"/>
        <v>September</v>
      </c>
      <c r="J2938" s="10">
        <f t="shared" si="181"/>
        <v>2014</v>
      </c>
      <c r="K2938" s="9">
        <f t="shared" si="182"/>
        <v>41925.207638888889</v>
      </c>
      <c r="L2938">
        <v>1413176340</v>
      </c>
      <c r="M2938" s="9">
        <f t="shared" si="183"/>
        <v>41912.650729166664</v>
      </c>
      <c r="N2938">
        <v>1412091423</v>
      </c>
      <c r="O2938" t="b">
        <v>0</v>
      </c>
      <c r="P2938">
        <v>34</v>
      </c>
      <c r="Q2938" t="b">
        <v>1</v>
      </c>
      <c r="R2938" t="s">
        <v>8303</v>
      </c>
    </row>
    <row r="2939" spans="1:18" ht="28.8" x14ac:dyDescent="0.55000000000000004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0" t="str">
        <f t="shared" si="180"/>
        <v>June</v>
      </c>
      <c r="J2939" s="10">
        <f t="shared" si="181"/>
        <v>2014</v>
      </c>
      <c r="K2939" s="9">
        <f t="shared" si="182"/>
        <v>41833.457326388889</v>
      </c>
      <c r="L2939">
        <v>1405249113</v>
      </c>
      <c r="M2939" s="9">
        <f t="shared" si="183"/>
        <v>41803.457326388889</v>
      </c>
      <c r="N2939">
        <v>1402657113</v>
      </c>
      <c r="O2939" t="b">
        <v>0</v>
      </c>
      <c r="P2939">
        <v>55</v>
      </c>
      <c r="Q2939" t="b">
        <v>1</v>
      </c>
      <c r="R2939" t="s">
        <v>8303</v>
      </c>
    </row>
    <row r="2940" spans="1:18" ht="43.2" x14ac:dyDescent="0.55000000000000004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0" t="str">
        <f t="shared" si="180"/>
        <v>December</v>
      </c>
      <c r="J2940" s="10">
        <f t="shared" si="181"/>
        <v>2014</v>
      </c>
      <c r="K2940" s="9">
        <f t="shared" si="182"/>
        <v>42034.703865740739</v>
      </c>
      <c r="L2940">
        <v>1422636814</v>
      </c>
      <c r="M2940" s="9">
        <f t="shared" si="183"/>
        <v>42004.703865740739</v>
      </c>
      <c r="N2940">
        <v>1420044814</v>
      </c>
      <c r="O2940" t="b">
        <v>0</v>
      </c>
      <c r="P2940">
        <v>32</v>
      </c>
      <c r="Q2940" t="b">
        <v>1</v>
      </c>
      <c r="R2940" t="s">
        <v>8303</v>
      </c>
    </row>
    <row r="2941" spans="1:18" ht="43.2" x14ac:dyDescent="0.55000000000000004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0" t="str">
        <f t="shared" si="180"/>
        <v>July</v>
      </c>
      <c r="J2941" s="10">
        <f t="shared" si="181"/>
        <v>2014</v>
      </c>
      <c r="K2941" s="9">
        <f t="shared" si="182"/>
        <v>41879.041666666664</v>
      </c>
      <c r="L2941">
        <v>1409187600</v>
      </c>
      <c r="M2941" s="9">
        <f t="shared" si="183"/>
        <v>41845.809166666666</v>
      </c>
      <c r="N2941">
        <v>1406316312</v>
      </c>
      <c r="O2941" t="b">
        <v>0</v>
      </c>
      <c r="P2941">
        <v>25</v>
      </c>
      <c r="Q2941" t="b">
        <v>1</v>
      </c>
      <c r="R2941" t="s">
        <v>8303</v>
      </c>
    </row>
    <row r="2942" spans="1:18" ht="43.2" x14ac:dyDescent="0.55000000000000004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0" t="str">
        <f t="shared" si="180"/>
        <v>December</v>
      </c>
      <c r="J2942" s="10">
        <f t="shared" si="181"/>
        <v>2014</v>
      </c>
      <c r="K2942" s="9">
        <f t="shared" si="182"/>
        <v>42022.773356481484</v>
      </c>
      <c r="L2942">
        <v>1421606018</v>
      </c>
      <c r="M2942" s="9">
        <f t="shared" si="183"/>
        <v>41982.773356481484</v>
      </c>
      <c r="N2942">
        <v>1418150018</v>
      </c>
      <c r="O2942" t="b">
        <v>0</v>
      </c>
      <c r="P2942">
        <v>33</v>
      </c>
      <c r="Q2942" t="b">
        <v>1</v>
      </c>
      <c r="R2942" t="s">
        <v>8303</v>
      </c>
    </row>
    <row r="2943" spans="1:18" ht="43.2" x14ac:dyDescent="0.55000000000000004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0" t="str">
        <f t="shared" si="180"/>
        <v>January</v>
      </c>
      <c r="J2943" s="10">
        <f t="shared" si="181"/>
        <v>2015</v>
      </c>
      <c r="K2943" s="9">
        <f t="shared" si="182"/>
        <v>42064.960127314815</v>
      </c>
      <c r="L2943">
        <v>1425250955</v>
      </c>
      <c r="M2943" s="9">
        <f t="shared" si="183"/>
        <v>42034.960127314815</v>
      </c>
      <c r="N2943">
        <v>1422658955</v>
      </c>
      <c r="O2943" t="b">
        <v>0</v>
      </c>
      <c r="P2943">
        <v>1</v>
      </c>
      <c r="Q2943" t="b">
        <v>0</v>
      </c>
      <c r="R2943" t="s">
        <v>8301</v>
      </c>
    </row>
    <row r="2944" spans="1:18" ht="43.2" x14ac:dyDescent="0.55000000000000004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0" t="str">
        <f t="shared" si="180"/>
        <v>November</v>
      </c>
      <c r="J2944" s="10">
        <f t="shared" si="181"/>
        <v>2015</v>
      </c>
      <c r="K2944" s="9">
        <f t="shared" si="182"/>
        <v>42354.845833333333</v>
      </c>
      <c r="L2944">
        <v>1450297080</v>
      </c>
      <c r="M2944" s="9">
        <f t="shared" si="183"/>
        <v>42334.803923611107</v>
      </c>
      <c r="N2944">
        <v>1448565459</v>
      </c>
      <c r="O2944" t="b">
        <v>0</v>
      </c>
      <c r="P2944">
        <v>202</v>
      </c>
      <c r="Q2944" t="b">
        <v>0</v>
      </c>
      <c r="R2944" t="s">
        <v>8301</v>
      </c>
    </row>
    <row r="2945" spans="1:18" ht="43.2" x14ac:dyDescent="0.55000000000000004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0" t="str">
        <f t="shared" si="180"/>
        <v>March</v>
      </c>
      <c r="J2945" s="10">
        <f t="shared" si="181"/>
        <v>2015</v>
      </c>
      <c r="K2945" s="9">
        <f t="shared" si="182"/>
        <v>42107.129398148143</v>
      </c>
      <c r="L2945">
        <v>1428894380</v>
      </c>
      <c r="M2945" s="9">
        <f t="shared" si="183"/>
        <v>42077.129398148143</v>
      </c>
      <c r="N2945">
        <v>1426302380</v>
      </c>
      <c r="O2945" t="b">
        <v>0</v>
      </c>
      <c r="P2945">
        <v>0</v>
      </c>
      <c r="Q2945" t="b">
        <v>0</v>
      </c>
      <c r="R2945" t="s">
        <v>8301</v>
      </c>
    </row>
    <row r="2946" spans="1:18" ht="43.2" x14ac:dyDescent="0.55000000000000004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0" t="str">
        <f t="shared" si="180"/>
        <v>May</v>
      </c>
      <c r="J2946" s="10">
        <f t="shared" si="181"/>
        <v>2015</v>
      </c>
      <c r="K2946" s="9">
        <f t="shared" si="182"/>
        <v>42162.9143287037</v>
      </c>
      <c r="L2946">
        <v>1433714198</v>
      </c>
      <c r="M2946" s="9">
        <f t="shared" si="183"/>
        <v>42132.9143287037</v>
      </c>
      <c r="N2946">
        <v>1431122198</v>
      </c>
      <c r="O2946" t="b">
        <v>0</v>
      </c>
      <c r="P2946">
        <v>1</v>
      </c>
      <c r="Q2946" t="b">
        <v>0</v>
      </c>
      <c r="R2946" t="s">
        <v>8301</v>
      </c>
    </row>
    <row r="2947" spans="1:18" ht="43.2" x14ac:dyDescent="0.55000000000000004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0" t="str">
        <f t="shared" ref="I2947:I3010" si="184">TEXT(M2947, "mmmm")</f>
        <v>April</v>
      </c>
      <c r="J2947" s="10">
        <f t="shared" ref="J2947:J3010" si="185">YEAR(M2947)</f>
        <v>2015</v>
      </c>
      <c r="K2947" s="9">
        <f t="shared" ref="K2947:K3010" si="186">(((L2947/60)/60)/24)+DATE(1970,1,1)</f>
        <v>42148.139583333337</v>
      </c>
      <c r="L2947">
        <v>1432437660</v>
      </c>
      <c r="M2947" s="9">
        <f t="shared" ref="M2947:M3010" si="187">(((N2947/60)/60)/24)+DATE(1970,1,1)</f>
        <v>42118.139583333337</v>
      </c>
      <c r="N2947">
        <v>1429845660</v>
      </c>
      <c r="O2947" t="b">
        <v>0</v>
      </c>
      <c r="P2947">
        <v>0</v>
      </c>
      <c r="Q2947" t="b">
        <v>0</v>
      </c>
      <c r="R2947" t="s">
        <v>8301</v>
      </c>
    </row>
    <row r="2948" spans="1:18" ht="43.2" x14ac:dyDescent="0.55000000000000004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0" t="str">
        <f t="shared" si="184"/>
        <v>July</v>
      </c>
      <c r="J2948" s="10">
        <f t="shared" si="185"/>
        <v>2016</v>
      </c>
      <c r="K2948" s="9">
        <f t="shared" si="186"/>
        <v>42597.531157407408</v>
      </c>
      <c r="L2948">
        <v>1471265092</v>
      </c>
      <c r="M2948" s="9">
        <f t="shared" si="187"/>
        <v>42567.531157407408</v>
      </c>
      <c r="N2948">
        <v>1468673092</v>
      </c>
      <c r="O2948" t="b">
        <v>0</v>
      </c>
      <c r="P2948">
        <v>2</v>
      </c>
      <c r="Q2948" t="b">
        <v>0</v>
      </c>
      <c r="R2948" t="s">
        <v>8301</v>
      </c>
    </row>
    <row r="2949" spans="1:18" ht="43.2" x14ac:dyDescent="0.55000000000000004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0" t="str">
        <f t="shared" si="184"/>
        <v>October</v>
      </c>
      <c r="J2949" s="10">
        <f t="shared" si="185"/>
        <v>2016</v>
      </c>
      <c r="K2949" s="9">
        <f t="shared" si="186"/>
        <v>42698.715972222228</v>
      </c>
      <c r="L2949">
        <v>1480007460</v>
      </c>
      <c r="M2949" s="9">
        <f t="shared" si="187"/>
        <v>42649.562118055561</v>
      </c>
      <c r="N2949">
        <v>1475760567</v>
      </c>
      <c r="O2949" t="b">
        <v>0</v>
      </c>
      <c r="P2949">
        <v>13</v>
      </c>
      <c r="Q2949" t="b">
        <v>0</v>
      </c>
      <c r="R2949" t="s">
        <v>8301</v>
      </c>
    </row>
    <row r="2950" spans="1:18" ht="43.2" x14ac:dyDescent="0.55000000000000004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0" t="str">
        <f t="shared" si="184"/>
        <v>April</v>
      </c>
      <c r="J2950" s="10">
        <f t="shared" si="185"/>
        <v>2015</v>
      </c>
      <c r="K2950" s="9">
        <f t="shared" si="186"/>
        <v>42157.649224537032</v>
      </c>
      <c r="L2950">
        <v>1433259293</v>
      </c>
      <c r="M2950" s="9">
        <f t="shared" si="187"/>
        <v>42097.649224537032</v>
      </c>
      <c r="N2950">
        <v>1428075293</v>
      </c>
      <c r="O2950" t="b">
        <v>0</v>
      </c>
      <c r="P2950">
        <v>9</v>
      </c>
      <c r="Q2950" t="b">
        <v>0</v>
      </c>
      <c r="R2950" t="s">
        <v>8301</v>
      </c>
    </row>
    <row r="2951" spans="1:18" ht="43.2" x14ac:dyDescent="0.55000000000000004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0" t="str">
        <f t="shared" si="184"/>
        <v>October</v>
      </c>
      <c r="J2951" s="10">
        <f t="shared" si="185"/>
        <v>2015</v>
      </c>
      <c r="K2951" s="9">
        <f t="shared" si="186"/>
        <v>42327.864780092597</v>
      </c>
      <c r="L2951">
        <v>1447965917</v>
      </c>
      <c r="M2951" s="9">
        <f t="shared" si="187"/>
        <v>42297.823113425926</v>
      </c>
      <c r="N2951">
        <v>1445370317</v>
      </c>
      <c r="O2951" t="b">
        <v>0</v>
      </c>
      <c r="P2951">
        <v>2</v>
      </c>
      <c r="Q2951" t="b">
        <v>0</v>
      </c>
      <c r="R2951" t="s">
        <v>8301</v>
      </c>
    </row>
    <row r="2952" spans="1:18" ht="43.2" x14ac:dyDescent="0.55000000000000004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0" t="str">
        <f t="shared" si="184"/>
        <v>December</v>
      </c>
      <c r="J2952" s="10">
        <f t="shared" si="185"/>
        <v>2015</v>
      </c>
      <c r="K2952" s="9">
        <f t="shared" si="186"/>
        <v>42392.36518518519</v>
      </c>
      <c r="L2952">
        <v>1453538752</v>
      </c>
      <c r="M2952" s="9">
        <f t="shared" si="187"/>
        <v>42362.36518518519</v>
      </c>
      <c r="N2952">
        <v>1450946752</v>
      </c>
      <c r="O2952" t="b">
        <v>0</v>
      </c>
      <c r="P2952">
        <v>0</v>
      </c>
      <c r="Q2952" t="b">
        <v>0</v>
      </c>
      <c r="R2952" t="s">
        <v>8301</v>
      </c>
    </row>
    <row r="2953" spans="1:18" ht="57.6" x14ac:dyDescent="0.55000000000000004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0" t="str">
        <f t="shared" si="184"/>
        <v>August</v>
      </c>
      <c r="J2953" s="10">
        <f t="shared" si="185"/>
        <v>2014</v>
      </c>
      <c r="K2953" s="9">
        <f t="shared" si="186"/>
        <v>41917.802928240737</v>
      </c>
      <c r="L2953">
        <v>1412536573</v>
      </c>
      <c r="M2953" s="9">
        <f t="shared" si="187"/>
        <v>41872.802928240737</v>
      </c>
      <c r="N2953">
        <v>1408648573</v>
      </c>
      <c r="O2953" t="b">
        <v>0</v>
      </c>
      <c r="P2953">
        <v>58</v>
      </c>
      <c r="Q2953" t="b">
        <v>0</v>
      </c>
      <c r="R2953" t="s">
        <v>8301</v>
      </c>
    </row>
    <row r="2954" spans="1:18" ht="43.2" x14ac:dyDescent="0.55000000000000004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0" t="str">
        <f t="shared" si="184"/>
        <v>September</v>
      </c>
      <c r="J2954" s="10">
        <f t="shared" si="185"/>
        <v>2016</v>
      </c>
      <c r="K2954" s="9">
        <f t="shared" si="186"/>
        <v>42660.166666666672</v>
      </c>
      <c r="L2954">
        <v>1476676800</v>
      </c>
      <c r="M2954" s="9">
        <f t="shared" si="187"/>
        <v>42628.690266203703</v>
      </c>
      <c r="N2954">
        <v>1473957239</v>
      </c>
      <c r="O2954" t="b">
        <v>0</v>
      </c>
      <c r="P2954">
        <v>8</v>
      </c>
      <c r="Q2954" t="b">
        <v>0</v>
      </c>
      <c r="R2954" t="s">
        <v>8301</v>
      </c>
    </row>
    <row r="2955" spans="1:18" ht="43.2" x14ac:dyDescent="0.55000000000000004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0" t="str">
        <f t="shared" si="184"/>
        <v>September</v>
      </c>
      <c r="J2955" s="10">
        <f t="shared" si="185"/>
        <v>2015</v>
      </c>
      <c r="K2955" s="9">
        <f t="shared" si="186"/>
        <v>42285.791909722218</v>
      </c>
      <c r="L2955">
        <v>1444330821</v>
      </c>
      <c r="M2955" s="9">
        <f t="shared" si="187"/>
        <v>42255.791909722218</v>
      </c>
      <c r="N2955">
        <v>1441738821</v>
      </c>
      <c r="O2955" t="b">
        <v>0</v>
      </c>
      <c r="P2955">
        <v>3</v>
      </c>
      <c r="Q2955" t="b">
        <v>0</v>
      </c>
      <c r="R2955" t="s">
        <v>8301</v>
      </c>
    </row>
    <row r="2956" spans="1:18" ht="43.2" x14ac:dyDescent="0.55000000000000004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0" t="str">
        <f t="shared" si="184"/>
        <v>February</v>
      </c>
      <c r="J2956" s="10">
        <f t="shared" si="185"/>
        <v>2017</v>
      </c>
      <c r="K2956" s="9">
        <f t="shared" si="186"/>
        <v>42810.541701388895</v>
      </c>
      <c r="L2956">
        <v>1489669203</v>
      </c>
      <c r="M2956" s="9">
        <f t="shared" si="187"/>
        <v>42790.583368055552</v>
      </c>
      <c r="N2956">
        <v>1487944803</v>
      </c>
      <c r="O2956" t="b">
        <v>0</v>
      </c>
      <c r="P2956">
        <v>0</v>
      </c>
      <c r="Q2956" t="b">
        <v>0</v>
      </c>
      <c r="R2956" t="s">
        <v>8301</v>
      </c>
    </row>
    <row r="2957" spans="1:18" ht="28.8" x14ac:dyDescent="0.55000000000000004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0" t="str">
        <f t="shared" si="184"/>
        <v>May</v>
      </c>
      <c r="J2957" s="10">
        <f t="shared" si="185"/>
        <v>2015</v>
      </c>
      <c r="K2957" s="9">
        <f t="shared" si="186"/>
        <v>42171.741307870368</v>
      </c>
      <c r="L2957">
        <v>1434476849</v>
      </c>
      <c r="M2957" s="9">
        <f t="shared" si="187"/>
        <v>42141.741307870368</v>
      </c>
      <c r="N2957">
        <v>1431884849</v>
      </c>
      <c r="O2957" t="b">
        <v>0</v>
      </c>
      <c r="P2957">
        <v>11</v>
      </c>
      <c r="Q2957" t="b">
        <v>0</v>
      </c>
      <c r="R2957" t="s">
        <v>8301</v>
      </c>
    </row>
    <row r="2958" spans="1:18" ht="43.2" x14ac:dyDescent="0.55000000000000004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0" t="str">
        <f t="shared" si="184"/>
        <v>April</v>
      </c>
      <c r="J2958" s="10">
        <f t="shared" si="185"/>
        <v>2016</v>
      </c>
      <c r="K2958" s="9">
        <f t="shared" si="186"/>
        <v>42494.958912037036</v>
      </c>
      <c r="L2958">
        <v>1462402850</v>
      </c>
      <c r="M2958" s="9">
        <f t="shared" si="187"/>
        <v>42464.958912037036</v>
      </c>
      <c r="N2958">
        <v>1459810850</v>
      </c>
      <c r="O2958" t="b">
        <v>0</v>
      </c>
      <c r="P2958">
        <v>20</v>
      </c>
      <c r="Q2958" t="b">
        <v>0</v>
      </c>
      <c r="R2958" t="s">
        <v>8301</v>
      </c>
    </row>
    <row r="2959" spans="1:18" ht="43.2" x14ac:dyDescent="0.55000000000000004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0" t="str">
        <f t="shared" si="184"/>
        <v>January</v>
      </c>
      <c r="J2959" s="10">
        <f t="shared" si="185"/>
        <v>2015</v>
      </c>
      <c r="K2959" s="9">
        <f t="shared" si="186"/>
        <v>42090.969583333332</v>
      </c>
      <c r="L2959">
        <v>1427498172</v>
      </c>
      <c r="M2959" s="9">
        <f t="shared" si="187"/>
        <v>42031.011249999996</v>
      </c>
      <c r="N2959">
        <v>1422317772</v>
      </c>
      <c r="O2959" t="b">
        <v>0</v>
      </c>
      <c r="P2959">
        <v>3</v>
      </c>
      <c r="Q2959" t="b">
        <v>0</v>
      </c>
      <c r="R2959" t="s">
        <v>8301</v>
      </c>
    </row>
    <row r="2960" spans="1:18" ht="43.2" x14ac:dyDescent="0.55000000000000004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0" t="str">
        <f t="shared" si="184"/>
        <v>March</v>
      </c>
      <c r="J2960" s="10">
        <f t="shared" si="185"/>
        <v>2016</v>
      </c>
      <c r="K2960" s="9">
        <f t="shared" si="186"/>
        <v>42498.73746527778</v>
      </c>
      <c r="L2960">
        <v>1462729317</v>
      </c>
      <c r="M2960" s="9">
        <f t="shared" si="187"/>
        <v>42438.779131944444</v>
      </c>
      <c r="N2960">
        <v>1457548917</v>
      </c>
      <c r="O2960" t="b">
        <v>0</v>
      </c>
      <c r="P2960">
        <v>0</v>
      </c>
      <c r="Q2960" t="b">
        <v>0</v>
      </c>
      <c r="R2960" t="s">
        <v>8301</v>
      </c>
    </row>
    <row r="2961" spans="1:18" ht="43.2" x14ac:dyDescent="0.55000000000000004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0" t="str">
        <f t="shared" si="184"/>
        <v>May</v>
      </c>
      <c r="J2961" s="10">
        <f t="shared" si="185"/>
        <v>2016</v>
      </c>
      <c r="K2961" s="9">
        <f t="shared" si="186"/>
        <v>42528.008391203708</v>
      </c>
      <c r="L2961">
        <v>1465258325</v>
      </c>
      <c r="M2961" s="9">
        <f t="shared" si="187"/>
        <v>42498.008391203708</v>
      </c>
      <c r="N2961">
        <v>1462666325</v>
      </c>
      <c r="O2961" t="b">
        <v>0</v>
      </c>
      <c r="P2961">
        <v>0</v>
      </c>
      <c r="Q2961" t="b">
        <v>0</v>
      </c>
      <c r="R2961" t="s">
        <v>8301</v>
      </c>
    </row>
    <row r="2962" spans="1:18" ht="43.2" x14ac:dyDescent="0.55000000000000004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0" t="str">
        <f t="shared" si="184"/>
        <v>August</v>
      </c>
      <c r="J2962" s="10">
        <f t="shared" si="185"/>
        <v>2014</v>
      </c>
      <c r="K2962" s="9">
        <f t="shared" si="186"/>
        <v>41893.757210648146</v>
      </c>
      <c r="L2962">
        <v>1410459023</v>
      </c>
      <c r="M2962" s="9">
        <f t="shared" si="187"/>
        <v>41863.757210648146</v>
      </c>
      <c r="N2962">
        <v>1407867023</v>
      </c>
      <c r="O2962" t="b">
        <v>0</v>
      </c>
      <c r="P2962">
        <v>0</v>
      </c>
      <c r="Q2962" t="b">
        <v>0</v>
      </c>
      <c r="R2962" t="s">
        <v>8301</v>
      </c>
    </row>
    <row r="2963" spans="1:18" ht="43.2" x14ac:dyDescent="0.55000000000000004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0" t="str">
        <f t="shared" si="184"/>
        <v>February</v>
      </c>
      <c r="J2963" s="10">
        <f t="shared" si="185"/>
        <v>2015</v>
      </c>
      <c r="K2963" s="9">
        <f t="shared" si="186"/>
        <v>42089.166666666672</v>
      </c>
      <c r="L2963">
        <v>1427342400</v>
      </c>
      <c r="M2963" s="9">
        <f t="shared" si="187"/>
        <v>42061.212488425925</v>
      </c>
      <c r="N2963">
        <v>1424927159</v>
      </c>
      <c r="O2963" t="b">
        <v>0</v>
      </c>
      <c r="P2963">
        <v>108</v>
      </c>
      <c r="Q2963" t="b">
        <v>1</v>
      </c>
      <c r="R2963" t="s">
        <v>8269</v>
      </c>
    </row>
    <row r="2964" spans="1:18" ht="43.2" x14ac:dyDescent="0.55000000000000004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0" t="str">
        <f t="shared" si="184"/>
        <v>February</v>
      </c>
      <c r="J2964" s="10">
        <f t="shared" si="185"/>
        <v>2015</v>
      </c>
      <c r="K2964" s="9">
        <f t="shared" si="186"/>
        <v>42064.290972222225</v>
      </c>
      <c r="L2964">
        <v>1425193140</v>
      </c>
      <c r="M2964" s="9">
        <f t="shared" si="187"/>
        <v>42036.24428240741</v>
      </c>
      <c r="N2964">
        <v>1422769906</v>
      </c>
      <c r="O2964" t="b">
        <v>0</v>
      </c>
      <c r="P2964">
        <v>20</v>
      </c>
      <c r="Q2964" t="b">
        <v>1</v>
      </c>
      <c r="R2964" t="s">
        <v>8269</v>
      </c>
    </row>
    <row r="2965" spans="1:18" ht="57.6" x14ac:dyDescent="0.55000000000000004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0" t="str">
        <f t="shared" si="184"/>
        <v>June</v>
      </c>
      <c r="J2965" s="10">
        <f t="shared" si="185"/>
        <v>2015</v>
      </c>
      <c r="K2965" s="9">
        <f t="shared" si="186"/>
        <v>42187.470185185186</v>
      </c>
      <c r="L2965">
        <v>1435835824</v>
      </c>
      <c r="M2965" s="9">
        <f t="shared" si="187"/>
        <v>42157.470185185186</v>
      </c>
      <c r="N2965">
        <v>1433243824</v>
      </c>
      <c r="O2965" t="b">
        <v>0</v>
      </c>
      <c r="P2965">
        <v>98</v>
      </c>
      <c r="Q2965" t="b">
        <v>1</v>
      </c>
      <c r="R2965" t="s">
        <v>8269</v>
      </c>
    </row>
    <row r="2966" spans="1:18" ht="43.2" x14ac:dyDescent="0.55000000000000004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0" t="str">
        <f t="shared" si="184"/>
        <v>July</v>
      </c>
      <c r="J2966" s="10">
        <f t="shared" si="185"/>
        <v>2014</v>
      </c>
      <c r="K2966" s="9">
        <f t="shared" si="186"/>
        <v>41857.897222222222</v>
      </c>
      <c r="L2966">
        <v>1407360720</v>
      </c>
      <c r="M2966" s="9">
        <f t="shared" si="187"/>
        <v>41827.909942129627</v>
      </c>
      <c r="N2966">
        <v>1404769819</v>
      </c>
      <c r="O2966" t="b">
        <v>0</v>
      </c>
      <c r="P2966">
        <v>196</v>
      </c>
      <c r="Q2966" t="b">
        <v>1</v>
      </c>
      <c r="R2966" t="s">
        <v>8269</v>
      </c>
    </row>
    <row r="2967" spans="1:18" ht="43.2" x14ac:dyDescent="0.55000000000000004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0" t="str">
        <f t="shared" si="184"/>
        <v>June</v>
      </c>
      <c r="J2967" s="10">
        <f t="shared" si="185"/>
        <v>2015</v>
      </c>
      <c r="K2967" s="9">
        <f t="shared" si="186"/>
        <v>42192.729548611111</v>
      </c>
      <c r="L2967">
        <v>1436290233</v>
      </c>
      <c r="M2967" s="9">
        <f t="shared" si="187"/>
        <v>42162.729548611111</v>
      </c>
      <c r="N2967">
        <v>1433698233</v>
      </c>
      <c r="O2967" t="b">
        <v>0</v>
      </c>
      <c r="P2967">
        <v>39</v>
      </c>
      <c r="Q2967" t="b">
        <v>1</v>
      </c>
      <c r="R2967" t="s">
        <v>8269</v>
      </c>
    </row>
    <row r="2968" spans="1:18" ht="43.2" x14ac:dyDescent="0.55000000000000004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0" t="str">
        <f t="shared" si="184"/>
        <v>August</v>
      </c>
      <c r="J2968" s="10">
        <f t="shared" si="185"/>
        <v>2015</v>
      </c>
      <c r="K2968" s="9">
        <f t="shared" si="186"/>
        <v>42263.738564814819</v>
      </c>
      <c r="L2968">
        <v>1442425412</v>
      </c>
      <c r="M2968" s="9">
        <f t="shared" si="187"/>
        <v>42233.738564814819</v>
      </c>
      <c r="N2968">
        <v>1439833412</v>
      </c>
      <c r="O2968" t="b">
        <v>0</v>
      </c>
      <c r="P2968">
        <v>128</v>
      </c>
      <c r="Q2968" t="b">
        <v>1</v>
      </c>
      <c r="R2968" t="s">
        <v>8269</v>
      </c>
    </row>
    <row r="2969" spans="1:18" ht="43.2" x14ac:dyDescent="0.55000000000000004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0" t="str">
        <f t="shared" si="184"/>
        <v>February</v>
      </c>
      <c r="J2969" s="10">
        <f t="shared" si="185"/>
        <v>2015</v>
      </c>
      <c r="K2969" s="9">
        <f t="shared" si="186"/>
        <v>42072.156157407408</v>
      </c>
      <c r="L2969">
        <v>1425872692</v>
      </c>
      <c r="M2969" s="9">
        <f t="shared" si="187"/>
        <v>42042.197824074072</v>
      </c>
      <c r="N2969">
        <v>1423284292</v>
      </c>
      <c r="O2969" t="b">
        <v>0</v>
      </c>
      <c r="P2969">
        <v>71</v>
      </c>
      <c r="Q2969" t="b">
        <v>1</v>
      </c>
      <c r="R2969" t="s">
        <v>8269</v>
      </c>
    </row>
    <row r="2970" spans="1:18" ht="28.8" x14ac:dyDescent="0.55000000000000004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0" t="str">
        <f t="shared" si="184"/>
        <v>August</v>
      </c>
      <c r="J2970" s="10">
        <f t="shared" si="185"/>
        <v>2016</v>
      </c>
      <c r="K2970" s="9">
        <f t="shared" si="186"/>
        <v>42599.165972222225</v>
      </c>
      <c r="L2970">
        <v>1471406340</v>
      </c>
      <c r="M2970" s="9">
        <f t="shared" si="187"/>
        <v>42585.523842592593</v>
      </c>
      <c r="N2970">
        <v>1470227660</v>
      </c>
      <c r="O2970" t="b">
        <v>0</v>
      </c>
      <c r="P2970">
        <v>47</v>
      </c>
      <c r="Q2970" t="b">
        <v>1</v>
      </c>
      <c r="R2970" t="s">
        <v>8269</v>
      </c>
    </row>
    <row r="2971" spans="1:18" ht="43.2" x14ac:dyDescent="0.55000000000000004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0" t="str">
        <f t="shared" si="184"/>
        <v>April</v>
      </c>
      <c r="J2971" s="10">
        <f t="shared" si="185"/>
        <v>2015</v>
      </c>
      <c r="K2971" s="9">
        <f t="shared" si="186"/>
        <v>42127.952083333337</v>
      </c>
      <c r="L2971">
        <v>1430693460</v>
      </c>
      <c r="M2971" s="9">
        <f t="shared" si="187"/>
        <v>42097.786493055552</v>
      </c>
      <c r="N2971">
        <v>1428087153</v>
      </c>
      <c r="O2971" t="b">
        <v>0</v>
      </c>
      <c r="P2971">
        <v>17</v>
      </c>
      <c r="Q2971" t="b">
        <v>1</v>
      </c>
      <c r="R2971" t="s">
        <v>8269</v>
      </c>
    </row>
    <row r="2972" spans="1:18" ht="43.2" x14ac:dyDescent="0.55000000000000004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0" t="str">
        <f t="shared" si="184"/>
        <v>June</v>
      </c>
      <c r="J2972" s="10">
        <f t="shared" si="185"/>
        <v>2014</v>
      </c>
      <c r="K2972" s="9">
        <f t="shared" si="186"/>
        <v>41838.669571759259</v>
      </c>
      <c r="L2972">
        <v>1405699451</v>
      </c>
      <c r="M2972" s="9">
        <f t="shared" si="187"/>
        <v>41808.669571759259</v>
      </c>
      <c r="N2972">
        <v>1403107451</v>
      </c>
      <c r="O2972" t="b">
        <v>0</v>
      </c>
      <c r="P2972">
        <v>91</v>
      </c>
      <c r="Q2972" t="b">
        <v>1</v>
      </c>
      <c r="R2972" t="s">
        <v>8269</v>
      </c>
    </row>
    <row r="2973" spans="1:18" ht="43.2" x14ac:dyDescent="0.55000000000000004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0" t="str">
        <f t="shared" si="184"/>
        <v>August</v>
      </c>
      <c r="J2973" s="10">
        <f t="shared" si="185"/>
        <v>2014</v>
      </c>
      <c r="K2973" s="9">
        <f t="shared" si="186"/>
        <v>41882.658310185187</v>
      </c>
      <c r="L2973">
        <v>1409500078</v>
      </c>
      <c r="M2973" s="9">
        <f t="shared" si="187"/>
        <v>41852.658310185187</v>
      </c>
      <c r="N2973">
        <v>1406908078</v>
      </c>
      <c r="O2973" t="b">
        <v>0</v>
      </c>
      <c r="P2973">
        <v>43</v>
      </c>
      <c r="Q2973" t="b">
        <v>1</v>
      </c>
      <c r="R2973" t="s">
        <v>8269</v>
      </c>
    </row>
    <row r="2974" spans="1:18" ht="28.8" x14ac:dyDescent="0.55000000000000004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0" t="str">
        <f t="shared" si="184"/>
        <v>November</v>
      </c>
      <c r="J2974" s="10">
        <f t="shared" si="185"/>
        <v>2016</v>
      </c>
      <c r="K2974" s="9">
        <f t="shared" si="186"/>
        <v>42709.041666666672</v>
      </c>
      <c r="L2974">
        <v>1480899600</v>
      </c>
      <c r="M2974" s="9">
        <f t="shared" si="187"/>
        <v>42694.110185185185</v>
      </c>
      <c r="N2974">
        <v>1479609520</v>
      </c>
      <c r="O2974" t="b">
        <v>0</v>
      </c>
      <c r="P2974">
        <v>17</v>
      </c>
      <c r="Q2974" t="b">
        <v>1</v>
      </c>
      <c r="R2974" t="s">
        <v>8269</v>
      </c>
    </row>
    <row r="2975" spans="1:18" ht="43.2" x14ac:dyDescent="0.55000000000000004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0" t="str">
        <f t="shared" si="184"/>
        <v>December</v>
      </c>
      <c r="J2975" s="10">
        <f t="shared" si="185"/>
        <v>2015</v>
      </c>
      <c r="K2975" s="9">
        <f t="shared" si="186"/>
        <v>42370.166666666672</v>
      </c>
      <c r="L2975">
        <v>1451620800</v>
      </c>
      <c r="M2975" s="9">
        <f t="shared" si="187"/>
        <v>42341.818379629629</v>
      </c>
      <c r="N2975">
        <v>1449171508</v>
      </c>
      <c r="O2975" t="b">
        <v>0</v>
      </c>
      <c r="P2975">
        <v>33</v>
      </c>
      <c r="Q2975" t="b">
        <v>1</v>
      </c>
      <c r="R2975" t="s">
        <v>8269</v>
      </c>
    </row>
    <row r="2976" spans="1:18" ht="43.2" x14ac:dyDescent="0.55000000000000004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0" t="str">
        <f t="shared" si="184"/>
        <v>August</v>
      </c>
      <c r="J2976" s="10">
        <f t="shared" si="185"/>
        <v>2014</v>
      </c>
      <c r="K2976" s="9">
        <f t="shared" si="186"/>
        <v>41908.065972222219</v>
      </c>
      <c r="L2976">
        <v>1411695300</v>
      </c>
      <c r="M2976" s="9">
        <f t="shared" si="187"/>
        <v>41880.061006944445</v>
      </c>
      <c r="N2976">
        <v>1409275671</v>
      </c>
      <c r="O2976" t="b">
        <v>0</v>
      </c>
      <c r="P2976">
        <v>87</v>
      </c>
      <c r="Q2976" t="b">
        <v>1</v>
      </c>
      <c r="R2976" t="s">
        <v>8269</v>
      </c>
    </row>
    <row r="2977" spans="1:18" ht="43.2" x14ac:dyDescent="0.55000000000000004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0" t="str">
        <f t="shared" si="184"/>
        <v>October</v>
      </c>
      <c r="J2977" s="10">
        <f t="shared" si="185"/>
        <v>2014</v>
      </c>
      <c r="K2977" s="9">
        <f t="shared" si="186"/>
        <v>41970.125</v>
      </c>
      <c r="L2977">
        <v>1417057200</v>
      </c>
      <c r="M2977" s="9">
        <f t="shared" si="187"/>
        <v>41941.683865740742</v>
      </c>
      <c r="N2977">
        <v>1414599886</v>
      </c>
      <c r="O2977" t="b">
        <v>0</v>
      </c>
      <c r="P2977">
        <v>113</v>
      </c>
      <c r="Q2977" t="b">
        <v>1</v>
      </c>
      <c r="R2977" t="s">
        <v>8269</v>
      </c>
    </row>
    <row r="2978" spans="1:18" ht="43.2" x14ac:dyDescent="0.55000000000000004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0" t="str">
        <f t="shared" si="184"/>
        <v>February</v>
      </c>
      <c r="J2978" s="10">
        <f t="shared" si="185"/>
        <v>2016</v>
      </c>
      <c r="K2978" s="9">
        <f t="shared" si="186"/>
        <v>42442.5</v>
      </c>
      <c r="L2978">
        <v>1457870400</v>
      </c>
      <c r="M2978" s="9">
        <f t="shared" si="187"/>
        <v>42425.730671296296</v>
      </c>
      <c r="N2978">
        <v>1456421530</v>
      </c>
      <c r="O2978" t="b">
        <v>0</v>
      </c>
      <c r="P2978">
        <v>14</v>
      </c>
      <c r="Q2978" t="b">
        <v>1</v>
      </c>
      <c r="R2978" t="s">
        <v>8269</v>
      </c>
    </row>
    <row r="2979" spans="1:18" ht="57.6" x14ac:dyDescent="0.55000000000000004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0" t="str">
        <f t="shared" si="184"/>
        <v>January</v>
      </c>
      <c r="J2979" s="10">
        <f t="shared" si="185"/>
        <v>2015</v>
      </c>
      <c r="K2979" s="9">
        <f t="shared" si="186"/>
        <v>42086.093055555553</v>
      </c>
      <c r="L2979">
        <v>1427076840</v>
      </c>
      <c r="M2979" s="9">
        <f t="shared" si="187"/>
        <v>42026.88118055556</v>
      </c>
      <c r="N2979">
        <v>1421960934</v>
      </c>
      <c r="O2979" t="b">
        <v>0</v>
      </c>
      <c r="P2979">
        <v>30</v>
      </c>
      <c r="Q2979" t="b">
        <v>1</v>
      </c>
      <c r="R2979" t="s">
        <v>8269</v>
      </c>
    </row>
    <row r="2980" spans="1:18" ht="43.2" x14ac:dyDescent="0.55000000000000004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0" t="str">
        <f t="shared" si="184"/>
        <v>October</v>
      </c>
      <c r="J2980" s="10">
        <f t="shared" si="185"/>
        <v>2014</v>
      </c>
      <c r="K2980" s="9">
        <f t="shared" si="186"/>
        <v>41932.249305555553</v>
      </c>
      <c r="L2980">
        <v>1413784740</v>
      </c>
      <c r="M2980" s="9">
        <f t="shared" si="187"/>
        <v>41922.640590277777</v>
      </c>
      <c r="N2980">
        <v>1412954547</v>
      </c>
      <c r="O2980" t="b">
        <v>0</v>
      </c>
      <c r="P2980">
        <v>16</v>
      </c>
      <c r="Q2980" t="b">
        <v>1</v>
      </c>
      <c r="R2980" t="s">
        <v>8269</v>
      </c>
    </row>
    <row r="2981" spans="1:18" ht="43.2" x14ac:dyDescent="0.55000000000000004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0" t="str">
        <f t="shared" si="184"/>
        <v>December</v>
      </c>
      <c r="J2981" s="10">
        <f t="shared" si="185"/>
        <v>2014</v>
      </c>
      <c r="K2981" s="9">
        <f t="shared" si="186"/>
        <v>42010.25</v>
      </c>
      <c r="L2981">
        <v>1420524000</v>
      </c>
      <c r="M2981" s="9">
        <f t="shared" si="187"/>
        <v>41993.824340277773</v>
      </c>
      <c r="N2981">
        <v>1419104823</v>
      </c>
      <c r="O2981" t="b">
        <v>0</v>
      </c>
      <c r="P2981">
        <v>46</v>
      </c>
      <c r="Q2981" t="b">
        <v>1</v>
      </c>
      <c r="R2981" t="s">
        <v>8269</v>
      </c>
    </row>
    <row r="2982" spans="1:18" ht="43.2" x14ac:dyDescent="0.55000000000000004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0" t="str">
        <f t="shared" si="184"/>
        <v>August</v>
      </c>
      <c r="J2982" s="10">
        <f t="shared" si="185"/>
        <v>2015</v>
      </c>
      <c r="K2982" s="9">
        <f t="shared" si="186"/>
        <v>42240.083333333328</v>
      </c>
      <c r="L2982">
        <v>1440381600</v>
      </c>
      <c r="M2982" s="9">
        <f t="shared" si="187"/>
        <v>42219.915856481486</v>
      </c>
      <c r="N2982">
        <v>1438639130</v>
      </c>
      <c r="O2982" t="b">
        <v>0</v>
      </c>
      <c r="P2982">
        <v>24</v>
      </c>
      <c r="Q2982" t="b">
        <v>1</v>
      </c>
      <c r="R2982" t="s">
        <v>8269</v>
      </c>
    </row>
    <row r="2983" spans="1:18" ht="43.2" x14ac:dyDescent="0.55000000000000004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0" t="str">
        <f t="shared" si="184"/>
        <v>August</v>
      </c>
      <c r="J2983" s="10">
        <f t="shared" si="185"/>
        <v>2015</v>
      </c>
      <c r="K2983" s="9">
        <f t="shared" si="186"/>
        <v>42270.559675925921</v>
      </c>
      <c r="L2983">
        <v>1443014756</v>
      </c>
      <c r="M2983" s="9">
        <f t="shared" si="187"/>
        <v>42225.559675925921</v>
      </c>
      <c r="N2983">
        <v>1439126756</v>
      </c>
      <c r="O2983" t="b">
        <v>1</v>
      </c>
      <c r="P2983">
        <v>97</v>
      </c>
      <c r="Q2983" t="b">
        <v>1</v>
      </c>
      <c r="R2983" t="s">
        <v>8301</v>
      </c>
    </row>
    <row r="2984" spans="1:18" ht="28.8" x14ac:dyDescent="0.55000000000000004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0" t="str">
        <f t="shared" si="184"/>
        <v>January</v>
      </c>
      <c r="J2984" s="10">
        <f t="shared" si="185"/>
        <v>2016</v>
      </c>
      <c r="K2984" s="9">
        <f t="shared" si="186"/>
        <v>42411.686840277776</v>
      </c>
      <c r="L2984">
        <v>1455208143</v>
      </c>
      <c r="M2984" s="9">
        <f t="shared" si="187"/>
        <v>42381.686840277776</v>
      </c>
      <c r="N2984">
        <v>1452616143</v>
      </c>
      <c r="O2984" t="b">
        <v>1</v>
      </c>
      <c r="P2984">
        <v>59</v>
      </c>
      <c r="Q2984" t="b">
        <v>1</v>
      </c>
      <c r="R2984" t="s">
        <v>8301</v>
      </c>
    </row>
    <row r="2985" spans="1:18" ht="43.2" x14ac:dyDescent="0.55000000000000004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0" t="str">
        <f t="shared" si="184"/>
        <v>September</v>
      </c>
      <c r="J2985" s="10">
        <f t="shared" si="185"/>
        <v>2014</v>
      </c>
      <c r="K2985" s="9">
        <f t="shared" si="186"/>
        <v>41954.674027777779</v>
      </c>
      <c r="L2985">
        <v>1415722236</v>
      </c>
      <c r="M2985" s="9">
        <f t="shared" si="187"/>
        <v>41894.632361111115</v>
      </c>
      <c r="N2985">
        <v>1410534636</v>
      </c>
      <c r="O2985" t="b">
        <v>1</v>
      </c>
      <c r="P2985">
        <v>1095</v>
      </c>
      <c r="Q2985" t="b">
        <v>1</v>
      </c>
      <c r="R2985" t="s">
        <v>8301</v>
      </c>
    </row>
    <row r="2986" spans="1:18" ht="43.2" x14ac:dyDescent="0.55000000000000004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0" t="str">
        <f t="shared" si="184"/>
        <v>July</v>
      </c>
      <c r="J2986" s="10">
        <f t="shared" si="185"/>
        <v>2016</v>
      </c>
      <c r="K2986" s="9">
        <f t="shared" si="186"/>
        <v>42606.278715277775</v>
      </c>
      <c r="L2986">
        <v>1472020881</v>
      </c>
      <c r="M2986" s="9">
        <f t="shared" si="187"/>
        <v>42576.278715277775</v>
      </c>
      <c r="N2986">
        <v>1469428881</v>
      </c>
      <c r="O2986" t="b">
        <v>1</v>
      </c>
      <c r="P2986">
        <v>218</v>
      </c>
      <c r="Q2986" t="b">
        <v>1</v>
      </c>
      <c r="R2986" t="s">
        <v>8301</v>
      </c>
    </row>
    <row r="2987" spans="1:18" ht="43.2" x14ac:dyDescent="0.55000000000000004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0" t="str">
        <f t="shared" si="184"/>
        <v>October</v>
      </c>
      <c r="J2987" s="10">
        <f t="shared" si="185"/>
        <v>2016</v>
      </c>
      <c r="K2987" s="9">
        <f t="shared" si="186"/>
        <v>42674.166666666672</v>
      </c>
      <c r="L2987">
        <v>1477886400</v>
      </c>
      <c r="M2987" s="9">
        <f t="shared" si="187"/>
        <v>42654.973703703698</v>
      </c>
      <c r="N2987">
        <v>1476228128</v>
      </c>
      <c r="O2987" t="b">
        <v>0</v>
      </c>
      <c r="P2987">
        <v>111</v>
      </c>
      <c r="Q2987" t="b">
        <v>1</v>
      </c>
      <c r="R2987" t="s">
        <v>8301</v>
      </c>
    </row>
    <row r="2988" spans="1:18" ht="43.2" x14ac:dyDescent="0.55000000000000004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0" t="str">
        <f t="shared" si="184"/>
        <v>March</v>
      </c>
      <c r="J2988" s="10">
        <f t="shared" si="185"/>
        <v>2016</v>
      </c>
      <c r="K2988" s="9">
        <f t="shared" si="186"/>
        <v>42491.458402777775</v>
      </c>
      <c r="L2988">
        <v>1462100406</v>
      </c>
      <c r="M2988" s="9">
        <f t="shared" si="187"/>
        <v>42431.500069444446</v>
      </c>
      <c r="N2988">
        <v>1456920006</v>
      </c>
      <c r="O2988" t="b">
        <v>0</v>
      </c>
      <c r="P2988">
        <v>56</v>
      </c>
      <c r="Q2988" t="b">
        <v>1</v>
      </c>
      <c r="R2988" t="s">
        <v>8301</v>
      </c>
    </row>
    <row r="2989" spans="1:18" ht="43.2" x14ac:dyDescent="0.55000000000000004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0" t="str">
        <f t="shared" si="184"/>
        <v>September</v>
      </c>
      <c r="J2989" s="10">
        <f t="shared" si="185"/>
        <v>2016</v>
      </c>
      <c r="K2989" s="9">
        <f t="shared" si="186"/>
        <v>42656</v>
      </c>
      <c r="L2989">
        <v>1476316800</v>
      </c>
      <c r="M2989" s="9">
        <f t="shared" si="187"/>
        <v>42627.307303240741</v>
      </c>
      <c r="N2989">
        <v>1473837751</v>
      </c>
      <c r="O2989" t="b">
        <v>0</v>
      </c>
      <c r="P2989">
        <v>265</v>
      </c>
      <c r="Q2989" t="b">
        <v>1</v>
      </c>
      <c r="R2989" t="s">
        <v>8301</v>
      </c>
    </row>
    <row r="2990" spans="1:18" ht="43.2" x14ac:dyDescent="0.55000000000000004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0" t="str">
        <f t="shared" si="184"/>
        <v>May</v>
      </c>
      <c r="J2990" s="10">
        <f t="shared" si="185"/>
        <v>2016</v>
      </c>
      <c r="K2990" s="9">
        <f t="shared" si="186"/>
        <v>42541.362048611118</v>
      </c>
      <c r="L2990">
        <v>1466412081</v>
      </c>
      <c r="M2990" s="9">
        <f t="shared" si="187"/>
        <v>42511.362048611118</v>
      </c>
      <c r="N2990">
        <v>1463820081</v>
      </c>
      <c r="O2990" t="b">
        <v>0</v>
      </c>
      <c r="P2990">
        <v>28</v>
      </c>
      <c r="Q2990" t="b">
        <v>1</v>
      </c>
      <c r="R2990" t="s">
        <v>8301</v>
      </c>
    </row>
    <row r="2991" spans="1:18" x14ac:dyDescent="0.55000000000000004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0" t="str">
        <f t="shared" si="184"/>
        <v>November</v>
      </c>
      <c r="J2991" s="10">
        <f t="shared" si="185"/>
        <v>2015</v>
      </c>
      <c r="K2991" s="9">
        <f t="shared" si="186"/>
        <v>42359.207638888889</v>
      </c>
      <c r="L2991">
        <v>1450673940</v>
      </c>
      <c r="M2991" s="9">
        <f t="shared" si="187"/>
        <v>42337.02039351852</v>
      </c>
      <c r="N2991">
        <v>1448756962</v>
      </c>
      <c r="O2991" t="b">
        <v>0</v>
      </c>
      <c r="P2991">
        <v>364</v>
      </c>
      <c r="Q2991" t="b">
        <v>1</v>
      </c>
      <c r="R2991" t="s">
        <v>8301</v>
      </c>
    </row>
    <row r="2992" spans="1:18" ht="43.2" x14ac:dyDescent="0.55000000000000004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0" t="str">
        <f t="shared" si="184"/>
        <v>December</v>
      </c>
      <c r="J2992" s="10">
        <f t="shared" si="185"/>
        <v>2015</v>
      </c>
      <c r="K2992" s="9">
        <f t="shared" si="186"/>
        <v>42376.57430555555</v>
      </c>
      <c r="L2992">
        <v>1452174420</v>
      </c>
      <c r="M2992" s="9">
        <f t="shared" si="187"/>
        <v>42341.57430555555</v>
      </c>
      <c r="N2992">
        <v>1449150420</v>
      </c>
      <c r="O2992" t="b">
        <v>0</v>
      </c>
      <c r="P2992">
        <v>27</v>
      </c>
      <c r="Q2992" t="b">
        <v>1</v>
      </c>
      <c r="R2992" t="s">
        <v>8301</v>
      </c>
    </row>
    <row r="2993" spans="1:18" ht="43.2" x14ac:dyDescent="0.55000000000000004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0" t="str">
        <f t="shared" si="184"/>
        <v>January</v>
      </c>
      <c r="J2993" s="10">
        <f t="shared" si="185"/>
        <v>2017</v>
      </c>
      <c r="K2993" s="9">
        <f t="shared" si="186"/>
        <v>42762.837152777778</v>
      </c>
      <c r="L2993">
        <v>1485547530</v>
      </c>
      <c r="M2993" s="9">
        <f t="shared" si="187"/>
        <v>42740.837152777778</v>
      </c>
      <c r="N2993">
        <v>1483646730</v>
      </c>
      <c r="O2993" t="b">
        <v>0</v>
      </c>
      <c r="P2993">
        <v>93</v>
      </c>
      <c r="Q2993" t="b">
        <v>1</v>
      </c>
      <c r="R2993" t="s">
        <v>8301</v>
      </c>
    </row>
    <row r="2994" spans="1:18" ht="43.2" x14ac:dyDescent="0.55000000000000004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0" t="str">
        <f t="shared" si="184"/>
        <v>September</v>
      </c>
      <c r="J2994" s="10">
        <f t="shared" si="185"/>
        <v>2016</v>
      </c>
      <c r="K2994" s="9">
        <f t="shared" si="186"/>
        <v>42652.767476851848</v>
      </c>
      <c r="L2994">
        <v>1476037510</v>
      </c>
      <c r="M2994" s="9">
        <f t="shared" si="187"/>
        <v>42622.767476851848</v>
      </c>
      <c r="N2994">
        <v>1473445510</v>
      </c>
      <c r="O2994" t="b">
        <v>0</v>
      </c>
      <c r="P2994">
        <v>64</v>
      </c>
      <c r="Q2994" t="b">
        <v>1</v>
      </c>
      <c r="R2994" t="s">
        <v>8301</v>
      </c>
    </row>
    <row r="2995" spans="1:18" x14ac:dyDescent="0.55000000000000004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0" t="str">
        <f t="shared" si="184"/>
        <v>January</v>
      </c>
      <c r="J2995" s="10">
        <f t="shared" si="185"/>
        <v>2016</v>
      </c>
      <c r="K2995" s="9">
        <f t="shared" si="186"/>
        <v>42420.838738425926</v>
      </c>
      <c r="L2995">
        <v>1455998867</v>
      </c>
      <c r="M2995" s="9">
        <f t="shared" si="187"/>
        <v>42390.838738425926</v>
      </c>
      <c r="N2995">
        <v>1453406867</v>
      </c>
      <c r="O2995" t="b">
        <v>0</v>
      </c>
      <c r="P2995">
        <v>22</v>
      </c>
      <c r="Q2995" t="b">
        <v>1</v>
      </c>
      <c r="R2995" t="s">
        <v>8301</v>
      </c>
    </row>
    <row r="2996" spans="1:18" ht="43.2" x14ac:dyDescent="0.55000000000000004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0" t="str">
        <f t="shared" si="184"/>
        <v>September</v>
      </c>
      <c r="J2996" s="10">
        <f t="shared" si="185"/>
        <v>2014</v>
      </c>
      <c r="K2996" s="9">
        <f t="shared" si="186"/>
        <v>41915.478842592594</v>
      </c>
      <c r="L2996">
        <v>1412335772</v>
      </c>
      <c r="M2996" s="9">
        <f t="shared" si="187"/>
        <v>41885.478842592594</v>
      </c>
      <c r="N2996">
        <v>1409743772</v>
      </c>
      <c r="O2996" t="b">
        <v>0</v>
      </c>
      <c r="P2996">
        <v>59</v>
      </c>
      <c r="Q2996" t="b">
        <v>1</v>
      </c>
      <c r="R2996" t="s">
        <v>8301</v>
      </c>
    </row>
    <row r="2997" spans="1:18" ht="43.2" x14ac:dyDescent="0.55000000000000004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0" t="str">
        <f t="shared" si="184"/>
        <v>December</v>
      </c>
      <c r="J2997" s="10">
        <f t="shared" si="185"/>
        <v>2016</v>
      </c>
      <c r="K2997" s="9">
        <f t="shared" si="186"/>
        <v>42754.665173611109</v>
      </c>
      <c r="L2997">
        <v>1484841471</v>
      </c>
      <c r="M2997" s="9">
        <f t="shared" si="187"/>
        <v>42724.665173611109</v>
      </c>
      <c r="N2997">
        <v>1482249471</v>
      </c>
      <c r="O2997" t="b">
        <v>0</v>
      </c>
      <c r="P2997">
        <v>249</v>
      </c>
      <c r="Q2997" t="b">
        <v>1</v>
      </c>
      <c r="R2997" t="s">
        <v>8301</v>
      </c>
    </row>
    <row r="2998" spans="1:18" ht="28.8" x14ac:dyDescent="0.55000000000000004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0" t="str">
        <f t="shared" si="184"/>
        <v>March</v>
      </c>
      <c r="J2998" s="10">
        <f t="shared" si="185"/>
        <v>2015</v>
      </c>
      <c r="K2998" s="9">
        <f t="shared" si="186"/>
        <v>42150.912500000006</v>
      </c>
      <c r="L2998">
        <v>1432677240</v>
      </c>
      <c r="M2998" s="9">
        <f t="shared" si="187"/>
        <v>42090.912500000006</v>
      </c>
      <c r="N2998">
        <v>1427493240</v>
      </c>
      <c r="O2998" t="b">
        <v>0</v>
      </c>
      <c r="P2998">
        <v>392</v>
      </c>
      <c r="Q2998" t="b">
        <v>1</v>
      </c>
      <c r="R2998" t="s">
        <v>8301</v>
      </c>
    </row>
    <row r="2999" spans="1:18" ht="43.2" x14ac:dyDescent="0.55000000000000004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0" t="str">
        <f t="shared" si="184"/>
        <v>February</v>
      </c>
      <c r="J2999" s="10">
        <f t="shared" si="185"/>
        <v>2017</v>
      </c>
      <c r="K2999" s="9">
        <f t="shared" si="186"/>
        <v>42793.207638888889</v>
      </c>
      <c r="L2999">
        <v>1488171540</v>
      </c>
      <c r="M2999" s="9">
        <f t="shared" si="187"/>
        <v>42775.733715277776</v>
      </c>
      <c r="N2999">
        <v>1486661793</v>
      </c>
      <c r="O2999" t="b">
        <v>0</v>
      </c>
      <c r="P2999">
        <v>115</v>
      </c>
      <c r="Q2999" t="b">
        <v>1</v>
      </c>
      <c r="R2999" t="s">
        <v>8301</v>
      </c>
    </row>
    <row r="3000" spans="1:18" ht="43.2" x14ac:dyDescent="0.55000000000000004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0" t="str">
        <f t="shared" si="184"/>
        <v>May</v>
      </c>
      <c r="J3000" s="10">
        <f t="shared" si="185"/>
        <v>2014</v>
      </c>
      <c r="K3000" s="9">
        <f t="shared" si="186"/>
        <v>41806.184027777781</v>
      </c>
      <c r="L3000">
        <v>1402892700</v>
      </c>
      <c r="M3000" s="9">
        <f t="shared" si="187"/>
        <v>41778.193622685183</v>
      </c>
      <c r="N3000">
        <v>1400474329</v>
      </c>
      <c r="O3000" t="b">
        <v>0</v>
      </c>
      <c r="P3000">
        <v>433</v>
      </c>
      <c r="Q3000" t="b">
        <v>1</v>
      </c>
      <c r="R3000" t="s">
        <v>8301</v>
      </c>
    </row>
    <row r="3001" spans="1:18" ht="43.2" x14ac:dyDescent="0.55000000000000004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0" t="str">
        <f t="shared" si="184"/>
        <v>February</v>
      </c>
      <c r="J3001" s="10">
        <f t="shared" si="185"/>
        <v>2017</v>
      </c>
      <c r="K3001" s="9">
        <f t="shared" si="186"/>
        <v>42795.083333333328</v>
      </c>
      <c r="L3001">
        <v>1488333600</v>
      </c>
      <c r="M3001" s="9">
        <f t="shared" si="187"/>
        <v>42780.740277777775</v>
      </c>
      <c r="N3001">
        <v>1487094360</v>
      </c>
      <c r="O3001" t="b">
        <v>0</v>
      </c>
      <c r="P3001">
        <v>20</v>
      </c>
      <c r="Q3001" t="b">
        <v>1</v>
      </c>
      <c r="R3001" t="s">
        <v>8301</v>
      </c>
    </row>
    <row r="3002" spans="1:18" ht="43.2" x14ac:dyDescent="0.55000000000000004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0" t="str">
        <f t="shared" si="184"/>
        <v>January</v>
      </c>
      <c r="J3002" s="10">
        <f t="shared" si="185"/>
        <v>2017</v>
      </c>
      <c r="K3002" s="9">
        <f t="shared" si="186"/>
        <v>42766.75</v>
      </c>
      <c r="L3002">
        <v>1485885600</v>
      </c>
      <c r="M3002" s="9">
        <f t="shared" si="187"/>
        <v>42752.827199074076</v>
      </c>
      <c r="N3002">
        <v>1484682670</v>
      </c>
      <c r="O3002" t="b">
        <v>0</v>
      </c>
      <c r="P3002">
        <v>8</v>
      </c>
      <c r="Q3002" t="b">
        <v>1</v>
      </c>
      <c r="R3002" t="s">
        <v>8301</v>
      </c>
    </row>
    <row r="3003" spans="1:18" ht="43.2" x14ac:dyDescent="0.55000000000000004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0" t="str">
        <f t="shared" si="184"/>
        <v>June</v>
      </c>
      <c r="J3003" s="10">
        <f t="shared" si="185"/>
        <v>2016</v>
      </c>
      <c r="K3003" s="9">
        <f t="shared" si="186"/>
        <v>42564.895625000005</v>
      </c>
      <c r="L3003">
        <v>1468445382</v>
      </c>
      <c r="M3003" s="9">
        <f t="shared" si="187"/>
        <v>42534.895625000005</v>
      </c>
      <c r="N3003">
        <v>1465853382</v>
      </c>
      <c r="O3003" t="b">
        <v>0</v>
      </c>
      <c r="P3003">
        <v>175</v>
      </c>
      <c r="Q3003" t="b">
        <v>1</v>
      </c>
      <c r="R3003" t="s">
        <v>8301</v>
      </c>
    </row>
    <row r="3004" spans="1:18" ht="28.8" x14ac:dyDescent="0.55000000000000004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0" t="str">
        <f t="shared" si="184"/>
        <v>November</v>
      </c>
      <c r="J3004" s="10">
        <f t="shared" si="185"/>
        <v>2012</v>
      </c>
      <c r="K3004" s="9">
        <f t="shared" si="186"/>
        <v>41269.83625</v>
      </c>
      <c r="L3004">
        <v>1356552252</v>
      </c>
      <c r="M3004" s="9">
        <f t="shared" si="187"/>
        <v>41239.83625</v>
      </c>
      <c r="N3004">
        <v>1353960252</v>
      </c>
      <c r="O3004" t="b">
        <v>0</v>
      </c>
      <c r="P3004">
        <v>104</v>
      </c>
      <c r="Q3004" t="b">
        <v>1</v>
      </c>
      <c r="R3004" t="s">
        <v>8301</v>
      </c>
    </row>
    <row r="3005" spans="1:18" ht="43.2" x14ac:dyDescent="0.55000000000000004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0" t="str">
        <f t="shared" si="184"/>
        <v>January</v>
      </c>
      <c r="J3005" s="10">
        <f t="shared" si="185"/>
        <v>2016</v>
      </c>
      <c r="K3005" s="9">
        <f t="shared" si="186"/>
        <v>42430.249305555553</v>
      </c>
      <c r="L3005">
        <v>1456811940</v>
      </c>
      <c r="M3005" s="9">
        <f t="shared" si="187"/>
        <v>42398.849259259259</v>
      </c>
      <c r="N3005">
        <v>1454098976</v>
      </c>
      <c r="O3005" t="b">
        <v>0</v>
      </c>
      <c r="P3005">
        <v>17</v>
      </c>
      <c r="Q3005" t="b">
        <v>1</v>
      </c>
      <c r="R3005" t="s">
        <v>8301</v>
      </c>
    </row>
    <row r="3006" spans="1:18" ht="43.2" x14ac:dyDescent="0.55000000000000004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0" t="str">
        <f t="shared" si="184"/>
        <v>October</v>
      </c>
      <c r="J3006" s="10">
        <f t="shared" si="185"/>
        <v>2014</v>
      </c>
      <c r="K3006" s="9">
        <f t="shared" si="186"/>
        <v>41958.922731481478</v>
      </c>
      <c r="L3006">
        <v>1416089324</v>
      </c>
      <c r="M3006" s="9">
        <f t="shared" si="187"/>
        <v>41928.881064814814</v>
      </c>
      <c r="N3006">
        <v>1413493724</v>
      </c>
      <c r="O3006" t="b">
        <v>0</v>
      </c>
      <c r="P3006">
        <v>277</v>
      </c>
      <c r="Q3006" t="b">
        <v>1</v>
      </c>
      <c r="R3006" t="s">
        <v>8301</v>
      </c>
    </row>
    <row r="3007" spans="1:18" ht="43.2" x14ac:dyDescent="0.55000000000000004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0" t="str">
        <f t="shared" si="184"/>
        <v>September</v>
      </c>
      <c r="J3007" s="10">
        <f t="shared" si="185"/>
        <v>2014</v>
      </c>
      <c r="K3007" s="9">
        <f t="shared" si="186"/>
        <v>41918.674826388888</v>
      </c>
      <c r="L3007">
        <v>1412611905</v>
      </c>
      <c r="M3007" s="9">
        <f t="shared" si="187"/>
        <v>41888.674826388888</v>
      </c>
      <c r="N3007">
        <v>1410019905</v>
      </c>
      <c r="O3007" t="b">
        <v>0</v>
      </c>
      <c r="P3007">
        <v>118</v>
      </c>
      <c r="Q3007" t="b">
        <v>1</v>
      </c>
      <c r="R3007" t="s">
        <v>8301</v>
      </c>
    </row>
    <row r="3008" spans="1:18" ht="28.8" x14ac:dyDescent="0.55000000000000004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0" t="str">
        <f t="shared" si="184"/>
        <v>November</v>
      </c>
      <c r="J3008" s="10">
        <f t="shared" si="185"/>
        <v>2014</v>
      </c>
      <c r="K3008" s="9">
        <f t="shared" si="186"/>
        <v>41987.756840277783</v>
      </c>
      <c r="L3008">
        <v>1418580591</v>
      </c>
      <c r="M3008" s="9">
        <f t="shared" si="187"/>
        <v>41957.756840277783</v>
      </c>
      <c r="N3008">
        <v>1415988591</v>
      </c>
      <c r="O3008" t="b">
        <v>0</v>
      </c>
      <c r="P3008">
        <v>97</v>
      </c>
      <c r="Q3008" t="b">
        <v>1</v>
      </c>
      <c r="R3008" t="s">
        <v>8301</v>
      </c>
    </row>
    <row r="3009" spans="1:18" ht="28.8" x14ac:dyDescent="0.55000000000000004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0" t="str">
        <f t="shared" si="184"/>
        <v>April</v>
      </c>
      <c r="J3009" s="10">
        <f t="shared" si="185"/>
        <v>2015</v>
      </c>
      <c r="K3009" s="9">
        <f t="shared" si="186"/>
        <v>42119.216238425928</v>
      </c>
      <c r="L3009">
        <v>1429938683</v>
      </c>
      <c r="M3009" s="9">
        <f t="shared" si="187"/>
        <v>42098.216238425928</v>
      </c>
      <c r="N3009">
        <v>1428124283</v>
      </c>
      <c r="O3009" t="b">
        <v>0</v>
      </c>
      <c r="P3009">
        <v>20</v>
      </c>
      <c r="Q3009" t="b">
        <v>1</v>
      </c>
      <c r="R3009" t="s">
        <v>8301</v>
      </c>
    </row>
    <row r="3010" spans="1:18" ht="43.2" x14ac:dyDescent="0.55000000000000004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0" t="str">
        <f t="shared" si="184"/>
        <v>December</v>
      </c>
      <c r="J3010" s="10">
        <f t="shared" si="185"/>
        <v>2015</v>
      </c>
      <c r="K3010" s="9">
        <f t="shared" si="186"/>
        <v>42390.212025462963</v>
      </c>
      <c r="L3010">
        <v>1453352719</v>
      </c>
      <c r="M3010" s="9">
        <f t="shared" si="187"/>
        <v>42360.212025462963</v>
      </c>
      <c r="N3010">
        <v>1450760719</v>
      </c>
      <c r="O3010" t="b">
        <v>0</v>
      </c>
      <c r="P3010">
        <v>26</v>
      </c>
      <c r="Q3010" t="b">
        <v>1</v>
      </c>
      <c r="R3010" t="s">
        <v>8301</v>
      </c>
    </row>
    <row r="3011" spans="1:18" ht="43.2" x14ac:dyDescent="0.55000000000000004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0" t="str">
        <f t="shared" ref="I3011:I3074" si="188">TEXT(M3011, "mmmm")</f>
        <v>October</v>
      </c>
      <c r="J3011" s="10">
        <f t="shared" ref="J3011:J3074" si="189">YEAR(M3011)</f>
        <v>2014</v>
      </c>
      <c r="K3011" s="9">
        <f t="shared" ref="K3011:K3074" si="190">(((L3011/60)/60)/24)+DATE(1970,1,1)</f>
        <v>41969.611574074079</v>
      </c>
      <c r="L3011">
        <v>1417012840</v>
      </c>
      <c r="M3011" s="9">
        <f t="shared" ref="M3011:M3074" si="191">(((N3011/60)/60)/24)+DATE(1970,1,1)</f>
        <v>41939.569907407407</v>
      </c>
      <c r="N3011">
        <v>1414417240</v>
      </c>
      <c r="O3011" t="b">
        <v>0</v>
      </c>
      <c r="P3011">
        <v>128</v>
      </c>
      <c r="Q3011" t="b">
        <v>1</v>
      </c>
      <c r="R3011" t="s">
        <v>8301</v>
      </c>
    </row>
    <row r="3012" spans="1:18" ht="43.2" x14ac:dyDescent="0.55000000000000004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0" t="str">
        <f t="shared" si="188"/>
        <v>December</v>
      </c>
      <c r="J3012" s="10">
        <f t="shared" si="189"/>
        <v>2014</v>
      </c>
      <c r="K3012" s="9">
        <f t="shared" si="190"/>
        <v>42056.832395833335</v>
      </c>
      <c r="L3012">
        <v>1424548719</v>
      </c>
      <c r="M3012" s="9">
        <f t="shared" si="191"/>
        <v>41996.832395833335</v>
      </c>
      <c r="N3012">
        <v>1419364719</v>
      </c>
      <c r="O3012" t="b">
        <v>0</v>
      </c>
      <c r="P3012">
        <v>15</v>
      </c>
      <c r="Q3012" t="b">
        <v>1</v>
      </c>
      <c r="R3012" t="s">
        <v>8301</v>
      </c>
    </row>
    <row r="3013" spans="1:18" ht="43.2" x14ac:dyDescent="0.55000000000000004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0" t="str">
        <f t="shared" si="188"/>
        <v>November</v>
      </c>
      <c r="J3013" s="10">
        <f t="shared" si="189"/>
        <v>2015</v>
      </c>
      <c r="K3013" s="9">
        <f t="shared" si="190"/>
        <v>42361.957638888889</v>
      </c>
      <c r="L3013">
        <v>1450911540</v>
      </c>
      <c r="M3013" s="9">
        <f t="shared" si="191"/>
        <v>42334.468935185185</v>
      </c>
      <c r="N3013">
        <v>1448536516</v>
      </c>
      <c r="O3013" t="b">
        <v>0</v>
      </c>
      <c r="P3013">
        <v>25</v>
      </c>
      <c r="Q3013" t="b">
        <v>1</v>
      </c>
      <c r="R3013" t="s">
        <v>8301</v>
      </c>
    </row>
    <row r="3014" spans="1:18" ht="43.2" x14ac:dyDescent="0.55000000000000004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0" t="str">
        <f t="shared" si="188"/>
        <v>January</v>
      </c>
      <c r="J3014" s="10">
        <f t="shared" si="189"/>
        <v>2015</v>
      </c>
      <c r="K3014" s="9">
        <f t="shared" si="190"/>
        <v>42045.702893518523</v>
      </c>
      <c r="L3014">
        <v>1423587130</v>
      </c>
      <c r="M3014" s="9">
        <f t="shared" si="191"/>
        <v>42024.702893518523</v>
      </c>
      <c r="N3014">
        <v>1421772730</v>
      </c>
      <c r="O3014" t="b">
        <v>0</v>
      </c>
      <c r="P3014">
        <v>55</v>
      </c>
      <c r="Q3014" t="b">
        <v>1</v>
      </c>
      <c r="R3014" t="s">
        <v>8301</v>
      </c>
    </row>
    <row r="3015" spans="1:18" ht="43.2" x14ac:dyDescent="0.55000000000000004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0" t="str">
        <f t="shared" si="188"/>
        <v>May</v>
      </c>
      <c r="J3015" s="10">
        <f t="shared" si="189"/>
        <v>2015</v>
      </c>
      <c r="K3015" s="9">
        <f t="shared" si="190"/>
        <v>42176.836215277777</v>
      </c>
      <c r="L3015">
        <v>1434917049</v>
      </c>
      <c r="M3015" s="9">
        <f t="shared" si="191"/>
        <v>42146.836215277777</v>
      </c>
      <c r="N3015">
        <v>1432325049</v>
      </c>
      <c r="O3015" t="b">
        <v>0</v>
      </c>
      <c r="P3015">
        <v>107</v>
      </c>
      <c r="Q3015" t="b">
        <v>1</v>
      </c>
      <c r="R3015" t="s">
        <v>8301</v>
      </c>
    </row>
    <row r="3016" spans="1:18" ht="43.2" x14ac:dyDescent="0.55000000000000004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0" t="str">
        <f t="shared" si="188"/>
        <v>October</v>
      </c>
      <c r="J3016" s="10">
        <f t="shared" si="189"/>
        <v>2014</v>
      </c>
      <c r="K3016" s="9">
        <f t="shared" si="190"/>
        <v>41948.208333333336</v>
      </c>
      <c r="L3016">
        <v>1415163600</v>
      </c>
      <c r="M3016" s="9">
        <f t="shared" si="191"/>
        <v>41920.123611111114</v>
      </c>
      <c r="N3016">
        <v>1412737080</v>
      </c>
      <c r="O3016" t="b">
        <v>0</v>
      </c>
      <c r="P3016">
        <v>557</v>
      </c>
      <c r="Q3016" t="b">
        <v>1</v>
      </c>
      <c r="R3016" t="s">
        <v>8301</v>
      </c>
    </row>
    <row r="3017" spans="1:18" ht="43.2" x14ac:dyDescent="0.55000000000000004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0" t="str">
        <f t="shared" si="188"/>
        <v>May</v>
      </c>
      <c r="J3017" s="10">
        <f t="shared" si="189"/>
        <v>2014</v>
      </c>
      <c r="K3017" s="9">
        <f t="shared" si="190"/>
        <v>41801.166666666664</v>
      </c>
      <c r="L3017">
        <v>1402459200</v>
      </c>
      <c r="M3017" s="9">
        <f t="shared" si="191"/>
        <v>41785.72729166667</v>
      </c>
      <c r="N3017">
        <v>1401125238</v>
      </c>
      <c r="O3017" t="b">
        <v>0</v>
      </c>
      <c r="P3017">
        <v>40</v>
      </c>
      <c r="Q3017" t="b">
        <v>1</v>
      </c>
      <c r="R3017" t="s">
        <v>8301</v>
      </c>
    </row>
    <row r="3018" spans="1:18" ht="43.2" x14ac:dyDescent="0.55000000000000004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0" t="str">
        <f t="shared" si="188"/>
        <v>May</v>
      </c>
      <c r="J3018" s="10">
        <f t="shared" si="189"/>
        <v>2014</v>
      </c>
      <c r="K3018" s="9">
        <f t="shared" si="190"/>
        <v>41838.548055555555</v>
      </c>
      <c r="L3018">
        <v>1405688952</v>
      </c>
      <c r="M3018" s="9">
        <f t="shared" si="191"/>
        <v>41778.548055555555</v>
      </c>
      <c r="N3018">
        <v>1400504952</v>
      </c>
      <c r="O3018" t="b">
        <v>0</v>
      </c>
      <c r="P3018">
        <v>36</v>
      </c>
      <c r="Q3018" t="b">
        <v>1</v>
      </c>
      <c r="R3018" t="s">
        <v>8301</v>
      </c>
    </row>
    <row r="3019" spans="1:18" ht="43.2" x14ac:dyDescent="0.55000000000000004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0" t="str">
        <f t="shared" si="188"/>
        <v>July</v>
      </c>
      <c r="J3019" s="10">
        <f t="shared" si="189"/>
        <v>2014</v>
      </c>
      <c r="K3019" s="9">
        <f t="shared" si="190"/>
        <v>41871.850034722222</v>
      </c>
      <c r="L3019">
        <v>1408566243</v>
      </c>
      <c r="M3019" s="9">
        <f t="shared" si="191"/>
        <v>41841.850034722222</v>
      </c>
      <c r="N3019">
        <v>1405974243</v>
      </c>
      <c r="O3019" t="b">
        <v>0</v>
      </c>
      <c r="P3019">
        <v>159</v>
      </c>
      <c r="Q3019" t="b">
        <v>1</v>
      </c>
      <c r="R3019" t="s">
        <v>8301</v>
      </c>
    </row>
    <row r="3020" spans="1:18" ht="43.2" x14ac:dyDescent="0.55000000000000004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0" t="str">
        <f t="shared" si="188"/>
        <v>June</v>
      </c>
      <c r="J3020" s="10">
        <f t="shared" si="189"/>
        <v>2015</v>
      </c>
      <c r="K3020" s="9">
        <f t="shared" si="190"/>
        <v>42205.916666666672</v>
      </c>
      <c r="L3020">
        <v>1437429600</v>
      </c>
      <c r="M3020" s="9">
        <f t="shared" si="191"/>
        <v>42163.29833333334</v>
      </c>
      <c r="N3020">
        <v>1433747376</v>
      </c>
      <c r="O3020" t="b">
        <v>0</v>
      </c>
      <c r="P3020">
        <v>41</v>
      </c>
      <c r="Q3020" t="b">
        <v>1</v>
      </c>
      <c r="R3020" t="s">
        <v>8301</v>
      </c>
    </row>
    <row r="3021" spans="1:18" ht="43.2" x14ac:dyDescent="0.55000000000000004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0" t="str">
        <f t="shared" si="188"/>
        <v>April</v>
      </c>
      <c r="J3021" s="10">
        <f t="shared" si="189"/>
        <v>2014</v>
      </c>
      <c r="K3021" s="9">
        <f t="shared" si="190"/>
        <v>41786.125</v>
      </c>
      <c r="L3021">
        <v>1401159600</v>
      </c>
      <c r="M3021" s="9">
        <f t="shared" si="191"/>
        <v>41758.833564814813</v>
      </c>
      <c r="N3021">
        <v>1398801620</v>
      </c>
      <c r="O3021" t="b">
        <v>0</v>
      </c>
      <c r="P3021">
        <v>226</v>
      </c>
      <c r="Q3021" t="b">
        <v>1</v>
      </c>
      <c r="R3021" t="s">
        <v>8301</v>
      </c>
    </row>
    <row r="3022" spans="1:18" ht="43.2" x14ac:dyDescent="0.55000000000000004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0" t="str">
        <f t="shared" si="188"/>
        <v>June</v>
      </c>
      <c r="J3022" s="10">
        <f t="shared" si="189"/>
        <v>2015</v>
      </c>
      <c r="K3022" s="9">
        <f t="shared" si="190"/>
        <v>42230.846446759257</v>
      </c>
      <c r="L3022">
        <v>1439583533</v>
      </c>
      <c r="M3022" s="9">
        <f t="shared" si="191"/>
        <v>42170.846446759257</v>
      </c>
      <c r="N3022">
        <v>1434399533</v>
      </c>
      <c r="O3022" t="b">
        <v>0</v>
      </c>
      <c r="P3022">
        <v>30</v>
      </c>
      <c r="Q3022" t="b">
        <v>1</v>
      </c>
      <c r="R3022" t="s">
        <v>8301</v>
      </c>
    </row>
    <row r="3023" spans="1:18" ht="43.2" x14ac:dyDescent="0.55000000000000004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0" t="str">
        <f t="shared" si="188"/>
        <v>October</v>
      </c>
      <c r="J3023" s="10">
        <f t="shared" si="189"/>
        <v>2016</v>
      </c>
      <c r="K3023" s="9">
        <f t="shared" si="190"/>
        <v>42696.249305555553</v>
      </c>
      <c r="L3023">
        <v>1479794340</v>
      </c>
      <c r="M3023" s="9">
        <f t="shared" si="191"/>
        <v>42660.618854166663</v>
      </c>
      <c r="N3023">
        <v>1476715869</v>
      </c>
      <c r="O3023" t="b">
        <v>0</v>
      </c>
      <c r="P3023">
        <v>103</v>
      </c>
      <c r="Q3023" t="b">
        <v>1</v>
      </c>
      <c r="R3023" t="s">
        <v>8301</v>
      </c>
    </row>
    <row r="3024" spans="1:18" ht="43.2" x14ac:dyDescent="0.55000000000000004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0" t="str">
        <f t="shared" si="188"/>
        <v>July</v>
      </c>
      <c r="J3024" s="10">
        <f t="shared" si="189"/>
        <v>2016</v>
      </c>
      <c r="K3024" s="9">
        <f t="shared" si="190"/>
        <v>42609.95380787037</v>
      </c>
      <c r="L3024">
        <v>1472338409</v>
      </c>
      <c r="M3024" s="9">
        <f t="shared" si="191"/>
        <v>42564.95380787037</v>
      </c>
      <c r="N3024">
        <v>1468450409</v>
      </c>
      <c r="O3024" t="b">
        <v>0</v>
      </c>
      <c r="P3024">
        <v>62</v>
      </c>
      <c r="Q3024" t="b">
        <v>1</v>
      </c>
      <c r="R3024" t="s">
        <v>8301</v>
      </c>
    </row>
    <row r="3025" spans="1:18" ht="43.2" x14ac:dyDescent="0.55000000000000004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0" t="str">
        <f t="shared" si="188"/>
        <v>April</v>
      </c>
      <c r="J3025" s="10">
        <f t="shared" si="189"/>
        <v>2015</v>
      </c>
      <c r="K3025" s="9">
        <f t="shared" si="190"/>
        <v>42166.675763888896</v>
      </c>
      <c r="L3025">
        <v>1434039186</v>
      </c>
      <c r="M3025" s="9">
        <f t="shared" si="191"/>
        <v>42121.675763888896</v>
      </c>
      <c r="N3025">
        <v>1430151186</v>
      </c>
      <c r="O3025" t="b">
        <v>0</v>
      </c>
      <c r="P3025">
        <v>6</v>
      </c>
      <c r="Q3025" t="b">
        <v>1</v>
      </c>
      <c r="R3025" t="s">
        <v>8301</v>
      </c>
    </row>
    <row r="3026" spans="1:18" ht="43.2" x14ac:dyDescent="0.55000000000000004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0" t="str">
        <f t="shared" si="188"/>
        <v>September</v>
      </c>
      <c r="J3026" s="10">
        <f t="shared" si="189"/>
        <v>2012</v>
      </c>
      <c r="K3026" s="9">
        <f t="shared" si="190"/>
        <v>41188.993923611109</v>
      </c>
      <c r="L3026">
        <v>1349567475</v>
      </c>
      <c r="M3026" s="9">
        <f t="shared" si="191"/>
        <v>41158.993923611109</v>
      </c>
      <c r="N3026">
        <v>1346975475</v>
      </c>
      <c r="O3026" t="b">
        <v>0</v>
      </c>
      <c r="P3026">
        <v>182</v>
      </c>
      <c r="Q3026" t="b">
        <v>1</v>
      </c>
      <c r="R3026" t="s">
        <v>8301</v>
      </c>
    </row>
    <row r="3027" spans="1:18" ht="43.2" x14ac:dyDescent="0.55000000000000004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0" t="str">
        <f t="shared" si="188"/>
        <v>May</v>
      </c>
      <c r="J3027" s="10">
        <f t="shared" si="189"/>
        <v>2014</v>
      </c>
      <c r="K3027" s="9">
        <f t="shared" si="190"/>
        <v>41789.666666666664</v>
      </c>
      <c r="L3027">
        <v>1401465600</v>
      </c>
      <c r="M3027" s="9">
        <f t="shared" si="191"/>
        <v>41761.509409722225</v>
      </c>
      <c r="N3027">
        <v>1399032813</v>
      </c>
      <c r="O3027" t="b">
        <v>0</v>
      </c>
      <c r="P3027">
        <v>145</v>
      </c>
      <c r="Q3027" t="b">
        <v>1</v>
      </c>
      <c r="R3027" t="s">
        <v>8301</v>
      </c>
    </row>
    <row r="3028" spans="1:18" ht="43.2" x14ac:dyDescent="0.55000000000000004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0" t="str">
        <f t="shared" si="188"/>
        <v>February</v>
      </c>
      <c r="J3028" s="10">
        <f t="shared" si="189"/>
        <v>2017</v>
      </c>
      <c r="K3028" s="9">
        <f t="shared" si="190"/>
        <v>42797.459398148145</v>
      </c>
      <c r="L3028">
        <v>1488538892</v>
      </c>
      <c r="M3028" s="9">
        <f t="shared" si="191"/>
        <v>42783.459398148145</v>
      </c>
      <c r="N3028">
        <v>1487329292</v>
      </c>
      <c r="O3028" t="b">
        <v>0</v>
      </c>
      <c r="P3028">
        <v>25</v>
      </c>
      <c r="Q3028" t="b">
        <v>1</v>
      </c>
      <c r="R3028" t="s">
        <v>8301</v>
      </c>
    </row>
    <row r="3029" spans="1:18" ht="43.2" x14ac:dyDescent="0.55000000000000004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0" t="str">
        <f t="shared" si="188"/>
        <v>February</v>
      </c>
      <c r="J3029" s="10">
        <f t="shared" si="189"/>
        <v>2015</v>
      </c>
      <c r="K3029" s="9">
        <f t="shared" si="190"/>
        <v>42083.662627314814</v>
      </c>
      <c r="L3029">
        <v>1426866851</v>
      </c>
      <c r="M3029" s="9">
        <f t="shared" si="191"/>
        <v>42053.704293981486</v>
      </c>
      <c r="N3029">
        <v>1424278451</v>
      </c>
      <c r="O3029" t="b">
        <v>0</v>
      </c>
      <c r="P3029">
        <v>320</v>
      </c>
      <c r="Q3029" t="b">
        <v>1</v>
      </c>
      <c r="R3029" t="s">
        <v>8301</v>
      </c>
    </row>
    <row r="3030" spans="1:18" ht="28.8" x14ac:dyDescent="0.55000000000000004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0" t="str">
        <f t="shared" si="188"/>
        <v>July</v>
      </c>
      <c r="J3030" s="10">
        <f t="shared" si="189"/>
        <v>2016</v>
      </c>
      <c r="K3030" s="9">
        <f t="shared" si="190"/>
        <v>42597.264178240745</v>
      </c>
      <c r="L3030">
        <v>1471242025</v>
      </c>
      <c r="M3030" s="9">
        <f t="shared" si="191"/>
        <v>42567.264178240745</v>
      </c>
      <c r="N3030">
        <v>1468650025</v>
      </c>
      <c r="O3030" t="b">
        <v>0</v>
      </c>
      <c r="P3030">
        <v>99</v>
      </c>
      <c r="Q3030" t="b">
        <v>1</v>
      </c>
      <c r="R3030" t="s">
        <v>8301</v>
      </c>
    </row>
    <row r="3031" spans="1:18" ht="43.2" x14ac:dyDescent="0.55000000000000004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0" t="str">
        <f t="shared" si="188"/>
        <v>October</v>
      </c>
      <c r="J3031" s="10">
        <f t="shared" si="189"/>
        <v>2014</v>
      </c>
      <c r="K3031" s="9">
        <f t="shared" si="190"/>
        <v>41961.190972222219</v>
      </c>
      <c r="L3031">
        <v>1416285300</v>
      </c>
      <c r="M3031" s="9">
        <f t="shared" si="191"/>
        <v>41932.708877314813</v>
      </c>
      <c r="N3031">
        <v>1413824447</v>
      </c>
      <c r="O3031" t="b">
        <v>0</v>
      </c>
      <c r="P3031">
        <v>348</v>
      </c>
      <c r="Q3031" t="b">
        <v>1</v>
      </c>
      <c r="R3031" t="s">
        <v>8301</v>
      </c>
    </row>
    <row r="3032" spans="1:18" ht="43.2" x14ac:dyDescent="0.55000000000000004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0" t="str">
        <f t="shared" si="188"/>
        <v>August</v>
      </c>
      <c r="J3032" s="10">
        <f t="shared" si="189"/>
        <v>2015</v>
      </c>
      <c r="K3032" s="9">
        <f t="shared" si="190"/>
        <v>42263.747349537036</v>
      </c>
      <c r="L3032">
        <v>1442426171</v>
      </c>
      <c r="M3032" s="9">
        <f t="shared" si="191"/>
        <v>42233.747349537036</v>
      </c>
      <c r="N3032">
        <v>1439834171</v>
      </c>
      <c r="O3032" t="b">
        <v>0</v>
      </c>
      <c r="P3032">
        <v>41</v>
      </c>
      <c r="Q3032" t="b">
        <v>1</v>
      </c>
      <c r="R3032" t="s">
        <v>8301</v>
      </c>
    </row>
    <row r="3033" spans="1:18" ht="72" x14ac:dyDescent="0.55000000000000004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0" t="str">
        <f t="shared" si="188"/>
        <v>August</v>
      </c>
      <c r="J3033" s="10">
        <f t="shared" si="189"/>
        <v>2016</v>
      </c>
      <c r="K3033" s="9">
        <f t="shared" si="190"/>
        <v>42657.882488425923</v>
      </c>
      <c r="L3033">
        <v>1476479447</v>
      </c>
      <c r="M3033" s="9">
        <f t="shared" si="191"/>
        <v>42597.882488425923</v>
      </c>
      <c r="N3033">
        <v>1471295447</v>
      </c>
      <c r="O3033" t="b">
        <v>0</v>
      </c>
      <c r="P3033">
        <v>29</v>
      </c>
      <c r="Q3033" t="b">
        <v>1</v>
      </c>
      <c r="R3033" t="s">
        <v>8301</v>
      </c>
    </row>
    <row r="3034" spans="1:18" ht="43.2" x14ac:dyDescent="0.55000000000000004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0" t="str">
        <f t="shared" si="188"/>
        <v>August</v>
      </c>
      <c r="J3034" s="10">
        <f t="shared" si="189"/>
        <v>2015</v>
      </c>
      <c r="K3034" s="9">
        <f t="shared" si="190"/>
        <v>42258.044664351852</v>
      </c>
      <c r="L3034">
        <v>1441933459</v>
      </c>
      <c r="M3034" s="9">
        <f t="shared" si="191"/>
        <v>42228.044664351852</v>
      </c>
      <c r="N3034">
        <v>1439341459</v>
      </c>
      <c r="O3034" t="b">
        <v>0</v>
      </c>
      <c r="P3034">
        <v>25</v>
      </c>
      <c r="Q3034" t="b">
        <v>1</v>
      </c>
      <c r="R3034" t="s">
        <v>8301</v>
      </c>
    </row>
    <row r="3035" spans="1:18" ht="43.2" x14ac:dyDescent="0.55000000000000004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0" t="str">
        <f t="shared" si="188"/>
        <v>July</v>
      </c>
      <c r="J3035" s="10">
        <f t="shared" si="189"/>
        <v>2016</v>
      </c>
      <c r="K3035" s="9">
        <f t="shared" si="190"/>
        <v>42600.110243055555</v>
      </c>
      <c r="L3035">
        <v>1471487925</v>
      </c>
      <c r="M3035" s="9">
        <f t="shared" si="191"/>
        <v>42570.110243055555</v>
      </c>
      <c r="N3035">
        <v>1468895925</v>
      </c>
      <c r="O3035" t="b">
        <v>0</v>
      </c>
      <c r="P3035">
        <v>23</v>
      </c>
      <c r="Q3035" t="b">
        <v>1</v>
      </c>
      <c r="R3035" t="s">
        <v>8301</v>
      </c>
    </row>
    <row r="3036" spans="1:18" ht="57.6" x14ac:dyDescent="0.55000000000000004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0" t="str">
        <f t="shared" si="188"/>
        <v>October</v>
      </c>
      <c r="J3036" s="10">
        <f t="shared" si="189"/>
        <v>2016</v>
      </c>
      <c r="K3036" s="9">
        <f t="shared" si="190"/>
        <v>42675.165972222225</v>
      </c>
      <c r="L3036">
        <v>1477972740</v>
      </c>
      <c r="M3036" s="9">
        <f t="shared" si="191"/>
        <v>42644.535358796296</v>
      </c>
      <c r="N3036">
        <v>1475326255</v>
      </c>
      <c r="O3036" t="b">
        <v>0</v>
      </c>
      <c r="P3036">
        <v>1260</v>
      </c>
      <c r="Q3036" t="b">
        <v>1</v>
      </c>
      <c r="R3036" t="s">
        <v>8301</v>
      </c>
    </row>
    <row r="3037" spans="1:18" ht="28.8" x14ac:dyDescent="0.55000000000000004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0" t="str">
        <f t="shared" si="188"/>
        <v>April</v>
      </c>
      <c r="J3037" s="10">
        <f t="shared" si="189"/>
        <v>2013</v>
      </c>
      <c r="K3037" s="9">
        <f t="shared" si="190"/>
        <v>41398.560289351852</v>
      </c>
      <c r="L3037">
        <v>1367674009</v>
      </c>
      <c r="M3037" s="9">
        <f t="shared" si="191"/>
        <v>41368.560289351852</v>
      </c>
      <c r="N3037">
        <v>1365082009</v>
      </c>
      <c r="O3037" t="b">
        <v>0</v>
      </c>
      <c r="P3037">
        <v>307</v>
      </c>
      <c r="Q3037" t="b">
        <v>1</v>
      </c>
      <c r="R3037" t="s">
        <v>8301</v>
      </c>
    </row>
    <row r="3038" spans="1:18" ht="43.2" x14ac:dyDescent="0.55000000000000004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0" t="str">
        <f t="shared" si="188"/>
        <v>July</v>
      </c>
      <c r="J3038" s="10">
        <f t="shared" si="189"/>
        <v>2013</v>
      </c>
      <c r="K3038" s="9">
        <f t="shared" si="190"/>
        <v>41502.499305555553</v>
      </c>
      <c r="L3038">
        <v>1376654340</v>
      </c>
      <c r="M3038" s="9">
        <f t="shared" si="191"/>
        <v>41466.785231481481</v>
      </c>
      <c r="N3038">
        <v>1373568644</v>
      </c>
      <c r="O3038" t="b">
        <v>0</v>
      </c>
      <c r="P3038">
        <v>329</v>
      </c>
      <c r="Q3038" t="b">
        <v>1</v>
      </c>
      <c r="R3038" t="s">
        <v>8301</v>
      </c>
    </row>
    <row r="3039" spans="1:18" ht="57.6" x14ac:dyDescent="0.55000000000000004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0" t="str">
        <f t="shared" si="188"/>
        <v>July</v>
      </c>
      <c r="J3039" s="10">
        <f t="shared" si="189"/>
        <v>2010</v>
      </c>
      <c r="K3039" s="9">
        <f t="shared" si="190"/>
        <v>40453.207638888889</v>
      </c>
      <c r="L3039">
        <v>1285995540</v>
      </c>
      <c r="M3039" s="9">
        <f t="shared" si="191"/>
        <v>40378.893206018518</v>
      </c>
      <c r="N3039">
        <v>1279574773</v>
      </c>
      <c r="O3039" t="b">
        <v>0</v>
      </c>
      <c r="P3039">
        <v>32</v>
      </c>
      <c r="Q3039" t="b">
        <v>1</v>
      </c>
      <c r="R3039" t="s">
        <v>8301</v>
      </c>
    </row>
    <row r="3040" spans="1:18" ht="43.2" x14ac:dyDescent="0.55000000000000004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0" t="str">
        <f t="shared" si="188"/>
        <v>January</v>
      </c>
      <c r="J3040" s="10">
        <f t="shared" si="189"/>
        <v>2016</v>
      </c>
      <c r="K3040" s="9">
        <f t="shared" si="190"/>
        <v>42433.252280092594</v>
      </c>
      <c r="L3040">
        <v>1457071397</v>
      </c>
      <c r="M3040" s="9">
        <f t="shared" si="191"/>
        <v>42373.252280092594</v>
      </c>
      <c r="N3040">
        <v>1451887397</v>
      </c>
      <c r="O3040" t="b">
        <v>0</v>
      </c>
      <c r="P3040">
        <v>27</v>
      </c>
      <c r="Q3040" t="b">
        <v>1</v>
      </c>
      <c r="R3040" t="s">
        <v>8301</v>
      </c>
    </row>
    <row r="3041" spans="1:18" ht="43.2" x14ac:dyDescent="0.55000000000000004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0" t="str">
        <f t="shared" si="188"/>
        <v>December</v>
      </c>
      <c r="J3041" s="10">
        <f t="shared" si="189"/>
        <v>2013</v>
      </c>
      <c r="K3041" s="9">
        <f t="shared" si="190"/>
        <v>41637.332638888889</v>
      </c>
      <c r="L3041">
        <v>1388303940</v>
      </c>
      <c r="M3041" s="9">
        <f t="shared" si="191"/>
        <v>41610.794421296298</v>
      </c>
      <c r="N3041">
        <v>1386011038</v>
      </c>
      <c r="O3041" t="b">
        <v>0</v>
      </c>
      <c r="P3041">
        <v>236</v>
      </c>
      <c r="Q3041" t="b">
        <v>1</v>
      </c>
      <c r="R3041" t="s">
        <v>8301</v>
      </c>
    </row>
    <row r="3042" spans="1:18" ht="43.2" x14ac:dyDescent="0.55000000000000004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0" t="str">
        <f t="shared" si="188"/>
        <v>June</v>
      </c>
      <c r="J3042" s="10">
        <f t="shared" si="189"/>
        <v>2015</v>
      </c>
      <c r="K3042" s="9">
        <f t="shared" si="190"/>
        <v>42181.958333333328</v>
      </c>
      <c r="L3042">
        <v>1435359600</v>
      </c>
      <c r="M3042" s="9">
        <f t="shared" si="191"/>
        <v>42177.791909722218</v>
      </c>
      <c r="N3042">
        <v>1434999621</v>
      </c>
      <c r="O3042" t="b">
        <v>0</v>
      </c>
      <c r="P3042">
        <v>42</v>
      </c>
      <c r="Q3042" t="b">
        <v>1</v>
      </c>
      <c r="R3042" t="s">
        <v>8301</v>
      </c>
    </row>
    <row r="3043" spans="1:18" ht="28.8" x14ac:dyDescent="0.55000000000000004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0" t="str">
        <f t="shared" si="188"/>
        <v>December</v>
      </c>
      <c r="J3043" s="10">
        <f t="shared" si="189"/>
        <v>2015</v>
      </c>
      <c r="K3043" s="9">
        <f t="shared" si="190"/>
        <v>42389.868611111116</v>
      </c>
      <c r="L3043">
        <v>1453323048</v>
      </c>
      <c r="M3043" s="9">
        <f t="shared" si="191"/>
        <v>42359.868611111116</v>
      </c>
      <c r="N3043">
        <v>1450731048</v>
      </c>
      <c r="O3043" t="b">
        <v>0</v>
      </c>
      <c r="P3043">
        <v>95</v>
      </c>
      <c r="Q3043" t="b">
        <v>1</v>
      </c>
      <c r="R3043" t="s">
        <v>8301</v>
      </c>
    </row>
    <row r="3044" spans="1:18" ht="43.2" x14ac:dyDescent="0.55000000000000004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0" t="str">
        <f t="shared" si="188"/>
        <v>September</v>
      </c>
      <c r="J3044" s="10">
        <f t="shared" si="189"/>
        <v>2015</v>
      </c>
      <c r="K3044" s="9">
        <f t="shared" si="190"/>
        <v>42283.688043981485</v>
      </c>
      <c r="L3044">
        <v>1444149047</v>
      </c>
      <c r="M3044" s="9">
        <f t="shared" si="191"/>
        <v>42253.688043981485</v>
      </c>
      <c r="N3044">
        <v>1441557047</v>
      </c>
      <c r="O3044" t="b">
        <v>0</v>
      </c>
      <c r="P3044">
        <v>37</v>
      </c>
      <c r="Q3044" t="b">
        <v>1</v>
      </c>
      <c r="R3044" t="s">
        <v>8301</v>
      </c>
    </row>
    <row r="3045" spans="1:18" ht="43.2" x14ac:dyDescent="0.55000000000000004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0" t="str">
        <f t="shared" si="188"/>
        <v>March</v>
      </c>
      <c r="J3045" s="10">
        <f t="shared" si="189"/>
        <v>2015</v>
      </c>
      <c r="K3045" s="9">
        <f t="shared" si="190"/>
        <v>42110.118055555555</v>
      </c>
      <c r="L3045">
        <v>1429152600</v>
      </c>
      <c r="M3045" s="9">
        <f t="shared" si="191"/>
        <v>42083.070590277777</v>
      </c>
      <c r="N3045">
        <v>1426815699</v>
      </c>
      <c r="O3045" t="b">
        <v>0</v>
      </c>
      <c r="P3045">
        <v>128</v>
      </c>
      <c r="Q3045" t="b">
        <v>1</v>
      </c>
      <c r="R3045" t="s">
        <v>8301</v>
      </c>
    </row>
    <row r="3046" spans="1:18" ht="43.2" x14ac:dyDescent="0.55000000000000004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0" t="str">
        <f t="shared" si="188"/>
        <v>January</v>
      </c>
      <c r="J3046" s="10">
        <f t="shared" si="189"/>
        <v>2016</v>
      </c>
      <c r="K3046" s="9">
        <f t="shared" si="190"/>
        <v>42402.7268287037</v>
      </c>
      <c r="L3046">
        <v>1454433998</v>
      </c>
      <c r="M3046" s="9">
        <f t="shared" si="191"/>
        <v>42387.7268287037</v>
      </c>
      <c r="N3046">
        <v>1453137998</v>
      </c>
      <c r="O3046" t="b">
        <v>0</v>
      </c>
      <c r="P3046">
        <v>156</v>
      </c>
      <c r="Q3046" t="b">
        <v>1</v>
      </c>
      <c r="R3046" t="s">
        <v>8301</v>
      </c>
    </row>
    <row r="3047" spans="1:18" ht="43.2" x14ac:dyDescent="0.55000000000000004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0" t="str">
        <f t="shared" si="188"/>
        <v>July</v>
      </c>
      <c r="J3047" s="10">
        <f t="shared" si="189"/>
        <v>2014</v>
      </c>
      <c r="K3047" s="9">
        <f t="shared" si="190"/>
        <v>41873.155729166669</v>
      </c>
      <c r="L3047">
        <v>1408679055</v>
      </c>
      <c r="M3047" s="9">
        <f t="shared" si="191"/>
        <v>41843.155729166669</v>
      </c>
      <c r="N3047">
        <v>1406087055</v>
      </c>
      <c r="O3047" t="b">
        <v>0</v>
      </c>
      <c r="P3047">
        <v>64</v>
      </c>
      <c r="Q3047" t="b">
        <v>1</v>
      </c>
      <c r="R3047" t="s">
        <v>8301</v>
      </c>
    </row>
    <row r="3048" spans="1:18" ht="43.2" x14ac:dyDescent="0.55000000000000004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0" t="str">
        <f t="shared" si="188"/>
        <v>August</v>
      </c>
      <c r="J3048" s="10">
        <f t="shared" si="189"/>
        <v>2014</v>
      </c>
      <c r="K3048" s="9">
        <f t="shared" si="190"/>
        <v>41892.202777777777</v>
      </c>
      <c r="L3048">
        <v>1410324720</v>
      </c>
      <c r="M3048" s="9">
        <f t="shared" si="191"/>
        <v>41862.803078703706</v>
      </c>
      <c r="N3048">
        <v>1407784586</v>
      </c>
      <c r="O3048" t="b">
        <v>0</v>
      </c>
      <c r="P3048">
        <v>58</v>
      </c>
      <c r="Q3048" t="b">
        <v>1</v>
      </c>
      <c r="R3048" t="s">
        <v>8301</v>
      </c>
    </row>
    <row r="3049" spans="1:18" ht="43.2" x14ac:dyDescent="0.55000000000000004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0" t="str">
        <f t="shared" si="188"/>
        <v>March</v>
      </c>
      <c r="J3049" s="10">
        <f t="shared" si="189"/>
        <v>2016</v>
      </c>
      <c r="K3049" s="9">
        <f t="shared" si="190"/>
        <v>42487.552777777775</v>
      </c>
      <c r="L3049">
        <v>1461762960</v>
      </c>
      <c r="M3049" s="9">
        <f t="shared" si="191"/>
        <v>42443.989050925928</v>
      </c>
      <c r="N3049">
        <v>1457999054</v>
      </c>
      <c r="O3049" t="b">
        <v>0</v>
      </c>
      <c r="P3049">
        <v>20</v>
      </c>
      <c r="Q3049" t="b">
        <v>1</v>
      </c>
      <c r="R3049" t="s">
        <v>8301</v>
      </c>
    </row>
    <row r="3050" spans="1:18" ht="43.2" x14ac:dyDescent="0.55000000000000004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0" t="str">
        <f t="shared" si="188"/>
        <v>December</v>
      </c>
      <c r="J3050" s="10">
        <f t="shared" si="189"/>
        <v>2014</v>
      </c>
      <c r="K3050" s="9">
        <f t="shared" si="190"/>
        <v>42004.890277777777</v>
      </c>
      <c r="L3050">
        <v>1420060920</v>
      </c>
      <c r="M3050" s="9">
        <f t="shared" si="191"/>
        <v>41975.901180555549</v>
      </c>
      <c r="N3050">
        <v>1417556262</v>
      </c>
      <c r="O3050" t="b">
        <v>0</v>
      </c>
      <c r="P3050">
        <v>47</v>
      </c>
      <c r="Q3050" t="b">
        <v>1</v>
      </c>
      <c r="R3050" t="s">
        <v>8301</v>
      </c>
    </row>
    <row r="3051" spans="1:18" ht="43.2" x14ac:dyDescent="0.55000000000000004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0" t="str">
        <f t="shared" si="188"/>
        <v>May</v>
      </c>
      <c r="J3051" s="10">
        <f t="shared" si="189"/>
        <v>2015</v>
      </c>
      <c r="K3051" s="9">
        <f t="shared" si="190"/>
        <v>42169.014525462961</v>
      </c>
      <c r="L3051">
        <v>1434241255</v>
      </c>
      <c r="M3051" s="9">
        <f t="shared" si="191"/>
        <v>42139.014525462961</v>
      </c>
      <c r="N3051">
        <v>1431649255</v>
      </c>
      <c r="O3051" t="b">
        <v>0</v>
      </c>
      <c r="P3051">
        <v>54</v>
      </c>
      <c r="Q3051" t="b">
        <v>1</v>
      </c>
      <c r="R3051" t="s">
        <v>8301</v>
      </c>
    </row>
    <row r="3052" spans="1:18" ht="28.8" x14ac:dyDescent="0.55000000000000004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0" t="str">
        <f t="shared" si="188"/>
        <v>April</v>
      </c>
      <c r="J3052" s="10">
        <f t="shared" si="189"/>
        <v>2016</v>
      </c>
      <c r="K3052" s="9">
        <f t="shared" si="190"/>
        <v>42495.16851851852</v>
      </c>
      <c r="L3052">
        <v>1462420960</v>
      </c>
      <c r="M3052" s="9">
        <f t="shared" si="191"/>
        <v>42465.16851851852</v>
      </c>
      <c r="N3052">
        <v>1459828960</v>
      </c>
      <c r="O3052" t="b">
        <v>0</v>
      </c>
      <c r="P3052">
        <v>9</v>
      </c>
      <c r="Q3052" t="b">
        <v>1</v>
      </c>
      <c r="R3052" t="s">
        <v>8301</v>
      </c>
    </row>
    <row r="3053" spans="1:18" ht="43.2" x14ac:dyDescent="0.55000000000000004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0" t="str">
        <f t="shared" si="188"/>
        <v>January</v>
      </c>
      <c r="J3053" s="10">
        <f t="shared" si="189"/>
        <v>2017</v>
      </c>
      <c r="K3053" s="9">
        <f t="shared" si="190"/>
        <v>42774.416030092587</v>
      </c>
      <c r="L3053">
        <v>1486547945</v>
      </c>
      <c r="M3053" s="9">
        <f t="shared" si="191"/>
        <v>42744.416030092587</v>
      </c>
      <c r="N3053">
        <v>1483955945</v>
      </c>
      <c r="O3053" t="b">
        <v>1</v>
      </c>
      <c r="P3053">
        <v>35</v>
      </c>
      <c r="Q3053" t="b">
        <v>0</v>
      </c>
      <c r="R3053" t="s">
        <v>8301</v>
      </c>
    </row>
    <row r="3054" spans="1:18" ht="28.8" x14ac:dyDescent="0.55000000000000004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0" t="str">
        <f t="shared" si="188"/>
        <v>April</v>
      </c>
      <c r="J3054" s="10">
        <f t="shared" si="189"/>
        <v>2015</v>
      </c>
      <c r="K3054" s="9">
        <f t="shared" si="190"/>
        <v>42152.665972222225</v>
      </c>
      <c r="L3054">
        <v>1432828740</v>
      </c>
      <c r="M3054" s="9">
        <f t="shared" si="191"/>
        <v>42122.670069444444</v>
      </c>
      <c r="N3054">
        <v>1430237094</v>
      </c>
      <c r="O3054" t="b">
        <v>0</v>
      </c>
      <c r="P3054">
        <v>2</v>
      </c>
      <c r="Q3054" t="b">
        <v>0</v>
      </c>
      <c r="R3054" t="s">
        <v>8301</v>
      </c>
    </row>
    <row r="3055" spans="1:18" ht="43.2" x14ac:dyDescent="0.55000000000000004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0" t="str">
        <f t="shared" si="188"/>
        <v>August</v>
      </c>
      <c r="J3055" s="10">
        <f t="shared" si="189"/>
        <v>2014</v>
      </c>
      <c r="K3055" s="9">
        <f t="shared" si="190"/>
        <v>41914.165972222225</v>
      </c>
      <c r="L3055">
        <v>1412222340</v>
      </c>
      <c r="M3055" s="9">
        <f t="shared" si="191"/>
        <v>41862.761724537035</v>
      </c>
      <c r="N3055">
        <v>1407781013</v>
      </c>
      <c r="O3055" t="b">
        <v>0</v>
      </c>
      <c r="P3055">
        <v>3</v>
      </c>
      <c r="Q3055" t="b">
        <v>0</v>
      </c>
      <c r="R3055" t="s">
        <v>8301</v>
      </c>
    </row>
    <row r="3056" spans="1:18" ht="43.2" x14ac:dyDescent="0.55000000000000004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0" t="str">
        <f t="shared" si="188"/>
        <v>January</v>
      </c>
      <c r="J3056" s="10">
        <f t="shared" si="189"/>
        <v>2015</v>
      </c>
      <c r="K3056" s="9">
        <f t="shared" si="190"/>
        <v>42065.044444444444</v>
      </c>
      <c r="L3056">
        <v>1425258240</v>
      </c>
      <c r="M3056" s="9">
        <f t="shared" si="191"/>
        <v>42027.832800925928</v>
      </c>
      <c r="N3056">
        <v>1422043154</v>
      </c>
      <c r="O3056" t="b">
        <v>0</v>
      </c>
      <c r="P3056">
        <v>0</v>
      </c>
      <c r="Q3056" t="b">
        <v>0</v>
      </c>
      <c r="R3056" t="s">
        <v>8301</v>
      </c>
    </row>
    <row r="3057" spans="1:18" ht="43.2" x14ac:dyDescent="0.55000000000000004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0" t="str">
        <f t="shared" si="188"/>
        <v>November</v>
      </c>
      <c r="J3057" s="10">
        <f t="shared" si="189"/>
        <v>2014</v>
      </c>
      <c r="K3057" s="9">
        <f t="shared" si="190"/>
        <v>42013.95821759259</v>
      </c>
      <c r="L3057">
        <v>1420844390</v>
      </c>
      <c r="M3057" s="9">
        <f t="shared" si="191"/>
        <v>41953.95821759259</v>
      </c>
      <c r="N3057">
        <v>1415660390</v>
      </c>
      <c r="O3057" t="b">
        <v>0</v>
      </c>
      <c r="P3057">
        <v>1</v>
      </c>
      <c r="Q3057" t="b">
        <v>0</v>
      </c>
      <c r="R3057" t="s">
        <v>8301</v>
      </c>
    </row>
    <row r="3058" spans="1:18" ht="43.2" x14ac:dyDescent="0.55000000000000004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0" t="str">
        <f t="shared" si="188"/>
        <v>July</v>
      </c>
      <c r="J3058" s="10">
        <f t="shared" si="189"/>
        <v>2014</v>
      </c>
      <c r="K3058" s="9">
        <f t="shared" si="190"/>
        <v>41911.636388888888</v>
      </c>
      <c r="L3058">
        <v>1412003784</v>
      </c>
      <c r="M3058" s="9">
        <f t="shared" si="191"/>
        <v>41851.636388888888</v>
      </c>
      <c r="N3058">
        <v>1406819784</v>
      </c>
      <c r="O3058" t="b">
        <v>0</v>
      </c>
      <c r="P3058">
        <v>0</v>
      </c>
      <c r="Q3058" t="b">
        <v>0</v>
      </c>
      <c r="R3058" t="s">
        <v>8301</v>
      </c>
    </row>
    <row r="3059" spans="1:18" ht="43.2" x14ac:dyDescent="0.55000000000000004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0" t="str">
        <f t="shared" si="188"/>
        <v>March</v>
      </c>
      <c r="J3059" s="10">
        <f t="shared" si="189"/>
        <v>2016</v>
      </c>
      <c r="K3059" s="9">
        <f t="shared" si="190"/>
        <v>42463.608923611115</v>
      </c>
      <c r="L3059">
        <v>1459694211</v>
      </c>
      <c r="M3059" s="9">
        <f t="shared" si="191"/>
        <v>42433.650590277779</v>
      </c>
      <c r="N3059">
        <v>1457105811</v>
      </c>
      <c r="O3059" t="b">
        <v>0</v>
      </c>
      <c r="P3059">
        <v>0</v>
      </c>
      <c r="Q3059" t="b">
        <v>0</v>
      </c>
      <c r="R3059" t="s">
        <v>8301</v>
      </c>
    </row>
    <row r="3060" spans="1:18" ht="43.2" x14ac:dyDescent="0.55000000000000004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0" t="str">
        <f t="shared" si="188"/>
        <v>March</v>
      </c>
      <c r="J3060" s="10">
        <f t="shared" si="189"/>
        <v>2016</v>
      </c>
      <c r="K3060" s="9">
        <f t="shared" si="190"/>
        <v>42510.374305555553</v>
      </c>
      <c r="L3060">
        <v>1463734740</v>
      </c>
      <c r="M3060" s="9">
        <f t="shared" si="191"/>
        <v>42460.374305555553</v>
      </c>
      <c r="N3060">
        <v>1459414740</v>
      </c>
      <c r="O3060" t="b">
        <v>0</v>
      </c>
      <c r="P3060">
        <v>3</v>
      </c>
      <c r="Q3060" t="b">
        <v>0</v>
      </c>
      <c r="R3060" t="s">
        <v>8301</v>
      </c>
    </row>
    <row r="3061" spans="1:18" ht="43.2" x14ac:dyDescent="0.55000000000000004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0" t="str">
        <f t="shared" si="188"/>
        <v>July</v>
      </c>
      <c r="J3061" s="10">
        <f t="shared" si="189"/>
        <v>2014</v>
      </c>
      <c r="K3061" s="9">
        <f t="shared" si="190"/>
        <v>41859.935717592591</v>
      </c>
      <c r="L3061">
        <v>1407536846</v>
      </c>
      <c r="M3061" s="9">
        <f t="shared" si="191"/>
        <v>41829.935717592591</v>
      </c>
      <c r="N3061">
        <v>1404944846</v>
      </c>
      <c r="O3061" t="b">
        <v>0</v>
      </c>
      <c r="P3061">
        <v>11</v>
      </c>
      <c r="Q3061" t="b">
        <v>0</v>
      </c>
      <c r="R3061" t="s">
        <v>8301</v>
      </c>
    </row>
    <row r="3062" spans="1:18" ht="28.8" x14ac:dyDescent="0.55000000000000004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0" t="str">
        <f t="shared" si="188"/>
        <v>August</v>
      </c>
      <c r="J3062" s="10">
        <f t="shared" si="189"/>
        <v>2015</v>
      </c>
      <c r="K3062" s="9">
        <f t="shared" si="190"/>
        <v>42275.274699074071</v>
      </c>
      <c r="L3062">
        <v>1443422134</v>
      </c>
      <c r="M3062" s="9">
        <f t="shared" si="191"/>
        <v>42245.274699074071</v>
      </c>
      <c r="N3062">
        <v>1440830134</v>
      </c>
      <c r="O3062" t="b">
        <v>0</v>
      </c>
      <c r="P3062">
        <v>6</v>
      </c>
      <c r="Q3062" t="b">
        <v>0</v>
      </c>
      <c r="R3062" t="s">
        <v>8301</v>
      </c>
    </row>
    <row r="3063" spans="1:18" x14ac:dyDescent="0.55000000000000004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0" t="str">
        <f t="shared" si="188"/>
        <v>July</v>
      </c>
      <c r="J3063" s="10">
        <f t="shared" si="189"/>
        <v>2014</v>
      </c>
      <c r="K3063" s="9">
        <f t="shared" si="190"/>
        <v>41864.784120370372</v>
      </c>
      <c r="L3063">
        <v>1407955748</v>
      </c>
      <c r="M3063" s="9">
        <f t="shared" si="191"/>
        <v>41834.784120370372</v>
      </c>
      <c r="N3063">
        <v>1405363748</v>
      </c>
      <c r="O3063" t="b">
        <v>0</v>
      </c>
      <c r="P3063">
        <v>0</v>
      </c>
      <c r="Q3063" t="b">
        <v>0</v>
      </c>
      <c r="R3063" t="s">
        <v>8301</v>
      </c>
    </row>
    <row r="3064" spans="1:18" ht="43.2" x14ac:dyDescent="0.55000000000000004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0" t="str">
        <f t="shared" si="188"/>
        <v>September</v>
      </c>
      <c r="J3064" s="10">
        <f t="shared" si="189"/>
        <v>2015</v>
      </c>
      <c r="K3064" s="9">
        <f t="shared" si="190"/>
        <v>42277.75</v>
      </c>
      <c r="L3064">
        <v>1443636000</v>
      </c>
      <c r="M3064" s="9">
        <f t="shared" si="191"/>
        <v>42248.535787037035</v>
      </c>
      <c r="N3064">
        <v>1441111892</v>
      </c>
      <c r="O3064" t="b">
        <v>0</v>
      </c>
      <c r="P3064">
        <v>67</v>
      </c>
      <c r="Q3064" t="b">
        <v>0</v>
      </c>
      <c r="R3064" t="s">
        <v>8301</v>
      </c>
    </row>
    <row r="3065" spans="1:18" ht="43.2" x14ac:dyDescent="0.55000000000000004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0" t="str">
        <f t="shared" si="188"/>
        <v>September</v>
      </c>
      <c r="J3065" s="10">
        <f t="shared" si="189"/>
        <v>2016</v>
      </c>
      <c r="K3065" s="9">
        <f t="shared" si="190"/>
        <v>42665.922893518517</v>
      </c>
      <c r="L3065">
        <v>1477174138</v>
      </c>
      <c r="M3065" s="9">
        <f t="shared" si="191"/>
        <v>42630.922893518517</v>
      </c>
      <c r="N3065">
        <v>1474150138</v>
      </c>
      <c r="O3065" t="b">
        <v>0</v>
      </c>
      <c r="P3065">
        <v>23</v>
      </c>
      <c r="Q3065" t="b">
        <v>0</v>
      </c>
      <c r="R3065" t="s">
        <v>8301</v>
      </c>
    </row>
    <row r="3066" spans="1:18" ht="28.8" x14ac:dyDescent="0.55000000000000004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0" t="str">
        <f t="shared" si="188"/>
        <v>October</v>
      </c>
      <c r="J3066" s="10">
        <f t="shared" si="189"/>
        <v>2015</v>
      </c>
      <c r="K3066" s="9">
        <f t="shared" si="190"/>
        <v>42330.290972222225</v>
      </c>
      <c r="L3066">
        <v>1448175540</v>
      </c>
      <c r="M3066" s="9">
        <f t="shared" si="191"/>
        <v>42299.130162037036</v>
      </c>
      <c r="N3066">
        <v>1445483246</v>
      </c>
      <c r="O3066" t="b">
        <v>0</v>
      </c>
      <c r="P3066">
        <v>72</v>
      </c>
      <c r="Q3066" t="b">
        <v>0</v>
      </c>
      <c r="R3066" t="s">
        <v>8301</v>
      </c>
    </row>
    <row r="3067" spans="1:18" ht="43.2" x14ac:dyDescent="0.55000000000000004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0" t="str">
        <f t="shared" si="188"/>
        <v>July</v>
      </c>
      <c r="J3067" s="10">
        <f t="shared" si="189"/>
        <v>2014</v>
      </c>
      <c r="K3067" s="9">
        <f t="shared" si="190"/>
        <v>41850.055231481485</v>
      </c>
      <c r="L3067">
        <v>1406683172</v>
      </c>
      <c r="M3067" s="9">
        <f t="shared" si="191"/>
        <v>41825.055231481485</v>
      </c>
      <c r="N3067">
        <v>1404523172</v>
      </c>
      <c r="O3067" t="b">
        <v>0</v>
      </c>
      <c r="P3067">
        <v>2</v>
      </c>
      <c r="Q3067" t="b">
        <v>0</v>
      </c>
      <c r="R3067" t="s">
        <v>8301</v>
      </c>
    </row>
    <row r="3068" spans="1:18" ht="43.2" x14ac:dyDescent="0.55000000000000004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0" t="str">
        <f t="shared" si="188"/>
        <v>June</v>
      </c>
      <c r="J3068" s="10">
        <f t="shared" si="189"/>
        <v>2016</v>
      </c>
      <c r="K3068" s="9">
        <f t="shared" si="190"/>
        <v>42561.228437500002</v>
      </c>
      <c r="L3068">
        <v>1468128537</v>
      </c>
      <c r="M3068" s="9">
        <f t="shared" si="191"/>
        <v>42531.228437500002</v>
      </c>
      <c r="N3068">
        <v>1465536537</v>
      </c>
      <c r="O3068" t="b">
        <v>0</v>
      </c>
      <c r="P3068">
        <v>15</v>
      </c>
      <c r="Q3068" t="b">
        <v>0</v>
      </c>
      <c r="R3068" t="s">
        <v>8301</v>
      </c>
    </row>
    <row r="3069" spans="1:18" ht="43.2" x14ac:dyDescent="0.55000000000000004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0" t="str">
        <f t="shared" si="188"/>
        <v>August</v>
      </c>
      <c r="J3069" s="10">
        <f t="shared" si="189"/>
        <v>2015</v>
      </c>
      <c r="K3069" s="9">
        <f t="shared" si="190"/>
        <v>42256.938414351855</v>
      </c>
      <c r="L3069">
        <v>1441837879</v>
      </c>
      <c r="M3069" s="9">
        <f t="shared" si="191"/>
        <v>42226.938414351855</v>
      </c>
      <c r="N3069">
        <v>1439245879</v>
      </c>
      <c r="O3069" t="b">
        <v>0</v>
      </c>
      <c r="P3069">
        <v>1</v>
      </c>
      <c r="Q3069" t="b">
        <v>0</v>
      </c>
      <c r="R3069" t="s">
        <v>8301</v>
      </c>
    </row>
    <row r="3070" spans="1:18" ht="43.2" x14ac:dyDescent="0.55000000000000004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0" t="str">
        <f t="shared" si="188"/>
        <v>September</v>
      </c>
      <c r="J3070" s="10">
        <f t="shared" si="189"/>
        <v>2015</v>
      </c>
      <c r="K3070" s="9">
        <f t="shared" si="190"/>
        <v>42293.691574074073</v>
      </c>
      <c r="L3070">
        <v>1445013352</v>
      </c>
      <c r="M3070" s="9">
        <f t="shared" si="191"/>
        <v>42263.691574074073</v>
      </c>
      <c r="N3070">
        <v>1442421352</v>
      </c>
      <c r="O3070" t="b">
        <v>0</v>
      </c>
      <c r="P3070">
        <v>2</v>
      </c>
      <c r="Q3070" t="b">
        <v>0</v>
      </c>
      <c r="R3070" t="s">
        <v>8301</v>
      </c>
    </row>
    <row r="3071" spans="1:18" ht="43.2" x14ac:dyDescent="0.55000000000000004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0" t="str">
        <f t="shared" si="188"/>
        <v>November</v>
      </c>
      <c r="J3071" s="10">
        <f t="shared" si="189"/>
        <v>2014</v>
      </c>
      <c r="K3071" s="9">
        <f t="shared" si="190"/>
        <v>41987.833726851852</v>
      </c>
      <c r="L3071">
        <v>1418587234</v>
      </c>
      <c r="M3071" s="9">
        <f t="shared" si="191"/>
        <v>41957.833726851852</v>
      </c>
      <c r="N3071">
        <v>1415995234</v>
      </c>
      <c r="O3071" t="b">
        <v>0</v>
      </c>
      <c r="P3071">
        <v>7</v>
      </c>
      <c r="Q3071" t="b">
        <v>0</v>
      </c>
      <c r="R3071" t="s">
        <v>8301</v>
      </c>
    </row>
    <row r="3072" spans="1:18" ht="43.2" x14ac:dyDescent="0.55000000000000004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0" t="str">
        <f t="shared" si="188"/>
        <v>November</v>
      </c>
      <c r="J3072" s="10">
        <f t="shared" si="189"/>
        <v>2016</v>
      </c>
      <c r="K3072" s="9">
        <f t="shared" si="190"/>
        <v>42711.733437499999</v>
      </c>
      <c r="L3072">
        <v>1481132169</v>
      </c>
      <c r="M3072" s="9">
        <f t="shared" si="191"/>
        <v>42690.733437499999</v>
      </c>
      <c r="N3072">
        <v>1479317769</v>
      </c>
      <c r="O3072" t="b">
        <v>0</v>
      </c>
      <c r="P3072">
        <v>16</v>
      </c>
      <c r="Q3072" t="b">
        <v>0</v>
      </c>
      <c r="R3072" t="s">
        <v>8301</v>
      </c>
    </row>
    <row r="3073" spans="1:18" ht="43.2" x14ac:dyDescent="0.55000000000000004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0" t="str">
        <f t="shared" si="188"/>
        <v>April</v>
      </c>
      <c r="J3073" s="10">
        <f t="shared" si="189"/>
        <v>2015</v>
      </c>
      <c r="K3073" s="9">
        <f t="shared" si="190"/>
        <v>42115.249305555553</v>
      </c>
      <c r="L3073">
        <v>1429595940</v>
      </c>
      <c r="M3073" s="9">
        <f t="shared" si="191"/>
        <v>42097.732418981483</v>
      </c>
      <c r="N3073">
        <v>1428082481</v>
      </c>
      <c r="O3073" t="b">
        <v>0</v>
      </c>
      <c r="P3073">
        <v>117</v>
      </c>
      <c r="Q3073" t="b">
        <v>0</v>
      </c>
      <c r="R3073" t="s">
        <v>8301</v>
      </c>
    </row>
    <row r="3074" spans="1:18" ht="43.2" x14ac:dyDescent="0.55000000000000004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0" t="str">
        <f t="shared" si="188"/>
        <v>October</v>
      </c>
      <c r="J3074" s="10">
        <f t="shared" si="189"/>
        <v>2016</v>
      </c>
      <c r="K3074" s="9">
        <f t="shared" si="190"/>
        <v>42673.073611111111</v>
      </c>
      <c r="L3074">
        <v>1477791960</v>
      </c>
      <c r="M3074" s="9">
        <f t="shared" si="191"/>
        <v>42658.690532407403</v>
      </c>
      <c r="N3074">
        <v>1476549262</v>
      </c>
      <c r="O3074" t="b">
        <v>0</v>
      </c>
      <c r="P3074">
        <v>2</v>
      </c>
      <c r="Q3074" t="b">
        <v>0</v>
      </c>
      <c r="R3074" t="s">
        <v>8301</v>
      </c>
    </row>
    <row r="3075" spans="1:18" ht="43.2" x14ac:dyDescent="0.55000000000000004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0" t="str">
        <f t="shared" ref="I3075:I3138" si="192">TEXT(M3075, "mmmm")</f>
        <v>April</v>
      </c>
      <c r="J3075" s="10">
        <f t="shared" ref="J3075:J3138" si="193">YEAR(M3075)</f>
        <v>2015</v>
      </c>
      <c r="K3075" s="9">
        <f t="shared" ref="K3075:K3138" si="194">(((L3075/60)/60)/24)+DATE(1970,1,1)</f>
        <v>42169.804861111115</v>
      </c>
      <c r="L3075">
        <v>1434309540</v>
      </c>
      <c r="M3075" s="9">
        <f t="shared" ref="M3075:M3138" si="195">(((N3075/60)/60)/24)+DATE(1970,1,1)</f>
        <v>42111.684027777781</v>
      </c>
      <c r="N3075">
        <v>1429287900</v>
      </c>
      <c r="O3075" t="b">
        <v>0</v>
      </c>
      <c r="P3075">
        <v>7</v>
      </c>
      <c r="Q3075" t="b">
        <v>0</v>
      </c>
      <c r="R3075" t="s">
        <v>8301</v>
      </c>
    </row>
    <row r="3076" spans="1:18" ht="57.6" x14ac:dyDescent="0.55000000000000004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0" t="str">
        <f t="shared" si="192"/>
        <v>February</v>
      </c>
      <c r="J3076" s="10">
        <f t="shared" si="193"/>
        <v>2016</v>
      </c>
      <c r="K3076" s="9">
        <f t="shared" si="194"/>
        <v>42439.571284722217</v>
      </c>
      <c r="L3076">
        <v>1457617359</v>
      </c>
      <c r="M3076" s="9">
        <f t="shared" si="195"/>
        <v>42409.571284722217</v>
      </c>
      <c r="N3076">
        <v>1455025359</v>
      </c>
      <c r="O3076" t="b">
        <v>0</v>
      </c>
      <c r="P3076">
        <v>3</v>
      </c>
      <c r="Q3076" t="b">
        <v>0</v>
      </c>
      <c r="R3076" t="s">
        <v>8301</v>
      </c>
    </row>
    <row r="3077" spans="1:18" ht="43.2" x14ac:dyDescent="0.55000000000000004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0" t="str">
        <f t="shared" si="192"/>
        <v>June</v>
      </c>
      <c r="J3077" s="10">
        <f t="shared" si="193"/>
        <v>2016</v>
      </c>
      <c r="K3077" s="9">
        <f t="shared" si="194"/>
        <v>42601.102314814809</v>
      </c>
      <c r="L3077">
        <v>1471573640</v>
      </c>
      <c r="M3077" s="9">
        <f t="shared" si="195"/>
        <v>42551.102314814809</v>
      </c>
      <c r="N3077">
        <v>1467253640</v>
      </c>
      <c r="O3077" t="b">
        <v>0</v>
      </c>
      <c r="P3077">
        <v>20</v>
      </c>
      <c r="Q3077" t="b">
        <v>0</v>
      </c>
      <c r="R3077" t="s">
        <v>8301</v>
      </c>
    </row>
    <row r="3078" spans="1:18" ht="28.8" x14ac:dyDescent="0.55000000000000004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0" t="str">
        <f t="shared" si="192"/>
        <v>August</v>
      </c>
      <c r="J3078" s="10">
        <f t="shared" si="193"/>
        <v>2015</v>
      </c>
      <c r="K3078" s="9">
        <f t="shared" si="194"/>
        <v>42286.651886574073</v>
      </c>
      <c r="L3078">
        <v>1444405123</v>
      </c>
      <c r="M3078" s="9">
        <f t="shared" si="195"/>
        <v>42226.651886574073</v>
      </c>
      <c r="N3078">
        <v>1439221123</v>
      </c>
      <c r="O3078" t="b">
        <v>0</v>
      </c>
      <c r="P3078">
        <v>50</v>
      </c>
      <c r="Q3078" t="b">
        <v>0</v>
      </c>
      <c r="R3078" t="s">
        <v>8301</v>
      </c>
    </row>
    <row r="3079" spans="1:18" ht="43.2" x14ac:dyDescent="0.55000000000000004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0" t="str">
        <f t="shared" si="192"/>
        <v>January</v>
      </c>
      <c r="J3079" s="10">
        <f t="shared" si="193"/>
        <v>2017</v>
      </c>
      <c r="K3079" s="9">
        <f t="shared" si="194"/>
        <v>42796.956921296296</v>
      </c>
      <c r="L3079">
        <v>1488495478</v>
      </c>
      <c r="M3079" s="9">
        <f t="shared" si="195"/>
        <v>42766.956921296296</v>
      </c>
      <c r="N3079">
        <v>1485903478</v>
      </c>
      <c r="O3079" t="b">
        <v>0</v>
      </c>
      <c r="P3079">
        <v>2</v>
      </c>
      <c r="Q3079" t="b">
        <v>0</v>
      </c>
      <c r="R3079" t="s">
        <v>8301</v>
      </c>
    </row>
    <row r="3080" spans="1:18" ht="43.2" x14ac:dyDescent="0.55000000000000004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0" t="str">
        <f t="shared" si="192"/>
        <v>January</v>
      </c>
      <c r="J3080" s="10">
        <f t="shared" si="193"/>
        <v>2015</v>
      </c>
      <c r="K3080" s="9">
        <f t="shared" si="194"/>
        <v>42061.138831018514</v>
      </c>
      <c r="L3080">
        <v>1424920795</v>
      </c>
      <c r="M3080" s="9">
        <f t="shared" si="195"/>
        <v>42031.138831018514</v>
      </c>
      <c r="N3080">
        <v>1422328795</v>
      </c>
      <c r="O3080" t="b">
        <v>0</v>
      </c>
      <c r="P3080">
        <v>3</v>
      </c>
      <c r="Q3080" t="b">
        <v>0</v>
      </c>
      <c r="R3080" t="s">
        <v>8301</v>
      </c>
    </row>
    <row r="3081" spans="1:18" ht="43.2" x14ac:dyDescent="0.55000000000000004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0" t="str">
        <f t="shared" si="192"/>
        <v>February</v>
      </c>
      <c r="J3081" s="10">
        <f t="shared" si="193"/>
        <v>2015</v>
      </c>
      <c r="K3081" s="9">
        <f t="shared" si="194"/>
        <v>42085.671701388885</v>
      </c>
      <c r="L3081">
        <v>1427040435</v>
      </c>
      <c r="M3081" s="9">
        <f t="shared" si="195"/>
        <v>42055.713368055556</v>
      </c>
      <c r="N3081">
        <v>1424452035</v>
      </c>
      <c r="O3081" t="b">
        <v>0</v>
      </c>
      <c r="P3081">
        <v>27</v>
      </c>
      <c r="Q3081" t="b">
        <v>0</v>
      </c>
      <c r="R3081" t="s">
        <v>8301</v>
      </c>
    </row>
    <row r="3082" spans="1:18" ht="43.2" x14ac:dyDescent="0.55000000000000004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0" t="str">
        <f t="shared" si="192"/>
        <v>October</v>
      </c>
      <c r="J3082" s="10">
        <f t="shared" si="193"/>
        <v>2014</v>
      </c>
      <c r="K3082" s="9">
        <f t="shared" si="194"/>
        <v>42000.0699537037</v>
      </c>
      <c r="L3082">
        <v>1419644444</v>
      </c>
      <c r="M3082" s="9">
        <f t="shared" si="195"/>
        <v>41940.028287037036</v>
      </c>
      <c r="N3082">
        <v>1414456844</v>
      </c>
      <c r="O3082" t="b">
        <v>0</v>
      </c>
      <c r="P3082">
        <v>7</v>
      </c>
      <c r="Q3082" t="b">
        <v>0</v>
      </c>
      <c r="R3082" t="s">
        <v>8301</v>
      </c>
    </row>
    <row r="3083" spans="1:18" ht="43.2" x14ac:dyDescent="0.55000000000000004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0" t="str">
        <f t="shared" si="192"/>
        <v>August</v>
      </c>
      <c r="J3083" s="10">
        <f t="shared" si="193"/>
        <v>2015</v>
      </c>
      <c r="K3083" s="9">
        <f t="shared" si="194"/>
        <v>42267.181608796294</v>
      </c>
      <c r="L3083">
        <v>1442722891</v>
      </c>
      <c r="M3083" s="9">
        <f t="shared" si="195"/>
        <v>42237.181608796294</v>
      </c>
      <c r="N3083">
        <v>1440130891</v>
      </c>
      <c r="O3083" t="b">
        <v>0</v>
      </c>
      <c r="P3083">
        <v>5</v>
      </c>
      <c r="Q3083" t="b">
        <v>0</v>
      </c>
      <c r="R3083" t="s">
        <v>8301</v>
      </c>
    </row>
    <row r="3084" spans="1:18" ht="43.2" x14ac:dyDescent="0.55000000000000004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0" t="str">
        <f t="shared" si="192"/>
        <v>October</v>
      </c>
      <c r="J3084" s="10">
        <f t="shared" si="193"/>
        <v>2015</v>
      </c>
      <c r="K3084" s="9">
        <f t="shared" si="194"/>
        <v>42323.96465277778</v>
      </c>
      <c r="L3084">
        <v>1447628946</v>
      </c>
      <c r="M3084" s="9">
        <f t="shared" si="195"/>
        <v>42293.922986111109</v>
      </c>
      <c r="N3084">
        <v>1445033346</v>
      </c>
      <c r="O3084" t="b">
        <v>0</v>
      </c>
      <c r="P3084">
        <v>0</v>
      </c>
      <c r="Q3084" t="b">
        <v>0</v>
      </c>
      <c r="R3084" t="s">
        <v>8301</v>
      </c>
    </row>
    <row r="3085" spans="1:18" ht="57.6" x14ac:dyDescent="0.55000000000000004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0" t="str">
        <f t="shared" si="192"/>
        <v>August</v>
      </c>
      <c r="J3085" s="10">
        <f t="shared" si="193"/>
        <v>2014</v>
      </c>
      <c r="K3085" s="9">
        <f t="shared" si="194"/>
        <v>41883.208333333336</v>
      </c>
      <c r="L3085">
        <v>1409547600</v>
      </c>
      <c r="M3085" s="9">
        <f t="shared" si="195"/>
        <v>41853.563402777778</v>
      </c>
      <c r="N3085">
        <v>1406986278</v>
      </c>
      <c r="O3085" t="b">
        <v>0</v>
      </c>
      <c r="P3085">
        <v>3</v>
      </c>
      <c r="Q3085" t="b">
        <v>0</v>
      </c>
      <c r="R3085" t="s">
        <v>8301</v>
      </c>
    </row>
    <row r="3086" spans="1:18" ht="43.2" x14ac:dyDescent="0.55000000000000004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0" t="str">
        <f t="shared" si="192"/>
        <v>April</v>
      </c>
      <c r="J3086" s="10">
        <f t="shared" si="193"/>
        <v>2015</v>
      </c>
      <c r="K3086" s="9">
        <f t="shared" si="194"/>
        <v>42129.783333333333</v>
      </c>
      <c r="L3086">
        <v>1430851680</v>
      </c>
      <c r="M3086" s="9">
        <f t="shared" si="195"/>
        <v>42100.723738425921</v>
      </c>
      <c r="N3086">
        <v>1428340931</v>
      </c>
      <c r="O3086" t="b">
        <v>0</v>
      </c>
      <c r="P3086">
        <v>6</v>
      </c>
      <c r="Q3086" t="b">
        <v>0</v>
      </c>
      <c r="R3086" t="s">
        <v>8301</v>
      </c>
    </row>
    <row r="3087" spans="1:18" ht="43.2" x14ac:dyDescent="0.55000000000000004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0" t="str">
        <f t="shared" si="192"/>
        <v>August</v>
      </c>
      <c r="J3087" s="10">
        <f t="shared" si="193"/>
        <v>2015</v>
      </c>
      <c r="K3087" s="9">
        <f t="shared" si="194"/>
        <v>42276.883784722217</v>
      </c>
      <c r="L3087">
        <v>1443561159</v>
      </c>
      <c r="M3087" s="9">
        <f t="shared" si="195"/>
        <v>42246.883784722217</v>
      </c>
      <c r="N3087">
        <v>1440969159</v>
      </c>
      <c r="O3087" t="b">
        <v>0</v>
      </c>
      <c r="P3087">
        <v>9</v>
      </c>
      <c r="Q3087" t="b">
        <v>0</v>
      </c>
      <c r="R3087" t="s">
        <v>8301</v>
      </c>
    </row>
    <row r="3088" spans="1:18" ht="43.2" x14ac:dyDescent="0.55000000000000004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0" t="str">
        <f t="shared" si="192"/>
        <v>June</v>
      </c>
      <c r="J3088" s="10">
        <f t="shared" si="193"/>
        <v>2015</v>
      </c>
      <c r="K3088" s="9">
        <f t="shared" si="194"/>
        <v>42233.67082175926</v>
      </c>
      <c r="L3088">
        <v>1439827559</v>
      </c>
      <c r="M3088" s="9">
        <f t="shared" si="195"/>
        <v>42173.67082175926</v>
      </c>
      <c r="N3088">
        <v>1434643559</v>
      </c>
      <c r="O3088" t="b">
        <v>0</v>
      </c>
      <c r="P3088">
        <v>3</v>
      </c>
      <c r="Q3088" t="b">
        <v>0</v>
      </c>
      <c r="R3088" t="s">
        <v>8301</v>
      </c>
    </row>
    <row r="3089" spans="1:18" ht="43.2" x14ac:dyDescent="0.55000000000000004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0" t="str">
        <f t="shared" si="192"/>
        <v>October</v>
      </c>
      <c r="J3089" s="10">
        <f t="shared" si="193"/>
        <v>2016</v>
      </c>
      <c r="K3089" s="9">
        <f t="shared" si="194"/>
        <v>42725.192013888889</v>
      </c>
      <c r="L3089">
        <v>1482294990</v>
      </c>
      <c r="M3089" s="9">
        <f t="shared" si="195"/>
        <v>42665.150347222225</v>
      </c>
      <c r="N3089">
        <v>1477107390</v>
      </c>
      <c r="O3089" t="b">
        <v>0</v>
      </c>
      <c r="P3089">
        <v>2</v>
      </c>
      <c r="Q3089" t="b">
        <v>0</v>
      </c>
      <c r="R3089" t="s">
        <v>8301</v>
      </c>
    </row>
    <row r="3090" spans="1:18" ht="28.8" x14ac:dyDescent="0.55000000000000004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0" t="str">
        <f t="shared" si="192"/>
        <v>December</v>
      </c>
      <c r="J3090" s="10">
        <f t="shared" si="193"/>
        <v>2014</v>
      </c>
      <c r="K3090" s="9">
        <f t="shared" si="194"/>
        <v>42012.570138888885</v>
      </c>
      <c r="L3090">
        <v>1420724460</v>
      </c>
      <c r="M3090" s="9">
        <f t="shared" si="195"/>
        <v>41981.57230324074</v>
      </c>
      <c r="N3090">
        <v>1418046247</v>
      </c>
      <c r="O3090" t="b">
        <v>0</v>
      </c>
      <c r="P3090">
        <v>3</v>
      </c>
      <c r="Q3090" t="b">
        <v>0</v>
      </c>
      <c r="R3090" t="s">
        <v>8301</v>
      </c>
    </row>
    <row r="3091" spans="1:18" ht="43.2" x14ac:dyDescent="0.55000000000000004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0" t="str">
        <f t="shared" si="192"/>
        <v>June</v>
      </c>
      <c r="J3091" s="10">
        <f t="shared" si="193"/>
        <v>2016</v>
      </c>
      <c r="K3091" s="9">
        <f t="shared" si="194"/>
        <v>42560.082638888889</v>
      </c>
      <c r="L3091">
        <v>1468029540</v>
      </c>
      <c r="M3091" s="9">
        <f t="shared" si="195"/>
        <v>42528.542627314819</v>
      </c>
      <c r="N3091">
        <v>1465304483</v>
      </c>
      <c r="O3091" t="b">
        <v>0</v>
      </c>
      <c r="P3091">
        <v>45</v>
      </c>
      <c r="Q3091" t="b">
        <v>0</v>
      </c>
      <c r="R3091" t="s">
        <v>8301</v>
      </c>
    </row>
    <row r="3092" spans="1:18" ht="43.2" x14ac:dyDescent="0.55000000000000004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0" t="str">
        <f t="shared" si="192"/>
        <v>March</v>
      </c>
      <c r="J3092" s="10">
        <f t="shared" si="193"/>
        <v>2015</v>
      </c>
      <c r="K3092" s="9">
        <f t="shared" si="194"/>
        <v>42125.777141203704</v>
      </c>
      <c r="L3092">
        <v>1430505545</v>
      </c>
      <c r="M3092" s="9">
        <f t="shared" si="195"/>
        <v>42065.818807870368</v>
      </c>
      <c r="N3092">
        <v>1425325145</v>
      </c>
      <c r="O3092" t="b">
        <v>0</v>
      </c>
      <c r="P3092">
        <v>9</v>
      </c>
      <c r="Q3092" t="b">
        <v>0</v>
      </c>
      <c r="R3092" t="s">
        <v>8301</v>
      </c>
    </row>
    <row r="3093" spans="1:18" ht="43.2" x14ac:dyDescent="0.55000000000000004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0" t="str">
        <f t="shared" si="192"/>
        <v>July</v>
      </c>
      <c r="J3093" s="10">
        <f t="shared" si="193"/>
        <v>2016</v>
      </c>
      <c r="K3093" s="9">
        <f t="shared" si="194"/>
        <v>42596.948414351849</v>
      </c>
      <c r="L3093">
        <v>1471214743</v>
      </c>
      <c r="M3093" s="9">
        <f t="shared" si="195"/>
        <v>42566.948414351849</v>
      </c>
      <c r="N3093">
        <v>1468622743</v>
      </c>
      <c r="O3093" t="b">
        <v>0</v>
      </c>
      <c r="P3093">
        <v>9</v>
      </c>
      <c r="Q3093" t="b">
        <v>0</v>
      </c>
      <c r="R3093" t="s">
        <v>8301</v>
      </c>
    </row>
    <row r="3094" spans="1:18" ht="43.2" x14ac:dyDescent="0.55000000000000004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0" t="str">
        <f t="shared" si="192"/>
        <v>September</v>
      </c>
      <c r="J3094" s="10">
        <f t="shared" si="193"/>
        <v>2015</v>
      </c>
      <c r="K3094" s="9">
        <f t="shared" si="194"/>
        <v>42292.916666666672</v>
      </c>
      <c r="L3094">
        <v>1444946400</v>
      </c>
      <c r="M3094" s="9">
        <f t="shared" si="195"/>
        <v>42255.619351851856</v>
      </c>
      <c r="N3094">
        <v>1441723912</v>
      </c>
      <c r="O3094" t="b">
        <v>0</v>
      </c>
      <c r="P3094">
        <v>21</v>
      </c>
      <c r="Q3094" t="b">
        <v>0</v>
      </c>
      <c r="R3094" t="s">
        <v>8301</v>
      </c>
    </row>
    <row r="3095" spans="1:18" ht="43.2" x14ac:dyDescent="0.55000000000000004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0" t="str">
        <f t="shared" si="192"/>
        <v>May</v>
      </c>
      <c r="J3095" s="10">
        <f t="shared" si="193"/>
        <v>2014</v>
      </c>
      <c r="K3095" s="9">
        <f t="shared" si="194"/>
        <v>41791.165972222225</v>
      </c>
      <c r="L3095">
        <v>1401595140</v>
      </c>
      <c r="M3095" s="9">
        <f t="shared" si="195"/>
        <v>41760.909039351849</v>
      </c>
      <c r="N3095">
        <v>1398980941</v>
      </c>
      <c r="O3095" t="b">
        <v>0</v>
      </c>
      <c r="P3095">
        <v>17</v>
      </c>
      <c r="Q3095" t="b">
        <v>0</v>
      </c>
      <c r="R3095" t="s">
        <v>8301</v>
      </c>
    </row>
    <row r="3096" spans="1:18" ht="28.8" x14ac:dyDescent="0.55000000000000004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0" t="str">
        <f t="shared" si="192"/>
        <v>July</v>
      </c>
      <c r="J3096" s="10">
        <f t="shared" si="193"/>
        <v>2015</v>
      </c>
      <c r="K3096" s="9">
        <f t="shared" si="194"/>
        <v>42267.795787037037</v>
      </c>
      <c r="L3096">
        <v>1442775956</v>
      </c>
      <c r="M3096" s="9">
        <f t="shared" si="195"/>
        <v>42207.795787037037</v>
      </c>
      <c r="N3096">
        <v>1437591956</v>
      </c>
      <c r="O3096" t="b">
        <v>0</v>
      </c>
      <c r="P3096">
        <v>1</v>
      </c>
      <c r="Q3096" t="b">
        <v>0</v>
      </c>
      <c r="R3096" t="s">
        <v>8301</v>
      </c>
    </row>
    <row r="3097" spans="1:18" ht="43.2" x14ac:dyDescent="0.55000000000000004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0" t="str">
        <f t="shared" si="192"/>
        <v>June</v>
      </c>
      <c r="J3097" s="10">
        <f t="shared" si="193"/>
        <v>2016</v>
      </c>
      <c r="K3097" s="9">
        <f t="shared" si="194"/>
        <v>42583.025231481486</v>
      </c>
      <c r="L3097">
        <v>1470011780</v>
      </c>
      <c r="M3097" s="9">
        <f t="shared" si="195"/>
        <v>42523.025231481486</v>
      </c>
      <c r="N3097">
        <v>1464827780</v>
      </c>
      <c r="O3097" t="b">
        <v>0</v>
      </c>
      <c r="P3097">
        <v>1</v>
      </c>
      <c r="Q3097" t="b">
        <v>0</v>
      </c>
      <c r="R3097" t="s">
        <v>8301</v>
      </c>
    </row>
    <row r="3098" spans="1:18" ht="43.2" x14ac:dyDescent="0.55000000000000004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0" t="str">
        <f t="shared" si="192"/>
        <v>April</v>
      </c>
      <c r="J3098" s="10">
        <f t="shared" si="193"/>
        <v>2015</v>
      </c>
      <c r="K3098" s="9">
        <f t="shared" si="194"/>
        <v>42144.825532407413</v>
      </c>
      <c r="L3098">
        <v>1432151326</v>
      </c>
      <c r="M3098" s="9">
        <f t="shared" si="195"/>
        <v>42114.825532407413</v>
      </c>
      <c r="N3098">
        <v>1429559326</v>
      </c>
      <c r="O3098" t="b">
        <v>0</v>
      </c>
      <c r="P3098">
        <v>14</v>
      </c>
      <c r="Q3098" t="b">
        <v>0</v>
      </c>
      <c r="R3098" t="s">
        <v>8301</v>
      </c>
    </row>
    <row r="3099" spans="1:18" ht="43.2" x14ac:dyDescent="0.55000000000000004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0" t="str">
        <f t="shared" si="192"/>
        <v>September</v>
      </c>
      <c r="J3099" s="10">
        <f t="shared" si="193"/>
        <v>2016</v>
      </c>
      <c r="K3099" s="9">
        <f t="shared" si="194"/>
        <v>42650.583333333328</v>
      </c>
      <c r="L3099">
        <v>1475848800</v>
      </c>
      <c r="M3099" s="9">
        <f t="shared" si="195"/>
        <v>42629.503483796296</v>
      </c>
      <c r="N3099">
        <v>1474027501</v>
      </c>
      <c r="O3099" t="b">
        <v>0</v>
      </c>
      <c r="P3099">
        <v>42</v>
      </c>
      <c r="Q3099" t="b">
        <v>0</v>
      </c>
      <c r="R3099" t="s">
        <v>8301</v>
      </c>
    </row>
    <row r="3100" spans="1:18" ht="43.2" x14ac:dyDescent="0.55000000000000004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0" t="str">
        <f t="shared" si="192"/>
        <v>December</v>
      </c>
      <c r="J3100" s="10">
        <f t="shared" si="193"/>
        <v>2015</v>
      </c>
      <c r="K3100" s="9">
        <f t="shared" si="194"/>
        <v>42408.01180555555</v>
      </c>
      <c r="L3100">
        <v>1454890620</v>
      </c>
      <c r="M3100" s="9">
        <f t="shared" si="195"/>
        <v>42359.792233796295</v>
      </c>
      <c r="N3100">
        <v>1450724449</v>
      </c>
      <c r="O3100" t="b">
        <v>0</v>
      </c>
      <c r="P3100">
        <v>27</v>
      </c>
      <c r="Q3100" t="b">
        <v>0</v>
      </c>
      <c r="R3100" t="s">
        <v>8301</v>
      </c>
    </row>
    <row r="3101" spans="1:18" ht="43.2" x14ac:dyDescent="0.55000000000000004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0" t="str">
        <f t="shared" si="192"/>
        <v>January</v>
      </c>
      <c r="J3101" s="10">
        <f t="shared" si="193"/>
        <v>2016</v>
      </c>
      <c r="K3101" s="9">
        <f t="shared" si="194"/>
        <v>42412.189710648148</v>
      </c>
      <c r="L3101">
        <v>1455251591</v>
      </c>
      <c r="M3101" s="9">
        <f t="shared" si="195"/>
        <v>42382.189710648148</v>
      </c>
      <c r="N3101">
        <v>1452659591</v>
      </c>
      <c r="O3101" t="b">
        <v>0</v>
      </c>
      <c r="P3101">
        <v>5</v>
      </c>
      <c r="Q3101" t="b">
        <v>0</v>
      </c>
      <c r="R3101" t="s">
        <v>8301</v>
      </c>
    </row>
    <row r="3102" spans="1:18" ht="43.2" x14ac:dyDescent="0.55000000000000004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0" t="str">
        <f t="shared" si="192"/>
        <v>September</v>
      </c>
      <c r="J3102" s="10">
        <f t="shared" si="193"/>
        <v>2014</v>
      </c>
      <c r="K3102" s="9">
        <f t="shared" si="194"/>
        <v>41932.622395833336</v>
      </c>
      <c r="L3102">
        <v>1413816975</v>
      </c>
      <c r="M3102" s="9">
        <f t="shared" si="195"/>
        <v>41902.622395833336</v>
      </c>
      <c r="N3102">
        <v>1411224975</v>
      </c>
      <c r="O3102" t="b">
        <v>0</v>
      </c>
      <c r="P3102">
        <v>13</v>
      </c>
      <c r="Q3102" t="b">
        <v>0</v>
      </c>
      <c r="R3102" t="s">
        <v>8301</v>
      </c>
    </row>
    <row r="3103" spans="1:18" ht="57.6" x14ac:dyDescent="0.55000000000000004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0" t="str">
        <f t="shared" si="192"/>
        <v>June</v>
      </c>
      <c r="J3103" s="10">
        <f t="shared" si="193"/>
        <v>2015</v>
      </c>
      <c r="K3103" s="9">
        <f t="shared" si="194"/>
        <v>42201.330555555556</v>
      </c>
      <c r="L3103">
        <v>1437033360</v>
      </c>
      <c r="M3103" s="9">
        <f t="shared" si="195"/>
        <v>42171.383530092593</v>
      </c>
      <c r="N3103">
        <v>1434445937</v>
      </c>
      <c r="O3103" t="b">
        <v>0</v>
      </c>
      <c r="P3103">
        <v>12</v>
      </c>
      <c r="Q3103" t="b">
        <v>0</v>
      </c>
      <c r="R3103" t="s">
        <v>8301</v>
      </c>
    </row>
    <row r="3104" spans="1:18" ht="43.2" x14ac:dyDescent="0.55000000000000004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0" t="str">
        <f t="shared" si="192"/>
        <v>July</v>
      </c>
      <c r="J3104" s="10">
        <f t="shared" si="193"/>
        <v>2016</v>
      </c>
      <c r="K3104" s="9">
        <f t="shared" si="194"/>
        <v>42605.340486111112</v>
      </c>
      <c r="L3104">
        <v>1471939818</v>
      </c>
      <c r="M3104" s="9">
        <f t="shared" si="195"/>
        <v>42555.340486111112</v>
      </c>
      <c r="N3104">
        <v>1467619818</v>
      </c>
      <c r="O3104" t="b">
        <v>0</v>
      </c>
      <c r="P3104">
        <v>90</v>
      </c>
      <c r="Q3104" t="b">
        <v>0</v>
      </c>
      <c r="R3104" t="s">
        <v>8301</v>
      </c>
    </row>
    <row r="3105" spans="1:18" ht="28.8" x14ac:dyDescent="0.55000000000000004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0" t="str">
        <f t="shared" si="192"/>
        <v>April</v>
      </c>
      <c r="J3105" s="10">
        <f t="shared" si="193"/>
        <v>2015</v>
      </c>
      <c r="K3105" s="9">
        <f t="shared" si="194"/>
        <v>42167.156319444446</v>
      </c>
      <c r="L3105">
        <v>1434080706</v>
      </c>
      <c r="M3105" s="9">
        <f t="shared" si="195"/>
        <v>42107.156319444446</v>
      </c>
      <c r="N3105">
        <v>1428896706</v>
      </c>
      <c r="O3105" t="b">
        <v>0</v>
      </c>
      <c r="P3105">
        <v>2</v>
      </c>
      <c r="Q3105" t="b">
        <v>0</v>
      </c>
      <c r="R3105" t="s">
        <v>8301</v>
      </c>
    </row>
    <row r="3106" spans="1:18" ht="43.2" x14ac:dyDescent="0.55000000000000004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0" t="str">
        <f t="shared" si="192"/>
        <v>January</v>
      </c>
      <c r="J3106" s="10">
        <f t="shared" si="193"/>
        <v>2015</v>
      </c>
      <c r="K3106" s="9">
        <f t="shared" si="194"/>
        <v>42038.083333333328</v>
      </c>
      <c r="L3106">
        <v>1422928800</v>
      </c>
      <c r="M3106" s="9">
        <f t="shared" si="195"/>
        <v>42006.908692129626</v>
      </c>
      <c r="N3106">
        <v>1420235311</v>
      </c>
      <c r="O3106" t="b">
        <v>0</v>
      </c>
      <c r="P3106">
        <v>5</v>
      </c>
      <c r="Q3106" t="b">
        <v>0</v>
      </c>
      <c r="R3106" t="s">
        <v>8301</v>
      </c>
    </row>
    <row r="3107" spans="1:18" ht="43.2" x14ac:dyDescent="0.55000000000000004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0" t="str">
        <f t="shared" si="192"/>
        <v>August</v>
      </c>
      <c r="J3107" s="10">
        <f t="shared" si="193"/>
        <v>2014</v>
      </c>
      <c r="K3107" s="9">
        <f t="shared" si="194"/>
        <v>41931.208333333336</v>
      </c>
      <c r="L3107">
        <v>1413694800</v>
      </c>
      <c r="M3107" s="9">
        <f t="shared" si="195"/>
        <v>41876.718935185185</v>
      </c>
      <c r="N3107">
        <v>1408986916</v>
      </c>
      <c r="O3107" t="b">
        <v>0</v>
      </c>
      <c r="P3107">
        <v>31</v>
      </c>
      <c r="Q3107" t="b">
        <v>0</v>
      </c>
      <c r="R3107" t="s">
        <v>8301</v>
      </c>
    </row>
    <row r="3108" spans="1:18" ht="43.2" x14ac:dyDescent="0.55000000000000004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0" t="str">
        <f t="shared" si="192"/>
        <v>August</v>
      </c>
      <c r="J3108" s="10">
        <f t="shared" si="193"/>
        <v>2015</v>
      </c>
      <c r="K3108" s="9">
        <f t="shared" si="194"/>
        <v>42263.916666666672</v>
      </c>
      <c r="L3108">
        <v>1442440800</v>
      </c>
      <c r="M3108" s="9">
        <f t="shared" si="195"/>
        <v>42241.429120370376</v>
      </c>
      <c r="N3108">
        <v>1440497876</v>
      </c>
      <c r="O3108" t="b">
        <v>0</v>
      </c>
      <c r="P3108">
        <v>4</v>
      </c>
      <c r="Q3108" t="b">
        <v>0</v>
      </c>
      <c r="R3108" t="s">
        <v>8301</v>
      </c>
    </row>
    <row r="3109" spans="1:18" ht="43.2" x14ac:dyDescent="0.55000000000000004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0" t="str">
        <f t="shared" si="192"/>
        <v>May</v>
      </c>
      <c r="J3109" s="10">
        <f t="shared" si="193"/>
        <v>2015</v>
      </c>
      <c r="K3109" s="9">
        <f t="shared" si="194"/>
        <v>42135.814247685179</v>
      </c>
      <c r="L3109">
        <v>1431372751</v>
      </c>
      <c r="M3109" s="9">
        <f t="shared" si="195"/>
        <v>42128.814247685179</v>
      </c>
      <c r="N3109">
        <v>1430767951</v>
      </c>
      <c r="O3109" t="b">
        <v>0</v>
      </c>
      <c r="P3109">
        <v>29</v>
      </c>
      <c r="Q3109" t="b">
        <v>0</v>
      </c>
      <c r="R3109" t="s">
        <v>8301</v>
      </c>
    </row>
    <row r="3110" spans="1:18" x14ac:dyDescent="0.55000000000000004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0" t="str">
        <f t="shared" si="192"/>
        <v>February</v>
      </c>
      <c r="J3110" s="10">
        <f t="shared" si="193"/>
        <v>2015</v>
      </c>
      <c r="K3110" s="9">
        <f t="shared" si="194"/>
        <v>42122.638819444444</v>
      </c>
      <c r="L3110">
        <v>1430234394</v>
      </c>
      <c r="M3110" s="9">
        <f t="shared" si="195"/>
        <v>42062.680486111116</v>
      </c>
      <c r="N3110">
        <v>1425053994</v>
      </c>
      <c r="O3110" t="b">
        <v>0</v>
      </c>
      <c r="P3110">
        <v>2</v>
      </c>
      <c r="Q3110" t="b">
        <v>0</v>
      </c>
      <c r="R3110" t="s">
        <v>8301</v>
      </c>
    </row>
    <row r="3111" spans="1:18" ht="43.2" x14ac:dyDescent="0.55000000000000004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0" t="str">
        <f t="shared" si="192"/>
        <v>July</v>
      </c>
      <c r="J3111" s="10">
        <f t="shared" si="193"/>
        <v>2014</v>
      </c>
      <c r="K3111" s="9">
        <f t="shared" si="194"/>
        <v>41879.125115740739</v>
      </c>
      <c r="L3111">
        <v>1409194810</v>
      </c>
      <c r="M3111" s="9">
        <f t="shared" si="195"/>
        <v>41844.125115740739</v>
      </c>
      <c r="N3111">
        <v>1406170810</v>
      </c>
      <c r="O3111" t="b">
        <v>0</v>
      </c>
      <c r="P3111">
        <v>114</v>
      </c>
      <c r="Q3111" t="b">
        <v>0</v>
      </c>
      <c r="R3111" t="s">
        <v>8301</v>
      </c>
    </row>
    <row r="3112" spans="1:18" ht="43.2" x14ac:dyDescent="0.55000000000000004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0" t="str">
        <f t="shared" si="192"/>
        <v>January</v>
      </c>
      <c r="J3112" s="10">
        <f t="shared" si="193"/>
        <v>2017</v>
      </c>
      <c r="K3112" s="9">
        <f t="shared" si="194"/>
        <v>42785.031469907408</v>
      </c>
      <c r="L3112">
        <v>1487465119</v>
      </c>
      <c r="M3112" s="9">
        <f t="shared" si="195"/>
        <v>42745.031469907408</v>
      </c>
      <c r="N3112">
        <v>1484009119</v>
      </c>
      <c r="O3112" t="b">
        <v>0</v>
      </c>
      <c r="P3112">
        <v>1</v>
      </c>
      <c r="Q3112" t="b">
        <v>0</v>
      </c>
      <c r="R3112" t="s">
        <v>8301</v>
      </c>
    </row>
    <row r="3113" spans="1:18" ht="28.8" x14ac:dyDescent="0.55000000000000004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0" t="str">
        <f t="shared" si="192"/>
        <v>September</v>
      </c>
      <c r="J3113" s="10">
        <f t="shared" si="193"/>
        <v>2014</v>
      </c>
      <c r="K3113" s="9">
        <f t="shared" si="194"/>
        <v>41916.595138888886</v>
      </c>
      <c r="L3113">
        <v>1412432220</v>
      </c>
      <c r="M3113" s="9">
        <f t="shared" si="195"/>
        <v>41885.595138888886</v>
      </c>
      <c r="N3113">
        <v>1409753820</v>
      </c>
      <c r="O3113" t="b">
        <v>0</v>
      </c>
      <c r="P3113">
        <v>76</v>
      </c>
      <c r="Q3113" t="b">
        <v>0</v>
      </c>
      <c r="R3113" t="s">
        <v>8301</v>
      </c>
    </row>
    <row r="3114" spans="1:18" ht="43.2" x14ac:dyDescent="0.55000000000000004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0" t="str">
        <f t="shared" si="192"/>
        <v>September</v>
      </c>
      <c r="J3114" s="10">
        <f t="shared" si="193"/>
        <v>2016</v>
      </c>
      <c r="K3114" s="9">
        <f t="shared" si="194"/>
        <v>42675.121921296297</v>
      </c>
      <c r="L3114">
        <v>1477968934</v>
      </c>
      <c r="M3114" s="9">
        <f t="shared" si="195"/>
        <v>42615.121921296297</v>
      </c>
      <c r="N3114">
        <v>1472784934</v>
      </c>
      <c r="O3114" t="b">
        <v>0</v>
      </c>
      <c r="P3114">
        <v>9</v>
      </c>
      <c r="Q3114" t="b">
        <v>0</v>
      </c>
      <c r="R3114" t="s">
        <v>8301</v>
      </c>
    </row>
    <row r="3115" spans="1:18" ht="43.2" x14ac:dyDescent="0.55000000000000004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0" t="str">
        <f t="shared" si="192"/>
        <v>March</v>
      </c>
      <c r="J3115" s="10">
        <f t="shared" si="193"/>
        <v>2015</v>
      </c>
      <c r="K3115" s="9">
        <f t="shared" si="194"/>
        <v>42111.731273148151</v>
      </c>
      <c r="L3115">
        <v>1429291982</v>
      </c>
      <c r="M3115" s="9">
        <f t="shared" si="195"/>
        <v>42081.731273148151</v>
      </c>
      <c r="N3115">
        <v>1426699982</v>
      </c>
      <c r="O3115" t="b">
        <v>0</v>
      </c>
      <c r="P3115">
        <v>37</v>
      </c>
      <c r="Q3115" t="b">
        <v>0</v>
      </c>
      <c r="R3115" t="s">
        <v>8301</v>
      </c>
    </row>
    <row r="3116" spans="1:18" ht="43.2" x14ac:dyDescent="0.55000000000000004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0" t="str">
        <f t="shared" si="192"/>
        <v>July</v>
      </c>
      <c r="J3116" s="10">
        <f t="shared" si="193"/>
        <v>2014</v>
      </c>
      <c r="K3116" s="9">
        <f t="shared" si="194"/>
        <v>41903.632523148146</v>
      </c>
      <c r="L3116">
        <v>1411312250</v>
      </c>
      <c r="M3116" s="9">
        <f t="shared" si="195"/>
        <v>41843.632523148146</v>
      </c>
      <c r="N3116">
        <v>1406128250</v>
      </c>
      <c r="O3116" t="b">
        <v>0</v>
      </c>
      <c r="P3116">
        <v>0</v>
      </c>
      <c r="Q3116" t="b">
        <v>0</v>
      </c>
      <c r="R3116" t="s">
        <v>8301</v>
      </c>
    </row>
    <row r="3117" spans="1:18" ht="43.2" x14ac:dyDescent="0.55000000000000004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0" t="str">
        <f t="shared" si="192"/>
        <v>May</v>
      </c>
      <c r="J3117" s="10">
        <f t="shared" si="193"/>
        <v>2016</v>
      </c>
      <c r="K3117" s="9">
        <f t="shared" si="194"/>
        <v>42526.447071759263</v>
      </c>
      <c r="L3117">
        <v>1465123427</v>
      </c>
      <c r="M3117" s="9">
        <f t="shared" si="195"/>
        <v>42496.447071759263</v>
      </c>
      <c r="N3117">
        <v>1462531427</v>
      </c>
      <c r="O3117" t="b">
        <v>0</v>
      </c>
      <c r="P3117">
        <v>1</v>
      </c>
      <c r="Q3117" t="b">
        <v>0</v>
      </c>
      <c r="R3117" t="s">
        <v>8301</v>
      </c>
    </row>
    <row r="3118" spans="1:18" ht="43.2" x14ac:dyDescent="0.55000000000000004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0" t="str">
        <f t="shared" si="192"/>
        <v>March</v>
      </c>
      <c r="J3118" s="10">
        <f t="shared" si="193"/>
        <v>2015</v>
      </c>
      <c r="K3118" s="9">
        <f t="shared" si="194"/>
        <v>42095.515335648146</v>
      </c>
      <c r="L3118">
        <v>1427890925</v>
      </c>
      <c r="M3118" s="9">
        <f t="shared" si="195"/>
        <v>42081.515335648146</v>
      </c>
      <c r="N3118">
        <v>1426681325</v>
      </c>
      <c r="O3118" t="b">
        <v>0</v>
      </c>
      <c r="P3118">
        <v>10</v>
      </c>
      <c r="Q3118" t="b">
        <v>0</v>
      </c>
      <c r="R3118" t="s">
        <v>8301</v>
      </c>
    </row>
    <row r="3119" spans="1:18" ht="43.2" x14ac:dyDescent="0.55000000000000004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0" t="str">
        <f t="shared" si="192"/>
        <v>May</v>
      </c>
      <c r="J3119" s="10">
        <f t="shared" si="193"/>
        <v>2016</v>
      </c>
      <c r="K3119" s="9">
        <f t="shared" si="194"/>
        <v>42517.55</v>
      </c>
      <c r="L3119">
        <v>1464354720</v>
      </c>
      <c r="M3119" s="9">
        <f t="shared" si="195"/>
        <v>42509.374537037031</v>
      </c>
      <c r="N3119">
        <v>1463648360</v>
      </c>
      <c r="O3119" t="b">
        <v>0</v>
      </c>
      <c r="P3119">
        <v>1</v>
      </c>
      <c r="Q3119" t="b">
        <v>0</v>
      </c>
      <c r="R3119" t="s">
        <v>8301</v>
      </c>
    </row>
    <row r="3120" spans="1:18" ht="28.8" x14ac:dyDescent="0.55000000000000004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0" t="str">
        <f t="shared" si="192"/>
        <v>June</v>
      </c>
      <c r="J3120" s="10">
        <f t="shared" si="193"/>
        <v>2016</v>
      </c>
      <c r="K3120" s="9">
        <f t="shared" si="194"/>
        <v>42553.649571759262</v>
      </c>
      <c r="L3120">
        <v>1467473723</v>
      </c>
      <c r="M3120" s="9">
        <f t="shared" si="195"/>
        <v>42534.649571759262</v>
      </c>
      <c r="N3120">
        <v>1465832123</v>
      </c>
      <c r="O3120" t="b">
        <v>0</v>
      </c>
      <c r="P3120">
        <v>2</v>
      </c>
      <c r="Q3120" t="b">
        <v>0</v>
      </c>
      <c r="R3120" t="s">
        <v>8301</v>
      </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0" t="str">
        <f t="shared" si="192"/>
        <v>February</v>
      </c>
      <c r="J3121" s="10">
        <f t="shared" si="193"/>
        <v>2015</v>
      </c>
      <c r="K3121" s="9">
        <f t="shared" si="194"/>
        <v>42090.003842592589</v>
      </c>
      <c r="L3121">
        <v>1427414732</v>
      </c>
      <c r="M3121" s="9">
        <f t="shared" si="195"/>
        <v>42060.04550925926</v>
      </c>
      <c r="N3121">
        <v>1424826332</v>
      </c>
      <c r="O3121" t="b">
        <v>0</v>
      </c>
      <c r="P3121">
        <v>1</v>
      </c>
      <c r="Q3121" t="b">
        <v>0</v>
      </c>
      <c r="R3121" t="s">
        <v>8301</v>
      </c>
    </row>
    <row r="3122" spans="1:18" ht="43.2" x14ac:dyDescent="0.55000000000000004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0" t="str">
        <f t="shared" si="192"/>
        <v>March</v>
      </c>
      <c r="J3122" s="10">
        <f t="shared" si="193"/>
        <v>2016</v>
      </c>
      <c r="K3122" s="9">
        <f t="shared" si="194"/>
        <v>42495.900416666671</v>
      </c>
      <c r="L3122">
        <v>1462484196</v>
      </c>
      <c r="M3122" s="9">
        <f t="shared" si="195"/>
        <v>42435.942083333335</v>
      </c>
      <c r="N3122">
        <v>1457303796</v>
      </c>
      <c r="O3122" t="b">
        <v>0</v>
      </c>
      <c r="P3122">
        <v>10</v>
      </c>
      <c r="Q3122" t="b">
        <v>0</v>
      </c>
      <c r="R3122" t="s">
        <v>8301</v>
      </c>
    </row>
    <row r="3123" spans="1:18" ht="28.8" x14ac:dyDescent="0.55000000000000004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0" t="str">
        <f t="shared" si="192"/>
        <v>July</v>
      </c>
      <c r="J3123" s="10">
        <f t="shared" si="193"/>
        <v>2014</v>
      </c>
      <c r="K3123" s="9">
        <f t="shared" si="194"/>
        <v>41908.679803240739</v>
      </c>
      <c r="L3123">
        <v>1411748335</v>
      </c>
      <c r="M3123" s="9">
        <f t="shared" si="195"/>
        <v>41848.679803240739</v>
      </c>
      <c r="N3123">
        <v>1406564335</v>
      </c>
      <c r="O3123" t="b">
        <v>0</v>
      </c>
      <c r="P3123">
        <v>1</v>
      </c>
      <c r="Q3123" t="b">
        <v>0</v>
      </c>
      <c r="R3123" t="s">
        <v>8301</v>
      </c>
    </row>
    <row r="3124" spans="1:18" x14ac:dyDescent="0.55000000000000004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0" t="str">
        <f t="shared" si="192"/>
        <v>November</v>
      </c>
      <c r="J3124" s="10">
        <f t="shared" si="193"/>
        <v>2016</v>
      </c>
      <c r="K3124" s="9">
        <f t="shared" si="194"/>
        <v>42683.973750000005</v>
      </c>
      <c r="L3124">
        <v>1478733732</v>
      </c>
      <c r="M3124" s="9">
        <f t="shared" si="195"/>
        <v>42678.932083333333</v>
      </c>
      <c r="N3124">
        <v>1478298132</v>
      </c>
      <c r="O3124" t="b">
        <v>0</v>
      </c>
      <c r="P3124">
        <v>2</v>
      </c>
      <c r="Q3124" t="b">
        <v>0</v>
      </c>
      <c r="R3124" t="s">
        <v>8301</v>
      </c>
    </row>
    <row r="3125" spans="1:18" ht="43.2" x14ac:dyDescent="0.55000000000000004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0" t="str">
        <f t="shared" si="192"/>
        <v>June</v>
      </c>
      <c r="J3125" s="10">
        <f t="shared" si="193"/>
        <v>2016</v>
      </c>
      <c r="K3125" s="9">
        <f t="shared" si="194"/>
        <v>42560.993032407408</v>
      </c>
      <c r="L3125">
        <v>1468108198</v>
      </c>
      <c r="M3125" s="9">
        <f t="shared" si="195"/>
        <v>42530.993032407408</v>
      </c>
      <c r="N3125">
        <v>1465516198</v>
      </c>
      <c r="O3125" t="b">
        <v>0</v>
      </c>
      <c r="P3125">
        <v>348</v>
      </c>
      <c r="Q3125" t="b">
        <v>0</v>
      </c>
      <c r="R3125" t="s">
        <v>8301</v>
      </c>
    </row>
    <row r="3126" spans="1:18" ht="28.8" x14ac:dyDescent="0.55000000000000004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0" t="str">
        <f t="shared" si="192"/>
        <v>December</v>
      </c>
      <c r="J3126" s="10">
        <f t="shared" si="193"/>
        <v>2014</v>
      </c>
      <c r="K3126" s="9">
        <f t="shared" si="194"/>
        <v>42037.780104166668</v>
      </c>
      <c r="L3126">
        <v>1422902601</v>
      </c>
      <c r="M3126" s="9">
        <f t="shared" si="195"/>
        <v>41977.780104166668</v>
      </c>
      <c r="N3126">
        <v>1417718601</v>
      </c>
      <c r="O3126" t="b">
        <v>0</v>
      </c>
      <c r="P3126">
        <v>4</v>
      </c>
      <c r="Q3126" t="b">
        <v>0</v>
      </c>
      <c r="R3126" t="s">
        <v>8301</v>
      </c>
    </row>
    <row r="3127" spans="1:18" x14ac:dyDescent="0.55000000000000004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0" t="str">
        <f t="shared" si="192"/>
        <v>December</v>
      </c>
      <c r="J3127" s="10">
        <f t="shared" si="193"/>
        <v>2015</v>
      </c>
      <c r="K3127" s="9">
        <f t="shared" si="194"/>
        <v>42376.20685185185</v>
      </c>
      <c r="L3127">
        <v>1452142672</v>
      </c>
      <c r="M3127" s="9">
        <f t="shared" si="195"/>
        <v>42346.20685185185</v>
      </c>
      <c r="N3127">
        <v>1449550672</v>
      </c>
      <c r="O3127" t="b">
        <v>0</v>
      </c>
      <c r="P3127">
        <v>0</v>
      </c>
      <c r="Q3127" t="b">
        <v>0</v>
      </c>
      <c r="R3127" t="s">
        <v>8301</v>
      </c>
    </row>
    <row r="3128" spans="1:18" ht="72" x14ac:dyDescent="0.55000000000000004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0" t="str">
        <f t="shared" si="192"/>
        <v>February</v>
      </c>
      <c r="J3128" s="10">
        <f t="shared" si="193"/>
        <v>2016</v>
      </c>
      <c r="K3128" s="9">
        <f t="shared" si="194"/>
        <v>42456.976412037038</v>
      </c>
      <c r="L3128">
        <v>1459121162</v>
      </c>
      <c r="M3128" s="9">
        <f t="shared" si="195"/>
        <v>42427.01807870371</v>
      </c>
      <c r="N3128">
        <v>1456532762</v>
      </c>
      <c r="O3128" t="b">
        <v>0</v>
      </c>
      <c r="P3128">
        <v>17</v>
      </c>
      <c r="Q3128" t="b">
        <v>0</v>
      </c>
      <c r="R3128" t="s">
        <v>8301</v>
      </c>
    </row>
    <row r="3129" spans="1:18" ht="43.2" x14ac:dyDescent="0.55000000000000004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0" t="str">
        <f t="shared" si="192"/>
        <v>January</v>
      </c>
      <c r="J3129" s="10">
        <f t="shared" si="193"/>
        <v>2015</v>
      </c>
      <c r="K3129" s="9">
        <f t="shared" si="194"/>
        <v>42064.856817129628</v>
      </c>
      <c r="L3129">
        <v>1425242029</v>
      </c>
      <c r="M3129" s="9">
        <f t="shared" si="195"/>
        <v>42034.856817129628</v>
      </c>
      <c r="N3129">
        <v>1422650029</v>
      </c>
      <c r="O3129" t="b">
        <v>0</v>
      </c>
      <c r="P3129">
        <v>0</v>
      </c>
      <c r="Q3129" t="b">
        <v>0</v>
      </c>
      <c r="R3129" t="s">
        <v>8301</v>
      </c>
    </row>
    <row r="3130" spans="1:18" ht="43.2" x14ac:dyDescent="0.55000000000000004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0" t="str">
        <f t="shared" si="192"/>
        <v>February</v>
      </c>
      <c r="J3130" s="10">
        <f t="shared" si="193"/>
        <v>2017</v>
      </c>
      <c r="K3130" s="9">
        <f t="shared" si="194"/>
        <v>42810.784039351856</v>
      </c>
      <c r="L3130">
        <v>1489690141</v>
      </c>
      <c r="M3130" s="9">
        <f t="shared" si="195"/>
        <v>42780.825706018513</v>
      </c>
      <c r="N3130">
        <v>1487101741</v>
      </c>
      <c r="O3130" t="b">
        <v>0</v>
      </c>
      <c r="P3130">
        <v>117</v>
      </c>
      <c r="Q3130" t="b">
        <v>0</v>
      </c>
      <c r="R3130" t="s">
        <v>8269</v>
      </c>
    </row>
    <row r="3131" spans="1:18" ht="43.2" x14ac:dyDescent="0.55000000000000004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0" t="str">
        <f t="shared" si="192"/>
        <v>March</v>
      </c>
      <c r="J3131" s="10">
        <f t="shared" si="193"/>
        <v>2017</v>
      </c>
      <c r="K3131" s="9">
        <f t="shared" si="194"/>
        <v>42843.801145833335</v>
      </c>
      <c r="L3131">
        <v>1492542819</v>
      </c>
      <c r="M3131" s="9">
        <f t="shared" si="195"/>
        <v>42803.842812499999</v>
      </c>
      <c r="N3131">
        <v>1489090419</v>
      </c>
      <c r="O3131" t="b">
        <v>0</v>
      </c>
      <c r="P3131">
        <v>1</v>
      </c>
      <c r="Q3131" t="b">
        <v>0</v>
      </c>
      <c r="R3131" t="s">
        <v>8269</v>
      </c>
    </row>
    <row r="3132" spans="1:18" ht="43.2" x14ac:dyDescent="0.55000000000000004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0" t="str">
        <f t="shared" si="192"/>
        <v>March</v>
      </c>
      <c r="J3132" s="10">
        <f t="shared" si="193"/>
        <v>2017</v>
      </c>
      <c r="K3132" s="9">
        <f t="shared" si="194"/>
        <v>42839.207638888889</v>
      </c>
      <c r="L3132">
        <v>1492145940</v>
      </c>
      <c r="M3132" s="9">
        <f t="shared" si="195"/>
        <v>42808.640231481477</v>
      </c>
      <c r="N3132">
        <v>1489504916</v>
      </c>
      <c r="O3132" t="b">
        <v>0</v>
      </c>
      <c r="P3132">
        <v>4</v>
      </c>
      <c r="Q3132" t="b">
        <v>0</v>
      </c>
      <c r="R3132" t="s">
        <v>8269</v>
      </c>
    </row>
    <row r="3133" spans="1:18" ht="28.8" x14ac:dyDescent="0.55000000000000004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0" t="str">
        <f t="shared" si="192"/>
        <v>March</v>
      </c>
      <c r="J3133" s="10">
        <f t="shared" si="193"/>
        <v>2017</v>
      </c>
      <c r="K3133" s="9">
        <f t="shared" si="194"/>
        <v>42833.537557870368</v>
      </c>
      <c r="L3133">
        <v>1491656045</v>
      </c>
      <c r="M3133" s="9">
        <f t="shared" si="195"/>
        <v>42803.579224537039</v>
      </c>
      <c r="N3133">
        <v>1489067645</v>
      </c>
      <c r="O3133" t="b">
        <v>0</v>
      </c>
      <c r="P3133">
        <v>12</v>
      </c>
      <c r="Q3133" t="b">
        <v>0</v>
      </c>
      <c r="R3133" t="s">
        <v>8269</v>
      </c>
    </row>
    <row r="3134" spans="1:18" ht="28.8" x14ac:dyDescent="0.55000000000000004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0" t="str">
        <f t="shared" si="192"/>
        <v>February</v>
      </c>
      <c r="J3134" s="10">
        <f t="shared" si="193"/>
        <v>2017</v>
      </c>
      <c r="K3134" s="9">
        <f t="shared" si="194"/>
        <v>42846.308564814812</v>
      </c>
      <c r="L3134">
        <v>1492759460</v>
      </c>
      <c r="M3134" s="9">
        <f t="shared" si="195"/>
        <v>42786.350231481483</v>
      </c>
      <c r="N3134">
        <v>1487579060</v>
      </c>
      <c r="O3134" t="b">
        <v>0</v>
      </c>
      <c r="P3134">
        <v>1</v>
      </c>
      <c r="Q3134" t="b">
        <v>0</v>
      </c>
      <c r="R3134" t="s">
        <v>8269</v>
      </c>
    </row>
    <row r="3135" spans="1:18" ht="43.2" x14ac:dyDescent="0.55000000000000004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0" t="str">
        <f t="shared" si="192"/>
        <v>February</v>
      </c>
      <c r="J3135" s="10">
        <f t="shared" si="193"/>
        <v>2017</v>
      </c>
      <c r="K3135" s="9">
        <f t="shared" si="194"/>
        <v>42818.523541666669</v>
      </c>
      <c r="L3135">
        <v>1490358834</v>
      </c>
      <c r="M3135" s="9">
        <f t="shared" si="195"/>
        <v>42788.565208333333</v>
      </c>
      <c r="N3135">
        <v>1487770434</v>
      </c>
      <c r="O3135" t="b">
        <v>0</v>
      </c>
      <c r="P3135">
        <v>16</v>
      </c>
      <c r="Q3135" t="b">
        <v>0</v>
      </c>
      <c r="R3135" t="s">
        <v>8269</v>
      </c>
    </row>
    <row r="3136" spans="1:18" ht="43.2" x14ac:dyDescent="0.55000000000000004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0" t="str">
        <f t="shared" si="192"/>
        <v>March</v>
      </c>
      <c r="J3136" s="10">
        <f t="shared" si="193"/>
        <v>2017</v>
      </c>
      <c r="K3136" s="9">
        <f t="shared" si="194"/>
        <v>42821.678460648152</v>
      </c>
      <c r="L3136">
        <v>1490631419</v>
      </c>
      <c r="M3136" s="9">
        <f t="shared" si="195"/>
        <v>42800.720127314817</v>
      </c>
      <c r="N3136">
        <v>1488820619</v>
      </c>
      <c r="O3136" t="b">
        <v>0</v>
      </c>
      <c r="P3136">
        <v>12</v>
      </c>
      <c r="Q3136" t="b">
        <v>0</v>
      </c>
      <c r="R3136" t="s">
        <v>8269</v>
      </c>
    </row>
    <row r="3137" spans="1:18" ht="43.2" x14ac:dyDescent="0.55000000000000004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0" t="str">
        <f t="shared" si="192"/>
        <v>March</v>
      </c>
      <c r="J3137" s="10">
        <f t="shared" si="193"/>
        <v>2017</v>
      </c>
      <c r="K3137" s="9">
        <f t="shared" si="194"/>
        <v>42829.151863425926</v>
      </c>
      <c r="L3137">
        <v>1491277121</v>
      </c>
      <c r="M3137" s="9">
        <f t="shared" si="195"/>
        <v>42807.151863425926</v>
      </c>
      <c r="N3137">
        <v>1489376321</v>
      </c>
      <c r="O3137" t="b">
        <v>0</v>
      </c>
      <c r="P3137">
        <v>7</v>
      </c>
      <c r="Q3137" t="b">
        <v>0</v>
      </c>
      <c r="R3137" t="s">
        <v>8269</v>
      </c>
    </row>
    <row r="3138" spans="1:18" ht="43.2" x14ac:dyDescent="0.55000000000000004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0" t="str">
        <f t="shared" si="192"/>
        <v>February</v>
      </c>
      <c r="J3138" s="10">
        <f t="shared" si="193"/>
        <v>2017</v>
      </c>
      <c r="K3138" s="9">
        <f t="shared" si="194"/>
        <v>42825.957638888889</v>
      </c>
      <c r="L3138">
        <v>1491001140</v>
      </c>
      <c r="M3138" s="9">
        <f t="shared" si="195"/>
        <v>42789.462430555555</v>
      </c>
      <c r="N3138">
        <v>1487847954</v>
      </c>
      <c r="O3138" t="b">
        <v>0</v>
      </c>
      <c r="P3138">
        <v>22</v>
      </c>
      <c r="Q3138" t="b">
        <v>0</v>
      </c>
      <c r="R3138" t="s">
        <v>8269</v>
      </c>
    </row>
    <row r="3139" spans="1:18" ht="28.8" x14ac:dyDescent="0.55000000000000004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0" t="str">
        <f t="shared" ref="I3139:I3202" si="196">TEXT(M3139, "mmmm")</f>
        <v>March</v>
      </c>
      <c r="J3139" s="10">
        <f t="shared" ref="J3139:J3202" si="197">YEAR(M3139)</f>
        <v>2017</v>
      </c>
      <c r="K3139" s="9">
        <f t="shared" ref="K3139:K3202" si="198">(((L3139/60)/60)/24)+DATE(1970,1,1)</f>
        <v>42858.8</v>
      </c>
      <c r="L3139">
        <v>1493838720</v>
      </c>
      <c r="M3139" s="9">
        <f t="shared" ref="M3139:M3202" si="199">(((N3139/60)/60)/24)+DATE(1970,1,1)</f>
        <v>42807.885057870371</v>
      </c>
      <c r="N3139">
        <v>1489439669</v>
      </c>
      <c r="O3139" t="b">
        <v>0</v>
      </c>
      <c r="P3139">
        <v>1</v>
      </c>
      <c r="Q3139" t="b">
        <v>0</v>
      </c>
      <c r="R3139" t="s">
        <v>8269</v>
      </c>
    </row>
    <row r="3140" spans="1:18" ht="57.6" x14ac:dyDescent="0.55000000000000004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0" t="str">
        <f t="shared" si="196"/>
        <v>March</v>
      </c>
      <c r="J3140" s="10">
        <f t="shared" si="197"/>
        <v>2017</v>
      </c>
      <c r="K3140" s="9">
        <f t="shared" si="198"/>
        <v>42828.645914351851</v>
      </c>
      <c r="L3140">
        <v>1491233407</v>
      </c>
      <c r="M3140" s="9">
        <f t="shared" si="199"/>
        <v>42809.645914351851</v>
      </c>
      <c r="N3140">
        <v>1489591807</v>
      </c>
      <c r="O3140" t="b">
        <v>0</v>
      </c>
      <c r="P3140">
        <v>0</v>
      </c>
      <c r="Q3140" t="b">
        <v>0</v>
      </c>
      <c r="R3140" t="s">
        <v>8269</v>
      </c>
    </row>
    <row r="3141" spans="1:18" ht="43.2" x14ac:dyDescent="0.55000000000000004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0" t="str">
        <f t="shared" si="196"/>
        <v>February</v>
      </c>
      <c r="J3141" s="10">
        <f t="shared" si="197"/>
        <v>2017</v>
      </c>
      <c r="K3141" s="9">
        <f t="shared" si="198"/>
        <v>42819.189583333333</v>
      </c>
      <c r="L3141">
        <v>1490416380</v>
      </c>
      <c r="M3141" s="9">
        <f t="shared" si="199"/>
        <v>42785.270370370374</v>
      </c>
      <c r="N3141">
        <v>1487485760</v>
      </c>
      <c r="O3141" t="b">
        <v>0</v>
      </c>
      <c r="P3141">
        <v>6</v>
      </c>
      <c r="Q3141" t="b">
        <v>0</v>
      </c>
      <c r="R3141" t="s">
        <v>8269</v>
      </c>
    </row>
    <row r="3142" spans="1:18" ht="43.2" x14ac:dyDescent="0.55000000000000004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0" t="str">
        <f t="shared" si="196"/>
        <v>March</v>
      </c>
      <c r="J3142" s="10">
        <f t="shared" si="197"/>
        <v>2017</v>
      </c>
      <c r="K3142" s="9">
        <f t="shared" si="198"/>
        <v>42832.677118055552</v>
      </c>
      <c r="L3142">
        <v>1491581703</v>
      </c>
      <c r="M3142" s="9">
        <f t="shared" si="199"/>
        <v>42802.718784722223</v>
      </c>
      <c r="N3142">
        <v>1488993303</v>
      </c>
      <c r="O3142" t="b">
        <v>0</v>
      </c>
      <c r="P3142">
        <v>4</v>
      </c>
      <c r="Q3142" t="b">
        <v>0</v>
      </c>
      <c r="R3142" t="s">
        <v>8269</v>
      </c>
    </row>
    <row r="3143" spans="1:18" ht="57.6" x14ac:dyDescent="0.55000000000000004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0" t="str">
        <f t="shared" si="196"/>
        <v>March</v>
      </c>
      <c r="J3143" s="10">
        <f t="shared" si="197"/>
        <v>2017</v>
      </c>
      <c r="K3143" s="9">
        <f t="shared" si="198"/>
        <v>42841.833333333328</v>
      </c>
      <c r="L3143">
        <v>1492372800</v>
      </c>
      <c r="M3143" s="9">
        <f t="shared" si="199"/>
        <v>42800.753333333334</v>
      </c>
      <c r="N3143">
        <v>1488823488</v>
      </c>
      <c r="O3143" t="b">
        <v>0</v>
      </c>
      <c r="P3143">
        <v>8</v>
      </c>
      <c r="Q3143" t="b">
        <v>0</v>
      </c>
      <c r="R3143" t="s">
        <v>8269</v>
      </c>
    </row>
    <row r="3144" spans="1:18" ht="43.2" x14ac:dyDescent="0.55000000000000004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0" t="str">
        <f t="shared" si="196"/>
        <v>February</v>
      </c>
      <c r="J3144" s="10">
        <f t="shared" si="197"/>
        <v>2017</v>
      </c>
      <c r="K3144" s="9">
        <f t="shared" si="198"/>
        <v>42813.471516203703</v>
      </c>
      <c r="L3144">
        <v>1489922339</v>
      </c>
      <c r="M3144" s="9">
        <f t="shared" si="199"/>
        <v>42783.513182870374</v>
      </c>
      <c r="N3144">
        <v>1487333939</v>
      </c>
      <c r="O3144" t="b">
        <v>0</v>
      </c>
      <c r="P3144">
        <v>3</v>
      </c>
      <c r="Q3144" t="b">
        <v>0</v>
      </c>
      <c r="R3144" t="s">
        <v>8269</v>
      </c>
    </row>
    <row r="3145" spans="1:18" ht="57.6" x14ac:dyDescent="0.55000000000000004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0" t="str">
        <f t="shared" si="196"/>
        <v>March</v>
      </c>
      <c r="J3145" s="10">
        <f t="shared" si="197"/>
        <v>2017</v>
      </c>
      <c r="K3145" s="9">
        <f t="shared" si="198"/>
        <v>42834.358287037037</v>
      </c>
      <c r="L3145">
        <v>1491726956</v>
      </c>
      <c r="M3145" s="9">
        <f t="shared" si="199"/>
        <v>42808.358287037037</v>
      </c>
      <c r="N3145">
        <v>1489480556</v>
      </c>
      <c r="O3145" t="b">
        <v>0</v>
      </c>
      <c r="P3145">
        <v>0</v>
      </c>
      <c r="Q3145" t="b">
        <v>0</v>
      </c>
      <c r="R3145" t="s">
        <v>8269</v>
      </c>
    </row>
    <row r="3146" spans="1:18" ht="57.6" x14ac:dyDescent="0.55000000000000004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0" t="str">
        <f t="shared" si="196"/>
        <v>March</v>
      </c>
      <c r="J3146" s="10">
        <f t="shared" si="197"/>
        <v>2017</v>
      </c>
      <c r="K3146" s="9">
        <f t="shared" si="198"/>
        <v>42813.25</v>
      </c>
      <c r="L3146">
        <v>1489903200</v>
      </c>
      <c r="M3146" s="9">
        <f t="shared" si="199"/>
        <v>42796.538275462968</v>
      </c>
      <c r="N3146">
        <v>1488459307</v>
      </c>
      <c r="O3146" t="b">
        <v>0</v>
      </c>
      <c r="P3146">
        <v>30</v>
      </c>
      <c r="Q3146" t="b">
        <v>0</v>
      </c>
      <c r="R3146" t="s">
        <v>8269</v>
      </c>
    </row>
    <row r="3147" spans="1:18" ht="43.2" x14ac:dyDescent="0.55000000000000004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0" t="str">
        <f t="shared" si="196"/>
        <v>January</v>
      </c>
      <c r="J3147" s="10">
        <f t="shared" si="197"/>
        <v>2017</v>
      </c>
      <c r="K3147" s="9">
        <f t="shared" si="198"/>
        <v>42821.999236111107</v>
      </c>
      <c r="L3147">
        <v>1490659134</v>
      </c>
      <c r="M3147" s="9">
        <f t="shared" si="199"/>
        <v>42762.040902777779</v>
      </c>
      <c r="N3147">
        <v>1485478734</v>
      </c>
      <c r="O3147" t="b">
        <v>0</v>
      </c>
      <c r="P3147">
        <v>0</v>
      </c>
      <c r="Q3147" t="b">
        <v>0</v>
      </c>
      <c r="R3147" t="s">
        <v>8269</v>
      </c>
    </row>
    <row r="3148" spans="1:18" ht="28.8" x14ac:dyDescent="0.55000000000000004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0" t="str">
        <f t="shared" si="196"/>
        <v>March</v>
      </c>
      <c r="J3148" s="10">
        <f t="shared" si="197"/>
        <v>2017</v>
      </c>
      <c r="K3148" s="9">
        <f t="shared" si="198"/>
        <v>42841.640810185185</v>
      </c>
      <c r="L3148">
        <v>1492356166</v>
      </c>
      <c r="M3148" s="9">
        <f t="shared" si="199"/>
        <v>42796.682476851856</v>
      </c>
      <c r="N3148">
        <v>1488471766</v>
      </c>
      <c r="O3148" t="b">
        <v>0</v>
      </c>
      <c r="P3148">
        <v>12</v>
      </c>
      <c r="Q3148" t="b">
        <v>0</v>
      </c>
      <c r="R3148" t="s">
        <v>8269</v>
      </c>
    </row>
    <row r="3149" spans="1:18" ht="43.2" x14ac:dyDescent="0.55000000000000004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0" t="str">
        <f t="shared" si="196"/>
        <v>September</v>
      </c>
      <c r="J3149" s="10">
        <f t="shared" si="197"/>
        <v>2014</v>
      </c>
      <c r="K3149" s="9">
        <f t="shared" si="198"/>
        <v>41950.011053240742</v>
      </c>
      <c r="L3149">
        <v>1415319355</v>
      </c>
      <c r="M3149" s="9">
        <f t="shared" si="199"/>
        <v>41909.969386574077</v>
      </c>
      <c r="N3149">
        <v>1411859755</v>
      </c>
      <c r="O3149" t="b">
        <v>1</v>
      </c>
      <c r="P3149">
        <v>213</v>
      </c>
      <c r="Q3149" t="b">
        <v>1</v>
      </c>
      <c r="R3149" t="s">
        <v>8269</v>
      </c>
    </row>
    <row r="3150" spans="1:18" ht="28.8" x14ac:dyDescent="0.55000000000000004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0" t="str">
        <f t="shared" si="196"/>
        <v>September</v>
      </c>
      <c r="J3150" s="10">
        <f t="shared" si="197"/>
        <v>2014</v>
      </c>
      <c r="K3150" s="9">
        <f t="shared" si="198"/>
        <v>41913.166666666664</v>
      </c>
      <c r="L3150">
        <v>1412136000</v>
      </c>
      <c r="M3150" s="9">
        <f t="shared" si="199"/>
        <v>41891.665324074071</v>
      </c>
      <c r="N3150">
        <v>1410278284</v>
      </c>
      <c r="O3150" t="b">
        <v>1</v>
      </c>
      <c r="P3150">
        <v>57</v>
      </c>
      <c r="Q3150" t="b">
        <v>1</v>
      </c>
      <c r="R3150" t="s">
        <v>8269</v>
      </c>
    </row>
    <row r="3151" spans="1:18" ht="43.2" x14ac:dyDescent="0.55000000000000004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0" t="str">
        <f t="shared" si="196"/>
        <v>November</v>
      </c>
      <c r="J3151" s="10">
        <f t="shared" si="197"/>
        <v>2012</v>
      </c>
      <c r="K3151" s="9">
        <f t="shared" si="198"/>
        <v>41250.083333333336</v>
      </c>
      <c r="L3151">
        <v>1354845600</v>
      </c>
      <c r="M3151" s="9">
        <f t="shared" si="199"/>
        <v>41226.017361111109</v>
      </c>
      <c r="N3151">
        <v>1352766300</v>
      </c>
      <c r="O3151" t="b">
        <v>1</v>
      </c>
      <c r="P3151">
        <v>25</v>
      </c>
      <c r="Q3151" t="b">
        <v>1</v>
      </c>
      <c r="R3151" t="s">
        <v>8269</v>
      </c>
    </row>
    <row r="3152" spans="1:18" ht="57.6" x14ac:dyDescent="0.55000000000000004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0" t="str">
        <f t="shared" si="196"/>
        <v>October</v>
      </c>
      <c r="J3152" s="10">
        <f t="shared" si="197"/>
        <v>2010</v>
      </c>
      <c r="K3152" s="9">
        <f t="shared" si="198"/>
        <v>40568.166666666664</v>
      </c>
      <c r="L3152">
        <v>1295928000</v>
      </c>
      <c r="M3152" s="9">
        <f t="shared" si="199"/>
        <v>40478.263923611114</v>
      </c>
      <c r="N3152">
        <v>1288160403</v>
      </c>
      <c r="O3152" t="b">
        <v>1</v>
      </c>
      <c r="P3152">
        <v>104</v>
      </c>
      <c r="Q3152" t="b">
        <v>1</v>
      </c>
      <c r="R3152" t="s">
        <v>8269</v>
      </c>
    </row>
    <row r="3153" spans="1:18" ht="43.2" x14ac:dyDescent="0.55000000000000004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0" t="str">
        <f t="shared" si="196"/>
        <v>August</v>
      </c>
      <c r="J3153" s="10">
        <f t="shared" si="197"/>
        <v>2014</v>
      </c>
      <c r="K3153" s="9">
        <f t="shared" si="198"/>
        <v>41892.83997685185</v>
      </c>
      <c r="L3153">
        <v>1410379774</v>
      </c>
      <c r="M3153" s="9">
        <f t="shared" si="199"/>
        <v>41862.83997685185</v>
      </c>
      <c r="N3153">
        <v>1407787774</v>
      </c>
      <c r="O3153" t="b">
        <v>1</v>
      </c>
      <c r="P3153">
        <v>34</v>
      </c>
      <c r="Q3153" t="b">
        <v>1</v>
      </c>
      <c r="R3153" t="s">
        <v>8269</v>
      </c>
    </row>
    <row r="3154" spans="1:18" ht="43.2" x14ac:dyDescent="0.55000000000000004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0" t="str">
        <f t="shared" si="196"/>
        <v>October</v>
      </c>
      <c r="J3154" s="10">
        <f t="shared" si="197"/>
        <v>2013</v>
      </c>
      <c r="K3154" s="9">
        <f t="shared" si="198"/>
        <v>41580.867673611108</v>
      </c>
      <c r="L3154">
        <v>1383425367</v>
      </c>
      <c r="M3154" s="9">
        <f t="shared" si="199"/>
        <v>41550.867673611108</v>
      </c>
      <c r="N3154">
        <v>1380833367</v>
      </c>
      <c r="O3154" t="b">
        <v>1</v>
      </c>
      <c r="P3154">
        <v>67</v>
      </c>
      <c r="Q3154" t="b">
        <v>1</v>
      </c>
      <c r="R3154" t="s">
        <v>8269</v>
      </c>
    </row>
    <row r="3155" spans="1:18" ht="43.2" x14ac:dyDescent="0.55000000000000004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0" t="str">
        <f t="shared" si="196"/>
        <v>March</v>
      </c>
      <c r="J3155" s="10">
        <f t="shared" si="197"/>
        <v>2011</v>
      </c>
      <c r="K3155" s="9">
        <f t="shared" si="198"/>
        <v>40664.207638888889</v>
      </c>
      <c r="L3155">
        <v>1304225940</v>
      </c>
      <c r="M3155" s="9">
        <f t="shared" si="199"/>
        <v>40633.154363425929</v>
      </c>
      <c r="N3155">
        <v>1301542937</v>
      </c>
      <c r="O3155" t="b">
        <v>1</v>
      </c>
      <c r="P3155">
        <v>241</v>
      </c>
      <c r="Q3155" t="b">
        <v>1</v>
      </c>
      <c r="R3155" t="s">
        <v>8269</v>
      </c>
    </row>
    <row r="3156" spans="1:18" ht="43.2" x14ac:dyDescent="0.55000000000000004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0" t="str">
        <f t="shared" si="196"/>
        <v>March</v>
      </c>
      <c r="J3156" s="10">
        <f t="shared" si="197"/>
        <v>2012</v>
      </c>
      <c r="K3156" s="9">
        <f t="shared" si="198"/>
        <v>41000.834004629629</v>
      </c>
      <c r="L3156">
        <v>1333310458</v>
      </c>
      <c r="M3156" s="9">
        <f t="shared" si="199"/>
        <v>40970.875671296293</v>
      </c>
      <c r="N3156">
        <v>1330722058</v>
      </c>
      <c r="O3156" t="b">
        <v>1</v>
      </c>
      <c r="P3156">
        <v>123</v>
      </c>
      <c r="Q3156" t="b">
        <v>1</v>
      </c>
      <c r="R3156" t="s">
        <v>8269</v>
      </c>
    </row>
    <row r="3157" spans="1:18" ht="43.2" x14ac:dyDescent="0.55000000000000004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0" t="str">
        <f t="shared" si="196"/>
        <v>November</v>
      </c>
      <c r="J3157" s="10">
        <f t="shared" si="197"/>
        <v>2012</v>
      </c>
      <c r="K3157" s="9">
        <f t="shared" si="198"/>
        <v>41263.499131944445</v>
      </c>
      <c r="L3157">
        <v>1356004725</v>
      </c>
      <c r="M3157" s="9">
        <f t="shared" si="199"/>
        <v>41233.499131944445</v>
      </c>
      <c r="N3157">
        <v>1353412725</v>
      </c>
      <c r="O3157" t="b">
        <v>1</v>
      </c>
      <c r="P3157">
        <v>302</v>
      </c>
      <c r="Q3157" t="b">
        <v>1</v>
      </c>
      <c r="R3157" t="s">
        <v>8269</v>
      </c>
    </row>
    <row r="3158" spans="1:18" ht="43.2" x14ac:dyDescent="0.55000000000000004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0" t="str">
        <f t="shared" si="196"/>
        <v>April</v>
      </c>
      <c r="J3158" s="10">
        <f t="shared" si="197"/>
        <v>2012</v>
      </c>
      <c r="K3158" s="9">
        <f t="shared" si="198"/>
        <v>41061.953055555554</v>
      </c>
      <c r="L3158">
        <v>1338591144</v>
      </c>
      <c r="M3158" s="9">
        <f t="shared" si="199"/>
        <v>41026.953055555554</v>
      </c>
      <c r="N3158">
        <v>1335567144</v>
      </c>
      <c r="O3158" t="b">
        <v>1</v>
      </c>
      <c r="P3158">
        <v>89</v>
      </c>
      <c r="Q3158" t="b">
        <v>1</v>
      </c>
      <c r="R3158" t="s">
        <v>8269</v>
      </c>
    </row>
    <row r="3159" spans="1:18" ht="28.8" x14ac:dyDescent="0.55000000000000004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0" t="str">
        <f t="shared" si="196"/>
        <v>July</v>
      </c>
      <c r="J3159" s="10">
        <f t="shared" si="197"/>
        <v>2014</v>
      </c>
      <c r="K3159" s="9">
        <f t="shared" si="198"/>
        <v>41839.208333333336</v>
      </c>
      <c r="L3159">
        <v>1405746000</v>
      </c>
      <c r="M3159" s="9">
        <f t="shared" si="199"/>
        <v>41829.788252314815</v>
      </c>
      <c r="N3159">
        <v>1404932105</v>
      </c>
      <c r="O3159" t="b">
        <v>1</v>
      </c>
      <c r="P3159">
        <v>41</v>
      </c>
      <c r="Q3159" t="b">
        <v>1</v>
      </c>
      <c r="R3159" t="s">
        <v>8269</v>
      </c>
    </row>
    <row r="3160" spans="1:18" ht="28.8" x14ac:dyDescent="0.55000000000000004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0" t="str">
        <f t="shared" si="196"/>
        <v>June</v>
      </c>
      <c r="J3160" s="10">
        <f t="shared" si="197"/>
        <v>2013</v>
      </c>
      <c r="K3160" s="9">
        <f t="shared" si="198"/>
        <v>41477.839722222219</v>
      </c>
      <c r="L3160">
        <v>1374523752</v>
      </c>
      <c r="M3160" s="9">
        <f t="shared" si="199"/>
        <v>41447.839722222219</v>
      </c>
      <c r="N3160">
        <v>1371931752</v>
      </c>
      <c r="O3160" t="b">
        <v>1</v>
      </c>
      <c r="P3160">
        <v>69</v>
      </c>
      <c r="Q3160" t="b">
        <v>1</v>
      </c>
      <c r="R3160" t="s">
        <v>8269</v>
      </c>
    </row>
    <row r="3161" spans="1:18" ht="28.8" x14ac:dyDescent="0.55000000000000004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0" t="str">
        <f t="shared" si="196"/>
        <v>December</v>
      </c>
      <c r="J3161" s="10">
        <f t="shared" si="197"/>
        <v>2011</v>
      </c>
      <c r="K3161" s="9">
        <f t="shared" si="198"/>
        <v>40926.958333333336</v>
      </c>
      <c r="L3161">
        <v>1326927600</v>
      </c>
      <c r="M3161" s="9">
        <f t="shared" si="199"/>
        <v>40884.066678240742</v>
      </c>
      <c r="N3161">
        <v>1323221761</v>
      </c>
      <c r="O3161" t="b">
        <v>1</v>
      </c>
      <c r="P3161">
        <v>52</v>
      </c>
      <c r="Q3161" t="b">
        <v>1</v>
      </c>
      <c r="R3161" t="s">
        <v>8269</v>
      </c>
    </row>
    <row r="3162" spans="1:18" ht="43.2" x14ac:dyDescent="0.55000000000000004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0" t="str">
        <f t="shared" si="196"/>
        <v>July</v>
      </c>
      <c r="J3162" s="10">
        <f t="shared" si="197"/>
        <v>2014</v>
      </c>
      <c r="K3162" s="9">
        <f t="shared" si="198"/>
        <v>41864.207638888889</v>
      </c>
      <c r="L3162">
        <v>1407905940</v>
      </c>
      <c r="M3162" s="9">
        <f t="shared" si="199"/>
        <v>41841.26489583333</v>
      </c>
      <c r="N3162">
        <v>1405923687</v>
      </c>
      <c r="O3162" t="b">
        <v>1</v>
      </c>
      <c r="P3162">
        <v>57</v>
      </c>
      <c r="Q3162" t="b">
        <v>1</v>
      </c>
      <c r="R3162" t="s">
        <v>8269</v>
      </c>
    </row>
    <row r="3163" spans="1:18" ht="43.2" x14ac:dyDescent="0.55000000000000004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0" t="str">
        <f t="shared" si="196"/>
        <v>September</v>
      </c>
      <c r="J3163" s="10">
        <f t="shared" si="197"/>
        <v>2014</v>
      </c>
      <c r="K3163" s="9">
        <f t="shared" si="198"/>
        <v>41927.536134259259</v>
      </c>
      <c r="L3163">
        <v>1413377522</v>
      </c>
      <c r="M3163" s="9">
        <f t="shared" si="199"/>
        <v>41897.536134259259</v>
      </c>
      <c r="N3163">
        <v>1410785522</v>
      </c>
      <c r="O3163" t="b">
        <v>1</v>
      </c>
      <c r="P3163">
        <v>74</v>
      </c>
      <c r="Q3163" t="b">
        <v>1</v>
      </c>
      <c r="R3163" t="s">
        <v>8269</v>
      </c>
    </row>
    <row r="3164" spans="1:18" ht="43.2" x14ac:dyDescent="0.55000000000000004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0" t="str">
        <f t="shared" si="196"/>
        <v>June</v>
      </c>
      <c r="J3164" s="10">
        <f t="shared" si="197"/>
        <v>2014</v>
      </c>
      <c r="K3164" s="9">
        <f t="shared" si="198"/>
        <v>41827.083333333336</v>
      </c>
      <c r="L3164">
        <v>1404698400</v>
      </c>
      <c r="M3164" s="9">
        <f t="shared" si="199"/>
        <v>41799.685902777775</v>
      </c>
      <c r="N3164">
        <v>1402331262</v>
      </c>
      <c r="O3164" t="b">
        <v>1</v>
      </c>
      <c r="P3164">
        <v>63</v>
      </c>
      <c r="Q3164" t="b">
        <v>1</v>
      </c>
      <c r="R3164" t="s">
        <v>8269</v>
      </c>
    </row>
    <row r="3165" spans="1:18" ht="43.2" x14ac:dyDescent="0.55000000000000004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0" t="str">
        <f t="shared" si="196"/>
        <v>May</v>
      </c>
      <c r="J3165" s="10">
        <f t="shared" si="197"/>
        <v>2014</v>
      </c>
      <c r="K3165" s="9">
        <f t="shared" si="198"/>
        <v>41805.753761574073</v>
      </c>
      <c r="L3165">
        <v>1402855525</v>
      </c>
      <c r="M3165" s="9">
        <f t="shared" si="199"/>
        <v>41775.753761574073</v>
      </c>
      <c r="N3165">
        <v>1400263525</v>
      </c>
      <c r="O3165" t="b">
        <v>1</v>
      </c>
      <c r="P3165">
        <v>72</v>
      </c>
      <c r="Q3165" t="b">
        <v>1</v>
      </c>
      <c r="R3165" t="s">
        <v>8269</v>
      </c>
    </row>
    <row r="3166" spans="1:18" ht="43.2" x14ac:dyDescent="0.55000000000000004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0" t="str">
        <f t="shared" si="196"/>
        <v>May</v>
      </c>
      <c r="J3166" s="10">
        <f t="shared" si="197"/>
        <v>2014</v>
      </c>
      <c r="K3166" s="9">
        <f t="shared" si="198"/>
        <v>41799.80572916667</v>
      </c>
      <c r="L3166">
        <v>1402341615</v>
      </c>
      <c r="M3166" s="9">
        <f t="shared" si="199"/>
        <v>41766.80572916667</v>
      </c>
      <c r="N3166">
        <v>1399490415</v>
      </c>
      <c r="O3166" t="b">
        <v>1</v>
      </c>
      <c r="P3166">
        <v>71</v>
      </c>
      <c r="Q3166" t="b">
        <v>1</v>
      </c>
      <c r="R3166" t="s">
        <v>8269</v>
      </c>
    </row>
    <row r="3167" spans="1:18" ht="43.2" x14ac:dyDescent="0.55000000000000004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0" t="str">
        <f t="shared" si="196"/>
        <v>April</v>
      </c>
      <c r="J3167" s="10">
        <f t="shared" si="197"/>
        <v>2011</v>
      </c>
      <c r="K3167" s="9">
        <f t="shared" si="198"/>
        <v>40666.165972222225</v>
      </c>
      <c r="L3167">
        <v>1304395140</v>
      </c>
      <c r="M3167" s="9">
        <f t="shared" si="199"/>
        <v>40644.159259259257</v>
      </c>
      <c r="N3167">
        <v>1302493760</v>
      </c>
      <c r="O3167" t="b">
        <v>1</v>
      </c>
      <c r="P3167">
        <v>21</v>
      </c>
      <c r="Q3167" t="b">
        <v>1</v>
      </c>
      <c r="R3167" t="s">
        <v>8269</v>
      </c>
    </row>
    <row r="3168" spans="1:18" ht="43.2" x14ac:dyDescent="0.55000000000000004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0" t="str">
        <f t="shared" si="196"/>
        <v>October</v>
      </c>
      <c r="J3168" s="10">
        <f t="shared" si="197"/>
        <v>2014</v>
      </c>
      <c r="K3168" s="9">
        <f t="shared" si="198"/>
        <v>41969.332638888889</v>
      </c>
      <c r="L3168">
        <v>1416988740</v>
      </c>
      <c r="M3168" s="9">
        <f t="shared" si="199"/>
        <v>41940.69158564815</v>
      </c>
      <c r="N3168">
        <v>1414514153</v>
      </c>
      <c r="O3168" t="b">
        <v>1</v>
      </c>
      <c r="P3168">
        <v>930</v>
      </c>
      <c r="Q3168" t="b">
        <v>1</v>
      </c>
      <c r="R3168" t="s">
        <v>8269</v>
      </c>
    </row>
    <row r="3169" spans="1:18" ht="28.8" x14ac:dyDescent="0.55000000000000004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0" t="str">
        <f t="shared" si="196"/>
        <v>July</v>
      </c>
      <c r="J3169" s="10">
        <f t="shared" si="197"/>
        <v>2014</v>
      </c>
      <c r="K3169" s="9">
        <f t="shared" si="198"/>
        <v>41853.175706018519</v>
      </c>
      <c r="L3169">
        <v>1406952781</v>
      </c>
      <c r="M3169" s="9">
        <f t="shared" si="199"/>
        <v>41839.175706018519</v>
      </c>
      <c r="N3169">
        <v>1405743181</v>
      </c>
      <c r="O3169" t="b">
        <v>1</v>
      </c>
      <c r="P3169">
        <v>55</v>
      </c>
      <c r="Q3169" t="b">
        <v>1</v>
      </c>
      <c r="R3169" t="s">
        <v>8269</v>
      </c>
    </row>
    <row r="3170" spans="1:18" ht="43.2" x14ac:dyDescent="0.55000000000000004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0" t="str">
        <f t="shared" si="196"/>
        <v>May</v>
      </c>
      <c r="J3170" s="10">
        <f t="shared" si="197"/>
        <v>2014</v>
      </c>
      <c r="K3170" s="9">
        <f t="shared" si="198"/>
        <v>41803.916666666664</v>
      </c>
      <c r="L3170">
        <v>1402696800</v>
      </c>
      <c r="M3170" s="9">
        <f t="shared" si="199"/>
        <v>41772.105937500004</v>
      </c>
      <c r="N3170">
        <v>1399948353</v>
      </c>
      <c r="O3170" t="b">
        <v>1</v>
      </c>
      <c r="P3170">
        <v>61</v>
      </c>
      <c r="Q3170" t="b">
        <v>1</v>
      </c>
      <c r="R3170" t="s">
        <v>8269</v>
      </c>
    </row>
    <row r="3171" spans="1:18" ht="28.8" x14ac:dyDescent="0.55000000000000004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0" t="str">
        <f t="shared" si="196"/>
        <v>November</v>
      </c>
      <c r="J3171" s="10">
        <f t="shared" si="197"/>
        <v>2013</v>
      </c>
      <c r="K3171" s="9">
        <f t="shared" si="198"/>
        <v>41621.207638888889</v>
      </c>
      <c r="L3171">
        <v>1386910740</v>
      </c>
      <c r="M3171" s="9">
        <f t="shared" si="199"/>
        <v>41591.737974537034</v>
      </c>
      <c r="N3171">
        <v>1384364561</v>
      </c>
      <c r="O3171" t="b">
        <v>1</v>
      </c>
      <c r="P3171">
        <v>82</v>
      </c>
      <c r="Q3171" t="b">
        <v>1</v>
      </c>
      <c r="R3171" t="s">
        <v>8269</v>
      </c>
    </row>
    <row r="3172" spans="1:18" ht="28.8" x14ac:dyDescent="0.55000000000000004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0" t="str">
        <f t="shared" si="196"/>
        <v>May</v>
      </c>
      <c r="J3172" s="10">
        <f t="shared" si="197"/>
        <v>2014</v>
      </c>
      <c r="K3172" s="9">
        <f t="shared" si="198"/>
        <v>41822.166666666664</v>
      </c>
      <c r="L3172">
        <v>1404273600</v>
      </c>
      <c r="M3172" s="9">
        <f t="shared" si="199"/>
        <v>41789.080370370371</v>
      </c>
      <c r="N3172">
        <v>1401414944</v>
      </c>
      <c r="O3172" t="b">
        <v>1</v>
      </c>
      <c r="P3172">
        <v>71</v>
      </c>
      <c r="Q3172" t="b">
        <v>1</v>
      </c>
      <c r="R3172" t="s">
        <v>8269</v>
      </c>
    </row>
    <row r="3173" spans="1:18" ht="43.2" x14ac:dyDescent="0.55000000000000004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0" t="str">
        <f t="shared" si="196"/>
        <v>April</v>
      </c>
      <c r="J3173" s="10">
        <f t="shared" si="197"/>
        <v>2016</v>
      </c>
      <c r="K3173" s="9">
        <f t="shared" si="198"/>
        <v>42496.608310185184</v>
      </c>
      <c r="L3173">
        <v>1462545358</v>
      </c>
      <c r="M3173" s="9">
        <f t="shared" si="199"/>
        <v>42466.608310185184</v>
      </c>
      <c r="N3173">
        <v>1459953358</v>
      </c>
      <c r="O3173" t="b">
        <v>1</v>
      </c>
      <c r="P3173">
        <v>117</v>
      </c>
      <c r="Q3173" t="b">
        <v>1</v>
      </c>
      <c r="R3173" t="s">
        <v>8269</v>
      </c>
    </row>
    <row r="3174" spans="1:18" ht="43.2" x14ac:dyDescent="0.55000000000000004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0" t="str">
        <f t="shared" si="196"/>
        <v>January</v>
      </c>
      <c r="J3174" s="10">
        <f t="shared" si="197"/>
        <v>2012</v>
      </c>
      <c r="K3174" s="9">
        <f t="shared" si="198"/>
        <v>40953.729953703703</v>
      </c>
      <c r="L3174">
        <v>1329240668</v>
      </c>
      <c r="M3174" s="9">
        <f t="shared" si="199"/>
        <v>40923.729953703703</v>
      </c>
      <c r="N3174">
        <v>1326648668</v>
      </c>
      <c r="O3174" t="b">
        <v>1</v>
      </c>
      <c r="P3174">
        <v>29</v>
      </c>
      <c r="Q3174" t="b">
        <v>1</v>
      </c>
      <c r="R3174" t="s">
        <v>8269</v>
      </c>
    </row>
    <row r="3175" spans="1:18" ht="43.2" x14ac:dyDescent="0.55000000000000004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0" t="str">
        <f t="shared" si="196"/>
        <v>August</v>
      </c>
      <c r="J3175" s="10">
        <f t="shared" si="197"/>
        <v>2014</v>
      </c>
      <c r="K3175" s="9">
        <f t="shared" si="198"/>
        <v>41908.878379629627</v>
      </c>
      <c r="L3175">
        <v>1411765492</v>
      </c>
      <c r="M3175" s="9">
        <f t="shared" si="199"/>
        <v>41878.878379629627</v>
      </c>
      <c r="N3175">
        <v>1409173492</v>
      </c>
      <c r="O3175" t="b">
        <v>1</v>
      </c>
      <c r="P3175">
        <v>74</v>
      </c>
      <c r="Q3175" t="b">
        <v>1</v>
      </c>
      <c r="R3175" t="s">
        <v>8269</v>
      </c>
    </row>
    <row r="3176" spans="1:18" ht="43.2" x14ac:dyDescent="0.55000000000000004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0" t="str">
        <f t="shared" si="196"/>
        <v>August</v>
      </c>
      <c r="J3176" s="10">
        <f t="shared" si="197"/>
        <v>2014</v>
      </c>
      <c r="K3176" s="9">
        <f t="shared" si="198"/>
        <v>41876.864675925928</v>
      </c>
      <c r="L3176">
        <v>1408999508</v>
      </c>
      <c r="M3176" s="9">
        <f t="shared" si="199"/>
        <v>41862.864675925928</v>
      </c>
      <c r="N3176">
        <v>1407789908</v>
      </c>
      <c r="O3176" t="b">
        <v>1</v>
      </c>
      <c r="P3176">
        <v>23</v>
      </c>
      <c r="Q3176" t="b">
        <v>1</v>
      </c>
      <c r="R3176" t="s">
        <v>8269</v>
      </c>
    </row>
    <row r="3177" spans="1:18" ht="57.6" x14ac:dyDescent="0.55000000000000004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0" t="str">
        <f t="shared" si="196"/>
        <v>December</v>
      </c>
      <c r="J3177" s="10">
        <f t="shared" si="197"/>
        <v>2010</v>
      </c>
      <c r="K3177" s="9">
        <f t="shared" si="198"/>
        <v>40591.886886574073</v>
      </c>
      <c r="L3177">
        <v>1297977427</v>
      </c>
      <c r="M3177" s="9">
        <f t="shared" si="199"/>
        <v>40531.886886574073</v>
      </c>
      <c r="N3177">
        <v>1292793427</v>
      </c>
      <c r="O3177" t="b">
        <v>1</v>
      </c>
      <c r="P3177">
        <v>60</v>
      </c>
      <c r="Q3177" t="b">
        <v>1</v>
      </c>
      <c r="R3177" t="s">
        <v>8269</v>
      </c>
    </row>
    <row r="3178" spans="1:18" ht="43.2" x14ac:dyDescent="0.55000000000000004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0" t="str">
        <f t="shared" si="196"/>
        <v>July</v>
      </c>
      <c r="J3178" s="10">
        <f t="shared" si="197"/>
        <v>2013</v>
      </c>
      <c r="K3178" s="9">
        <f t="shared" si="198"/>
        <v>41504.625</v>
      </c>
      <c r="L3178">
        <v>1376838000</v>
      </c>
      <c r="M3178" s="9">
        <f t="shared" si="199"/>
        <v>41477.930914351848</v>
      </c>
      <c r="N3178">
        <v>1374531631</v>
      </c>
      <c r="O3178" t="b">
        <v>1</v>
      </c>
      <c r="P3178">
        <v>55</v>
      </c>
      <c r="Q3178" t="b">
        <v>1</v>
      </c>
      <c r="R3178" t="s">
        <v>8269</v>
      </c>
    </row>
    <row r="3179" spans="1:18" ht="43.2" x14ac:dyDescent="0.55000000000000004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0" t="str">
        <f t="shared" si="196"/>
        <v>May</v>
      </c>
      <c r="J3179" s="10">
        <f t="shared" si="197"/>
        <v>2014</v>
      </c>
      <c r="K3179" s="9">
        <f t="shared" si="198"/>
        <v>41811.666770833333</v>
      </c>
      <c r="L3179">
        <v>1403366409</v>
      </c>
      <c r="M3179" s="9">
        <f t="shared" si="199"/>
        <v>41781.666770833333</v>
      </c>
      <c r="N3179">
        <v>1400774409</v>
      </c>
      <c r="O3179" t="b">
        <v>1</v>
      </c>
      <c r="P3179">
        <v>51</v>
      </c>
      <c r="Q3179" t="b">
        <v>1</v>
      </c>
      <c r="R3179" t="s">
        <v>8269</v>
      </c>
    </row>
    <row r="3180" spans="1:18" ht="43.2" x14ac:dyDescent="0.55000000000000004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0" t="str">
        <f t="shared" si="196"/>
        <v>June</v>
      </c>
      <c r="J3180" s="10">
        <f t="shared" si="197"/>
        <v>2014</v>
      </c>
      <c r="K3180" s="9">
        <f t="shared" si="198"/>
        <v>41836.605034722219</v>
      </c>
      <c r="L3180">
        <v>1405521075</v>
      </c>
      <c r="M3180" s="9">
        <f t="shared" si="199"/>
        <v>41806.605034722219</v>
      </c>
      <c r="N3180">
        <v>1402929075</v>
      </c>
      <c r="O3180" t="b">
        <v>1</v>
      </c>
      <c r="P3180">
        <v>78</v>
      </c>
      <c r="Q3180" t="b">
        <v>1</v>
      </c>
      <c r="R3180" t="s">
        <v>8269</v>
      </c>
    </row>
    <row r="3181" spans="1:18" ht="28.8" x14ac:dyDescent="0.55000000000000004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0" t="str">
        <f t="shared" si="196"/>
        <v>April</v>
      </c>
      <c r="J3181" s="10">
        <f t="shared" si="197"/>
        <v>2013</v>
      </c>
      <c r="K3181" s="9">
        <f t="shared" si="198"/>
        <v>41400.702210648145</v>
      </c>
      <c r="L3181">
        <v>1367859071</v>
      </c>
      <c r="M3181" s="9">
        <f t="shared" si="199"/>
        <v>41375.702210648145</v>
      </c>
      <c r="N3181">
        <v>1365699071</v>
      </c>
      <c r="O3181" t="b">
        <v>1</v>
      </c>
      <c r="P3181">
        <v>62</v>
      </c>
      <c r="Q3181" t="b">
        <v>1</v>
      </c>
      <c r="R3181" t="s">
        <v>8269</v>
      </c>
    </row>
    <row r="3182" spans="1:18" ht="43.2" x14ac:dyDescent="0.55000000000000004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0" t="str">
        <f t="shared" si="196"/>
        <v>May</v>
      </c>
      <c r="J3182" s="10">
        <f t="shared" si="197"/>
        <v>2014</v>
      </c>
      <c r="K3182" s="9">
        <f t="shared" si="198"/>
        <v>41810.412604166668</v>
      </c>
      <c r="L3182">
        <v>1403258049</v>
      </c>
      <c r="M3182" s="9">
        <f t="shared" si="199"/>
        <v>41780.412604166668</v>
      </c>
      <c r="N3182">
        <v>1400666049</v>
      </c>
      <c r="O3182" t="b">
        <v>1</v>
      </c>
      <c r="P3182">
        <v>45</v>
      </c>
      <c r="Q3182" t="b">
        <v>1</v>
      </c>
      <c r="R3182" t="s">
        <v>8269</v>
      </c>
    </row>
    <row r="3183" spans="1:18" ht="43.2" x14ac:dyDescent="0.55000000000000004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0" t="str">
        <f t="shared" si="196"/>
        <v>May</v>
      </c>
      <c r="J3183" s="10">
        <f t="shared" si="197"/>
        <v>2014</v>
      </c>
      <c r="K3183" s="9">
        <f t="shared" si="198"/>
        <v>41805.666666666664</v>
      </c>
      <c r="L3183">
        <v>1402848000</v>
      </c>
      <c r="M3183" s="9">
        <f t="shared" si="199"/>
        <v>41779.310034722221</v>
      </c>
      <c r="N3183">
        <v>1400570787</v>
      </c>
      <c r="O3183" t="b">
        <v>1</v>
      </c>
      <c r="P3183">
        <v>15</v>
      </c>
      <c r="Q3183" t="b">
        <v>1</v>
      </c>
      <c r="R3183" t="s">
        <v>8269</v>
      </c>
    </row>
    <row r="3184" spans="1:18" ht="57.6" x14ac:dyDescent="0.55000000000000004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0" t="str">
        <f t="shared" si="196"/>
        <v>December</v>
      </c>
      <c r="J3184" s="10">
        <f t="shared" si="197"/>
        <v>2011</v>
      </c>
      <c r="K3184" s="9">
        <f t="shared" si="198"/>
        <v>40939.708333333336</v>
      </c>
      <c r="L3184">
        <v>1328029200</v>
      </c>
      <c r="M3184" s="9">
        <f t="shared" si="199"/>
        <v>40883.949317129627</v>
      </c>
      <c r="N3184">
        <v>1323211621</v>
      </c>
      <c r="O3184" t="b">
        <v>1</v>
      </c>
      <c r="P3184">
        <v>151</v>
      </c>
      <c r="Q3184" t="b">
        <v>1</v>
      </c>
      <c r="R3184" t="s">
        <v>8269</v>
      </c>
    </row>
    <row r="3185" spans="1:18" ht="43.2" x14ac:dyDescent="0.55000000000000004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0" t="str">
        <f t="shared" si="196"/>
        <v>August</v>
      </c>
      <c r="J3185" s="10">
        <f t="shared" si="197"/>
        <v>2013</v>
      </c>
      <c r="K3185" s="9">
        <f t="shared" si="198"/>
        <v>41509.79478009259</v>
      </c>
      <c r="L3185">
        <v>1377284669</v>
      </c>
      <c r="M3185" s="9">
        <f t="shared" si="199"/>
        <v>41491.79478009259</v>
      </c>
      <c r="N3185">
        <v>1375729469</v>
      </c>
      <c r="O3185" t="b">
        <v>1</v>
      </c>
      <c r="P3185">
        <v>68</v>
      </c>
      <c r="Q3185" t="b">
        <v>1</v>
      </c>
      <c r="R3185" t="s">
        <v>8269</v>
      </c>
    </row>
    <row r="3186" spans="1:18" ht="43.2" x14ac:dyDescent="0.55000000000000004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0" t="str">
        <f t="shared" si="196"/>
        <v>June</v>
      </c>
      <c r="J3186" s="10">
        <f t="shared" si="197"/>
        <v>2014</v>
      </c>
      <c r="K3186" s="9">
        <f t="shared" si="198"/>
        <v>41821.993414351848</v>
      </c>
      <c r="L3186">
        <v>1404258631</v>
      </c>
      <c r="M3186" s="9">
        <f t="shared" si="199"/>
        <v>41791.993414351848</v>
      </c>
      <c r="N3186">
        <v>1401666631</v>
      </c>
      <c r="O3186" t="b">
        <v>1</v>
      </c>
      <c r="P3186">
        <v>46</v>
      </c>
      <c r="Q3186" t="b">
        <v>1</v>
      </c>
      <c r="R3186" t="s">
        <v>8269</v>
      </c>
    </row>
    <row r="3187" spans="1:18" ht="43.2" x14ac:dyDescent="0.55000000000000004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0" t="str">
        <f t="shared" si="196"/>
        <v>July</v>
      </c>
      <c r="J3187" s="10">
        <f t="shared" si="197"/>
        <v>2014</v>
      </c>
      <c r="K3187" s="9">
        <f t="shared" si="198"/>
        <v>41836.977326388893</v>
      </c>
      <c r="L3187">
        <v>1405553241</v>
      </c>
      <c r="M3187" s="9">
        <f t="shared" si="199"/>
        <v>41829.977326388893</v>
      </c>
      <c r="N3187">
        <v>1404948441</v>
      </c>
      <c r="O3187" t="b">
        <v>1</v>
      </c>
      <c r="P3187">
        <v>24</v>
      </c>
      <c r="Q3187" t="b">
        <v>1</v>
      </c>
      <c r="R3187" t="s">
        <v>8269</v>
      </c>
    </row>
    <row r="3188" spans="1:18" ht="43.2" x14ac:dyDescent="0.55000000000000004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0" t="str">
        <f t="shared" si="196"/>
        <v>August</v>
      </c>
      <c r="J3188" s="10">
        <f t="shared" si="197"/>
        <v>2014</v>
      </c>
      <c r="K3188" s="9">
        <f t="shared" si="198"/>
        <v>41898.875</v>
      </c>
      <c r="L3188">
        <v>1410901200</v>
      </c>
      <c r="M3188" s="9">
        <f t="shared" si="199"/>
        <v>41868.924050925925</v>
      </c>
      <c r="N3188">
        <v>1408313438</v>
      </c>
      <c r="O3188" t="b">
        <v>1</v>
      </c>
      <c r="P3188">
        <v>70</v>
      </c>
      <c r="Q3188" t="b">
        <v>1</v>
      </c>
      <c r="R3188" t="s">
        <v>8269</v>
      </c>
    </row>
    <row r="3189" spans="1:18" ht="43.2" x14ac:dyDescent="0.55000000000000004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0" t="str">
        <f t="shared" si="196"/>
        <v>July</v>
      </c>
      <c r="J3189" s="10">
        <f t="shared" si="197"/>
        <v>2014</v>
      </c>
      <c r="K3189" s="9">
        <f t="shared" si="198"/>
        <v>41855.666354166664</v>
      </c>
      <c r="L3189">
        <v>1407167973</v>
      </c>
      <c r="M3189" s="9">
        <f t="shared" si="199"/>
        <v>41835.666354166664</v>
      </c>
      <c r="N3189">
        <v>1405439973</v>
      </c>
      <c r="O3189" t="b">
        <v>1</v>
      </c>
      <c r="P3189">
        <v>244</v>
      </c>
      <c r="Q3189" t="b">
        <v>1</v>
      </c>
      <c r="R3189" t="s">
        <v>8269</v>
      </c>
    </row>
    <row r="3190" spans="1:18" ht="43.2" x14ac:dyDescent="0.55000000000000004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0" t="str">
        <f t="shared" si="196"/>
        <v>May</v>
      </c>
      <c r="J3190" s="10">
        <f t="shared" si="197"/>
        <v>2015</v>
      </c>
      <c r="K3190" s="9">
        <f t="shared" si="198"/>
        <v>42165.415532407409</v>
      </c>
      <c r="L3190">
        <v>1433930302</v>
      </c>
      <c r="M3190" s="9">
        <f t="shared" si="199"/>
        <v>42144.415532407409</v>
      </c>
      <c r="N3190">
        <v>1432115902</v>
      </c>
      <c r="O3190" t="b">
        <v>0</v>
      </c>
      <c r="P3190">
        <v>9</v>
      </c>
      <c r="Q3190" t="b">
        <v>0</v>
      </c>
      <c r="R3190" t="s">
        <v>8303</v>
      </c>
    </row>
    <row r="3191" spans="1:18" ht="43.2" x14ac:dyDescent="0.55000000000000004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0" t="str">
        <f t="shared" si="196"/>
        <v>April</v>
      </c>
      <c r="J3191" s="10">
        <f t="shared" si="197"/>
        <v>2015</v>
      </c>
      <c r="K3191" s="9">
        <f t="shared" si="198"/>
        <v>42148.346435185187</v>
      </c>
      <c r="L3191">
        <v>1432455532</v>
      </c>
      <c r="M3191" s="9">
        <f t="shared" si="199"/>
        <v>42118.346435185187</v>
      </c>
      <c r="N3191">
        <v>1429863532</v>
      </c>
      <c r="O3191" t="b">
        <v>0</v>
      </c>
      <c r="P3191">
        <v>19</v>
      </c>
      <c r="Q3191" t="b">
        <v>0</v>
      </c>
      <c r="R3191" t="s">
        <v>8303</v>
      </c>
    </row>
    <row r="3192" spans="1:18" ht="43.2" x14ac:dyDescent="0.55000000000000004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0" t="str">
        <f t="shared" si="196"/>
        <v>November</v>
      </c>
      <c r="J3192" s="10">
        <f t="shared" si="197"/>
        <v>2016</v>
      </c>
      <c r="K3192" s="9">
        <f t="shared" si="198"/>
        <v>42713.192997685182</v>
      </c>
      <c r="L3192">
        <v>1481258275</v>
      </c>
      <c r="M3192" s="9">
        <f t="shared" si="199"/>
        <v>42683.151331018518</v>
      </c>
      <c r="N3192">
        <v>1478662675</v>
      </c>
      <c r="O3192" t="b">
        <v>0</v>
      </c>
      <c r="P3192">
        <v>0</v>
      </c>
      <c r="Q3192" t="b">
        <v>0</v>
      </c>
      <c r="R3192" t="s">
        <v>8303</v>
      </c>
    </row>
    <row r="3193" spans="1:18" ht="43.2" x14ac:dyDescent="0.55000000000000004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0" t="str">
        <f t="shared" si="196"/>
        <v>June</v>
      </c>
      <c r="J3193" s="10">
        <f t="shared" si="197"/>
        <v>2016</v>
      </c>
      <c r="K3193" s="9">
        <f t="shared" si="198"/>
        <v>42598.755428240736</v>
      </c>
      <c r="L3193">
        <v>1471370869</v>
      </c>
      <c r="M3193" s="9">
        <f t="shared" si="199"/>
        <v>42538.755428240736</v>
      </c>
      <c r="N3193">
        <v>1466186869</v>
      </c>
      <c r="O3193" t="b">
        <v>0</v>
      </c>
      <c r="P3193">
        <v>4</v>
      </c>
      <c r="Q3193" t="b">
        <v>0</v>
      </c>
      <c r="R3193" t="s">
        <v>8303</v>
      </c>
    </row>
    <row r="3194" spans="1:18" ht="43.2" x14ac:dyDescent="0.55000000000000004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0" t="str">
        <f t="shared" si="196"/>
        <v>January</v>
      </c>
      <c r="J3194" s="10">
        <f t="shared" si="197"/>
        <v>2015</v>
      </c>
      <c r="K3194" s="9">
        <f t="shared" si="198"/>
        <v>42063.916666666672</v>
      </c>
      <c r="L3194">
        <v>1425160800</v>
      </c>
      <c r="M3194" s="9">
        <f t="shared" si="199"/>
        <v>42018.94049768518</v>
      </c>
      <c r="N3194">
        <v>1421274859</v>
      </c>
      <c r="O3194" t="b">
        <v>0</v>
      </c>
      <c r="P3194">
        <v>8</v>
      </c>
      <c r="Q3194" t="b">
        <v>0</v>
      </c>
      <c r="R3194" t="s">
        <v>8303</v>
      </c>
    </row>
    <row r="3195" spans="1:18" ht="43.2" x14ac:dyDescent="0.55000000000000004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0" t="str">
        <f t="shared" si="196"/>
        <v>January</v>
      </c>
      <c r="J3195" s="10">
        <f t="shared" si="197"/>
        <v>2015</v>
      </c>
      <c r="K3195" s="9">
        <f t="shared" si="198"/>
        <v>42055.968240740738</v>
      </c>
      <c r="L3195">
        <v>1424474056</v>
      </c>
      <c r="M3195" s="9">
        <f t="shared" si="199"/>
        <v>42010.968240740738</v>
      </c>
      <c r="N3195">
        <v>1420586056</v>
      </c>
      <c r="O3195" t="b">
        <v>0</v>
      </c>
      <c r="P3195">
        <v>24</v>
      </c>
      <c r="Q3195" t="b">
        <v>0</v>
      </c>
      <c r="R3195" t="s">
        <v>8303</v>
      </c>
    </row>
    <row r="3196" spans="1:18" ht="43.2" x14ac:dyDescent="0.55000000000000004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0" t="str">
        <f t="shared" si="196"/>
        <v>June</v>
      </c>
      <c r="J3196" s="10">
        <f t="shared" si="197"/>
        <v>2015</v>
      </c>
      <c r="K3196" s="9">
        <f t="shared" si="198"/>
        <v>42212.062476851846</v>
      </c>
      <c r="L3196">
        <v>1437960598</v>
      </c>
      <c r="M3196" s="9">
        <f t="shared" si="199"/>
        <v>42182.062476851846</v>
      </c>
      <c r="N3196">
        <v>1435368598</v>
      </c>
      <c r="O3196" t="b">
        <v>0</v>
      </c>
      <c r="P3196">
        <v>0</v>
      </c>
      <c r="Q3196" t="b">
        <v>0</v>
      </c>
      <c r="R3196" t="s">
        <v>8303</v>
      </c>
    </row>
    <row r="3197" spans="1:18" ht="43.2" x14ac:dyDescent="0.55000000000000004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0" t="str">
        <f t="shared" si="196"/>
        <v>January</v>
      </c>
      <c r="J3197" s="10">
        <f t="shared" si="197"/>
        <v>2015</v>
      </c>
      <c r="K3197" s="9">
        <f t="shared" si="198"/>
        <v>42047.594236111108</v>
      </c>
      <c r="L3197">
        <v>1423750542</v>
      </c>
      <c r="M3197" s="9">
        <f t="shared" si="199"/>
        <v>42017.594236111108</v>
      </c>
      <c r="N3197">
        <v>1421158542</v>
      </c>
      <c r="O3197" t="b">
        <v>0</v>
      </c>
      <c r="P3197">
        <v>39</v>
      </c>
      <c r="Q3197" t="b">
        <v>0</v>
      </c>
      <c r="R3197" t="s">
        <v>8303</v>
      </c>
    </row>
    <row r="3198" spans="1:18" ht="43.2" x14ac:dyDescent="0.55000000000000004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0" t="str">
        <f t="shared" si="196"/>
        <v>June</v>
      </c>
      <c r="J3198" s="10">
        <f t="shared" si="197"/>
        <v>2015</v>
      </c>
      <c r="K3198" s="9">
        <f t="shared" si="198"/>
        <v>42217.583333333328</v>
      </c>
      <c r="L3198">
        <v>1438437600</v>
      </c>
      <c r="M3198" s="9">
        <f t="shared" si="199"/>
        <v>42157.598090277781</v>
      </c>
      <c r="N3198">
        <v>1433254875</v>
      </c>
      <c r="O3198" t="b">
        <v>0</v>
      </c>
      <c r="P3198">
        <v>6</v>
      </c>
      <c r="Q3198" t="b">
        <v>0</v>
      </c>
      <c r="R3198" t="s">
        <v>8303</v>
      </c>
    </row>
    <row r="3199" spans="1:18" ht="28.8" x14ac:dyDescent="0.55000000000000004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0" t="str">
        <f t="shared" si="196"/>
        <v>January</v>
      </c>
      <c r="J3199" s="10">
        <f t="shared" si="197"/>
        <v>2015</v>
      </c>
      <c r="K3199" s="9">
        <f t="shared" si="198"/>
        <v>42039.493263888886</v>
      </c>
      <c r="L3199">
        <v>1423050618</v>
      </c>
      <c r="M3199" s="9">
        <f t="shared" si="199"/>
        <v>42009.493263888886</v>
      </c>
      <c r="N3199">
        <v>1420458618</v>
      </c>
      <c r="O3199" t="b">
        <v>0</v>
      </c>
      <c r="P3199">
        <v>4</v>
      </c>
      <c r="Q3199" t="b">
        <v>0</v>
      </c>
      <c r="R3199" t="s">
        <v>8303</v>
      </c>
    </row>
    <row r="3200" spans="1:18" ht="43.2" x14ac:dyDescent="0.55000000000000004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0" t="str">
        <f t="shared" si="196"/>
        <v>January</v>
      </c>
      <c r="J3200" s="10">
        <f t="shared" si="197"/>
        <v>2015</v>
      </c>
      <c r="K3200" s="9">
        <f t="shared" si="198"/>
        <v>42051.424502314811</v>
      </c>
      <c r="L3200">
        <v>1424081477</v>
      </c>
      <c r="M3200" s="9">
        <f t="shared" si="199"/>
        <v>42013.424502314811</v>
      </c>
      <c r="N3200">
        <v>1420798277</v>
      </c>
      <c r="O3200" t="b">
        <v>0</v>
      </c>
      <c r="P3200">
        <v>3</v>
      </c>
      <c r="Q3200" t="b">
        <v>0</v>
      </c>
      <c r="R3200" t="s">
        <v>8303</v>
      </c>
    </row>
    <row r="3201" spans="1:18" ht="43.2" x14ac:dyDescent="0.55000000000000004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0" t="str">
        <f t="shared" si="196"/>
        <v>August</v>
      </c>
      <c r="J3201" s="10">
        <f t="shared" si="197"/>
        <v>2014</v>
      </c>
      <c r="K3201" s="9">
        <f t="shared" si="198"/>
        <v>41888.875</v>
      </c>
      <c r="L3201">
        <v>1410037200</v>
      </c>
      <c r="M3201" s="9">
        <f t="shared" si="199"/>
        <v>41858.761782407404</v>
      </c>
      <c r="N3201">
        <v>1407435418</v>
      </c>
      <c r="O3201" t="b">
        <v>0</v>
      </c>
      <c r="P3201">
        <v>53</v>
      </c>
      <c r="Q3201" t="b">
        <v>0</v>
      </c>
      <c r="R3201" t="s">
        <v>8303</v>
      </c>
    </row>
    <row r="3202" spans="1:18" ht="43.2" x14ac:dyDescent="0.55000000000000004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0" t="str">
        <f t="shared" si="196"/>
        <v>March</v>
      </c>
      <c r="J3202" s="10">
        <f t="shared" si="197"/>
        <v>2016</v>
      </c>
      <c r="K3202" s="9">
        <f t="shared" si="198"/>
        <v>42490.231944444444</v>
      </c>
      <c r="L3202">
        <v>1461994440</v>
      </c>
      <c r="M3202" s="9">
        <f t="shared" si="199"/>
        <v>42460.320613425924</v>
      </c>
      <c r="N3202">
        <v>1459410101</v>
      </c>
      <c r="O3202" t="b">
        <v>0</v>
      </c>
      <c r="P3202">
        <v>1</v>
      </c>
      <c r="Q3202" t="b">
        <v>0</v>
      </c>
      <c r="R3202" t="s">
        <v>8303</v>
      </c>
    </row>
    <row r="3203" spans="1:18" ht="43.2" x14ac:dyDescent="0.55000000000000004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0" t="str">
        <f t="shared" ref="I3203:I3266" si="200">TEXT(M3203, "mmmm")</f>
        <v>August</v>
      </c>
      <c r="J3203" s="10">
        <f t="shared" ref="J3203:J3266" si="201">YEAR(M3203)</f>
        <v>2014</v>
      </c>
      <c r="K3203" s="9">
        <f t="shared" ref="K3203:K3266" si="202">(((L3203/60)/60)/24)+DATE(1970,1,1)</f>
        <v>41882.767094907409</v>
      </c>
      <c r="L3203">
        <v>1409509477</v>
      </c>
      <c r="M3203" s="9">
        <f t="shared" ref="M3203:M3266" si="203">(((N3203/60)/60)/24)+DATE(1970,1,1)</f>
        <v>41861.767094907409</v>
      </c>
      <c r="N3203">
        <v>1407695077</v>
      </c>
      <c r="O3203" t="b">
        <v>0</v>
      </c>
      <c r="P3203">
        <v>2</v>
      </c>
      <c r="Q3203" t="b">
        <v>0</v>
      </c>
      <c r="R3203" t="s">
        <v>8303</v>
      </c>
    </row>
    <row r="3204" spans="1:18" ht="43.2" x14ac:dyDescent="0.55000000000000004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0" t="str">
        <f t="shared" si="200"/>
        <v>October</v>
      </c>
      <c r="J3204" s="10">
        <f t="shared" si="201"/>
        <v>2015</v>
      </c>
      <c r="K3204" s="9">
        <f t="shared" si="202"/>
        <v>42352.249305555553</v>
      </c>
      <c r="L3204">
        <v>1450072740</v>
      </c>
      <c r="M3204" s="9">
        <f t="shared" si="203"/>
        <v>42293.853541666671</v>
      </c>
      <c r="N3204">
        <v>1445027346</v>
      </c>
      <c r="O3204" t="b">
        <v>0</v>
      </c>
      <c r="P3204">
        <v>25</v>
      </c>
      <c r="Q3204" t="b">
        <v>0</v>
      </c>
      <c r="R3204" t="s">
        <v>8303</v>
      </c>
    </row>
    <row r="3205" spans="1:18" ht="43.2" x14ac:dyDescent="0.55000000000000004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0" t="str">
        <f t="shared" si="200"/>
        <v>August</v>
      </c>
      <c r="J3205" s="10">
        <f t="shared" si="201"/>
        <v>2015</v>
      </c>
      <c r="K3205" s="9">
        <f t="shared" si="202"/>
        <v>42272.988680555558</v>
      </c>
      <c r="L3205">
        <v>1443224622</v>
      </c>
      <c r="M3205" s="9">
        <f t="shared" si="203"/>
        <v>42242.988680555558</v>
      </c>
      <c r="N3205">
        <v>1440632622</v>
      </c>
      <c r="O3205" t="b">
        <v>0</v>
      </c>
      <c r="P3205">
        <v>6</v>
      </c>
      <c r="Q3205" t="b">
        <v>0</v>
      </c>
      <c r="R3205" t="s">
        <v>8303</v>
      </c>
    </row>
    <row r="3206" spans="1:18" ht="43.2" x14ac:dyDescent="0.55000000000000004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0" t="str">
        <f t="shared" si="200"/>
        <v>June</v>
      </c>
      <c r="J3206" s="10">
        <f t="shared" si="201"/>
        <v>2015</v>
      </c>
      <c r="K3206" s="9">
        <f t="shared" si="202"/>
        <v>42202.676388888889</v>
      </c>
      <c r="L3206">
        <v>1437149640</v>
      </c>
      <c r="M3206" s="9">
        <f t="shared" si="203"/>
        <v>42172.686099537037</v>
      </c>
      <c r="N3206">
        <v>1434558479</v>
      </c>
      <c r="O3206" t="b">
        <v>0</v>
      </c>
      <c r="P3206">
        <v>0</v>
      </c>
      <c r="Q3206" t="b">
        <v>0</v>
      </c>
      <c r="R3206" t="s">
        <v>8303</v>
      </c>
    </row>
    <row r="3207" spans="1:18" ht="43.2" x14ac:dyDescent="0.55000000000000004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0" t="str">
        <f t="shared" si="200"/>
        <v>April</v>
      </c>
      <c r="J3207" s="10">
        <f t="shared" si="201"/>
        <v>2015</v>
      </c>
      <c r="K3207" s="9">
        <f t="shared" si="202"/>
        <v>42125.374675925923</v>
      </c>
      <c r="L3207">
        <v>1430470772</v>
      </c>
      <c r="M3207" s="9">
        <f t="shared" si="203"/>
        <v>42095.374675925923</v>
      </c>
      <c r="N3207">
        <v>1427878772</v>
      </c>
      <c r="O3207" t="b">
        <v>0</v>
      </c>
      <c r="P3207">
        <v>12</v>
      </c>
      <c r="Q3207" t="b">
        <v>0</v>
      </c>
      <c r="R3207" t="s">
        <v>8303</v>
      </c>
    </row>
    <row r="3208" spans="1:18" ht="43.2" x14ac:dyDescent="0.55000000000000004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0" t="str">
        <f t="shared" si="200"/>
        <v>August</v>
      </c>
      <c r="J3208" s="10">
        <f t="shared" si="201"/>
        <v>2015</v>
      </c>
      <c r="K3208" s="9">
        <f t="shared" si="202"/>
        <v>42266.276053240741</v>
      </c>
      <c r="L3208">
        <v>1442644651</v>
      </c>
      <c r="M3208" s="9">
        <f t="shared" si="203"/>
        <v>42236.276053240741</v>
      </c>
      <c r="N3208">
        <v>1440052651</v>
      </c>
      <c r="O3208" t="b">
        <v>0</v>
      </c>
      <c r="P3208">
        <v>0</v>
      </c>
      <c r="Q3208" t="b">
        <v>0</v>
      </c>
      <c r="R3208" t="s">
        <v>8303</v>
      </c>
    </row>
    <row r="3209" spans="1:18" ht="43.2" x14ac:dyDescent="0.55000000000000004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0" t="str">
        <f t="shared" si="200"/>
        <v>February</v>
      </c>
      <c r="J3209" s="10">
        <f t="shared" si="201"/>
        <v>2015</v>
      </c>
      <c r="K3209" s="9">
        <f t="shared" si="202"/>
        <v>42117.236192129625</v>
      </c>
      <c r="L3209">
        <v>1429767607</v>
      </c>
      <c r="M3209" s="9">
        <f t="shared" si="203"/>
        <v>42057.277858796297</v>
      </c>
      <c r="N3209">
        <v>1424587207</v>
      </c>
      <c r="O3209" t="b">
        <v>0</v>
      </c>
      <c r="P3209">
        <v>36</v>
      </c>
      <c r="Q3209" t="b">
        <v>0</v>
      </c>
      <c r="R3209" t="s">
        <v>8303</v>
      </c>
    </row>
    <row r="3210" spans="1:18" ht="43.2" x14ac:dyDescent="0.55000000000000004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0" t="str">
        <f t="shared" si="200"/>
        <v>July</v>
      </c>
      <c r="J3210" s="10">
        <f t="shared" si="201"/>
        <v>2014</v>
      </c>
      <c r="K3210" s="9">
        <f t="shared" si="202"/>
        <v>41848.605057870373</v>
      </c>
      <c r="L3210">
        <v>1406557877</v>
      </c>
      <c r="M3210" s="9">
        <f t="shared" si="203"/>
        <v>41827.605057870373</v>
      </c>
      <c r="N3210">
        <v>1404743477</v>
      </c>
      <c r="O3210" t="b">
        <v>1</v>
      </c>
      <c r="P3210">
        <v>82</v>
      </c>
      <c r="Q3210" t="b">
        <v>1</v>
      </c>
      <c r="R3210" t="s">
        <v>8269</v>
      </c>
    </row>
    <row r="3211" spans="1:18" ht="43.2" x14ac:dyDescent="0.55000000000000004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0" t="str">
        <f t="shared" si="200"/>
        <v>May</v>
      </c>
      <c r="J3211" s="10">
        <f t="shared" si="201"/>
        <v>2014</v>
      </c>
      <c r="K3211" s="9">
        <f t="shared" si="202"/>
        <v>41810.958333333336</v>
      </c>
      <c r="L3211">
        <v>1403305200</v>
      </c>
      <c r="M3211" s="9">
        <f t="shared" si="203"/>
        <v>41778.637245370373</v>
      </c>
      <c r="N3211">
        <v>1400512658</v>
      </c>
      <c r="O3211" t="b">
        <v>1</v>
      </c>
      <c r="P3211">
        <v>226</v>
      </c>
      <c r="Q3211" t="b">
        <v>1</v>
      </c>
      <c r="R3211" t="s">
        <v>8269</v>
      </c>
    </row>
    <row r="3212" spans="1:18" ht="43.2" x14ac:dyDescent="0.55000000000000004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0" t="str">
        <f t="shared" si="200"/>
        <v>April</v>
      </c>
      <c r="J3212" s="10">
        <f t="shared" si="201"/>
        <v>2012</v>
      </c>
      <c r="K3212" s="9">
        <f t="shared" si="202"/>
        <v>41061.165972222225</v>
      </c>
      <c r="L3212">
        <v>1338523140</v>
      </c>
      <c r="M3212" s="9">
        <f t="shared" si="203"/>
        <v>41013.936562499999</v>
      </c>
      <c r="N3212">
        <v>1334442519</v>
      </c>
      <c r="O3212" t="b">
        <v>1</v>
      </c>
      <c r="P3212">
        <v>60</v>
      </c>
      <c r="Q3212" t="b">
        <v>1</v>
      </c>
      <c r="R3212" t="s">
        <v>8269</v>
      </c>
    </row>
    <row r="3213" spans="1:18" ht="43.2" x14ac:dyDescent="0.55000000000000004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0" t="str">
        <f t="shared" si="200"/>
        <v>July</v>
      </c>
      <c r="J3213" s="10">
        <f t="shared" si="201"/>
        <v>2014</v>
      </c>
      <c r="K3213" s="9">
        <f t="shared" si="202"/>
        <v>41866.083333333336</v>
      </c>
      <c r="L3213">
        <v>1408068000</v>
      </c>
      <c r="M3213" s="9">
        <f t="shared" si="203"/>
        <v>41834.586574074077</v>
      </c>
      <c r="N3213">
        <v>1405346680</v>
      </c>
      <c r="O3213" t="b">
        <v>1</v>
      </c>
      <c r="P3213">
        <v>322</v>
      </c>
      <c r="Q3213" t="b">
        <v>1</v>
      </c>
      <c r="R3213" t="s">
        <v>8269</v>
      </c>
    </row>
    <row r="3214" spans="1:18" ht="28.8" x14ac:dyDescent="0.55000000000000004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0" t="str">
        <f t="shared" si="200"/>
        <v>July</v>
      </c>
      <c r="J3214" s="10">
        <f t="shared" si="201"/>
        <v>2014</v>
      </c>
      <c r="K3214" s="9">
        <f t="shared" si="202"/>
        <v>41859.795729166668</v>
      </c>
      <c r="L3214">
        <v>1407524751</v>
      </c>
      <c r="M3214" s="9">
        <f t="shared" si="203"/>
        <v>41829.795729166668</v>
      </c>
      <c r="N3214">
        <v>1404932751</v>
      </c>
      <c r="O3214" t="b">
        <v>1</v>
      </c>
      <c r="P3214">
        <v>94</v>
      </c>
      <c r="Q3214" t="b">
        <v>1</v>
      </c>
      <c r="R3214" t="s">
        <v>8269</v>
      </c>
    </row>
    <row r="3215" spans="1:18" ht="43.2" x14ac:dyDescent="0.55000000000000004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0" t="str">
        <f t="shared" si="200"/>
        <v>June</v>
      </c>
      <c r="J3215" s="10">
        <f t="shared" si="201"/>
        <v>2015</v>
      </c>
      <c r="K3215" s="9">
        <f t="shared" si="202"/>
        <v>42211.763414351852</v>
      </c>
      <c r="L3215">
        <v>1437934759</v>
      </c>
      <c r="M3215" s="9">
        <f t="shared" si="203"/>
        <v>42171.763414351852</v>
      </c>
      <c r="N3215">
        <v>1434478759</v>
      </c>
      <c r="O3215" t="b">
        <v>1</v>
      </c>
      <c r="P3215">
        <v>47</v>
      </c>
      <c r="Q3215" t="b">
        <v>1</v>
      </c>
      <c r="R3215" t="s">
        <v>8269</v>
      </c>
    </row>
    <row r="3216" spans="1:18" ht="43.2" x14ac:dyDescent="0.55000000000000004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0" t="str">
        <f t="shared" si="200"/>
        <v>November</v>
      </c>
      <c r="J3216" s="10">
        <f t="shared" si="201"/>
        <v>2015</v>
      </c>
      <c r="K3216" s="9">
        <f t="shared" si="202"/>
        <v>42374.996527777781</v>
      </c>
      <c r="L3216">
        <v>1452038100</v>
      </c>
      <c r="M3216" s="9">
        <f t="shared" si="203"/>
        <v>42337.792511574073</v>
      </c>
      <c r="N3216">
        <v>1448823673</v>
      </c>
      <c r="O3216" t="b">
        <v>1</v>
      </c>
      <c r="P3216">
        <v>115</v>
      </c>
      <c r="Q3216" t="b">
        <v>1</v>
      </c>
      <c r="R3216" t="s">
        <v>8269</v>
      </c>
    </row>
    <row r="3217" spans="1:18" ht="57.6" x14ac:dyDescent="0.55000000000000004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0" t="str">
        <f t="shared" si="200"/>
        <v>August</v>
      </c>
      <c r="J3217" s="10">
        <f t="shared" si="201"/>
        <v>2015</v>
      </c>
      <c r="K3217" s="9">
        <f t="shared" si="202"/>
        <v>42257.165972222225</v>
      </c>
      <c r="L3217">
        <v>1441857540</v>
      </c>
      <c r="M3217" s="9">
        <f t="shared" si="203"/>
        <v>42219.665173611109</v>
      </c>
      <c r="N3217">
        <v>1438617471</v>
      </c>
      <c r="O3217" t="b">
        <v>1</v>
      </c>
      <c r="P3217">
        <v>134</v>
      </c>
      <c r="Q3217" t="b">
        <v>1</v>
      </c>
      <c r="R3217" t="s">
        <v>8269</v>
      </c>
    </row>
    <row r="3218" spans="1:18" ht="43.2" x14ac:dyDescent="0.55000000000000004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0" t="str">
        <f t="shared" si="200"/>
        <v>June</v>
      </c>
      <c r="J3218" s="10">
        <f t="shared" si="201"/>
        <v>2015</v>
      </c>
      <c r="K3218" s="9">
        <f t="shared" si="202"/>
        <v>42196.604166666672</v>
      </c>
      <c r="L3218">
        <v>1436625000</v>
      </c>
      <c r="M3218" s="9">
        <f t="shared" si="203"/>
        <v>42165.462627314817</v>
      </c>
      <c r="N3218">
        <v>1433934371</v>
      </c>
      <c r="O3218" t="b">
        <v>1</v>
      </c>
      <c r="P3218">
        <v>35</v>
      </c>
      <c r="Q3218" t="b">
        <v>1</v>
      </c>
      <c r="R3218" t="s">
        <v>8269</v>
      </c>
    </row>
    <row r="3219" spans="1:18" ht="28.8" x14ac:dyDescent="0.55000000000000004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0" t="str">
        <f t="shared" si="200"/>
        <v>October</v>
      </c>
      <c r="J3219" s="10">
        <f t="shared" si="201"/>
        <v>2016</v>
      </c>
      <c r="K3219" s="9">
        <f t="shared" si="202"/>
        <v>42678.546111111107</v>
      </c>
      <c r="L3219">
        <v>1478264784</v>
      </c>
      <c r="M3219" s="9">
        <f t="shared" si="203"/>
        <v>42648.546111111107</v>
      </c>
      <c r="N3219">
        <v>1475672784</v>
      </c>
      <c r="O3219" t="b">
        <v>1</v>
      </c>
      <c r="P3219">
        <v>104</v>
      </c>
      <c r="Q3219" t="b">
        <v>1</v>
      </c>
      <c r="R3219" t="s">
        <v>8269</v>
      </c>
    </row>
    <row r="3220" spans="1:18" ht="43.2" x14ac:dyDescent="0.55000000000000004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0" t="str">
        <f t="shared" si="200"/>
        <v>November</v>
      </c>
      <c r="J3220" s="10">
        <f t="shared" si="201"/>
        <v>2014</v>
      </c>
      <c r="K3220" s="9">
        <f t="shared" si="202"/>
        <v>42004</v>
      </c>
      <c r="L3220">
        <v>1419984000</v>
      </c>
      <c r="M3220" s="9">
        <f t="shared" si="203"/>
        <v>41971.002152777779</v>
      </c>
      <c r="N3220">
        <v>1417132986</v>
      </c>
      <c r="O3220" t="b">
        <v>1</v>
      </c>
      <c r="P3220">
        <v>184</v>
      </c>
      <c r="Q3220" t="b">
        <v>1</v>
      </c>
      <c r="R3220" t="s">
        <v>8269</v>
      </c>
    </row>
    <row r="3221" spans="1:18" ht="28.8" x14ac:dyDescent="0.55000000000000004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0" t="str">
        <f t="shared" si="200"/>
        <v>February</v>
      </c>
      <c r="J3221" s="10">
        <f t="shared" si="201"/>
        <v>2015</v>
      </c>
      <c r="K3221" s="9">
        <f t="shared" si="202"/>
        <v>42085.941516203704</v>
      </c>
      <c r="L3221">
        <v>1427063747</v>
      </c>
      <c r="M3221" s="9">
        <f t="shared" si="203"/>
        <v>42050.983182870375</v>
      </c>
      <c r="N3221">
        <v>1424043347</v>
      </c>
      <c r="O3221" t="b">
        <v>1</v>
      </c>
      <c r="P3221">
        <v>119</v>
      </c>
      <c r="Q3221" t="b">
        <v>1</v>
      </c>
      <c r="R3221" t="s">
        <v>8269</v>
      </c>
    </row>
    <row r="3222" spans="1:18" ht="28.8" x14ac:dyDescent="0.55000000000000004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0" t="str">
        <f t="shared" si="200"/>
        <v>February</v>
      </c>
      <c r="J3222" s="10">
        <f t="shared" si="201"/>
        <v>2017</v>
      </c>
      <c r="K3222" s="9">
        <f t="shared" si="202"/>
        <v>42806.875</v>
      </c>
      <c r="L3222">
        <v>1489352400</v>
      </c>
      <c r="M3222" s="9">
        <f t="shared" si="203"/>
        <v>42772.833379629628</v>
      </c>
      <c r="N3222">
        <v>1486411204</v>
      </c>
      <c r="O3222" t="b">
        <v>1</v>
      </c>
      <c r="P3222">
        <v>59</v>
      </c>
      <c r="Q3222" t="b">
        <v>1</v>
      </c>
      <c r="R3222" t="s">
        <v>8269</v>
      </c>
    </row>
    <row r="3223" spans="1:18" ht="57.6" x14ac:dyDescent="0.55000000000000004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0" t="str">
        <f t="shared" si="200"/>
        <v>May</v>
      </c>
      <c r="J3223" s="10">
        <f t="shared" si="201"/>
        <v>2015</v>
      </c>
      <c r="K3223" s="9">
        <f t="shared" si="202"/>
        <v>42190.696793981479</v>
      </c>
      <c r="L3223">
        <v>1436114603</v>
      </c>
      <c r="M3223" s="9">
        <f t="shared" si="203"/>
        <v>42155.696793981479</v>
      </c>
      <c r="N3223">
        <v>1433090603</v>
      </c>
      <c r="O3223" t="b">
        <v>1</v>
      </c>
      <c r="P3223">
        <v>113</v>
      </c>
      <c r="Q3223" t="b">
        <v>1</v>
      </c>
      <c r="R3223" t="s">
        <v>8269</v>
      </c>
    </row>
    <row r="3224" spans="1:18" ht="28.8" x14ac:dyDescent="0.55000000000000004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0" t="str">
        <f t="shared" si="200"/>
        <v>September</v>
      </c>
      <c r="J3224" s="10">
        <f t="shared" si="201"/>
        <v>2015</v>
      </c>
      <c r="K3224" s="9">
        <f t="shared" si="202"/>
        <v>42301.895138888889</v>
      </c>
      <c r="L3224">
        <v>1445722140</v>
      </c>
      <c r="M3224" s="9">
        <f t="shared" si="203"/>
        <v>42270.582141203704</v>
      </c>
      <c r="N3224">
        <v>1443016697</v>
      </c>
      <c r="O3224" t="b">
        <v>1</v>
      </c>
      <c r="P3224">
        <v>84</v>
      </c>
      <c r="Q3224" t="b">
        <v>1</v>
      </c>
      <c r="R3224" t="s">
        <v>8269</v>
      </c>
    </row>
    <row r="3225" spans="1:18" ht="28.8" x14ac:dyDescent="0.55000000000000004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0" t="str">
        <f t="shared" si="200"/>
        <v>July</v>
      </c>
      <c r="J3225" s="10">
        <f t="shared" si="201"/>
        <v>2015</v>
      </c>
      <c r="K3225" s="9">
        <f t="shared" si="202"/>
        <v>42236.835370370376</v>
      </c>
      <c r="L3225">
        <v>1440100976</v>
      </c>
      <c r="M3225" s="9">
        <f t="shared" si="203"/>
        <v>42206.835370370376</v>
      </c>
      <c r="N3225">
        <v>1437508976</v>
      </c>
      <c r="O3225" t="b">
        <v>1</v>
      </c>
      <c r="P3225">
        <v>74</v>
      </c>
      <c r="Q3225" t="b">
        <v>1</v>
      </c>
      <c r="R3225" t="s">
        <v>8269</v>
      </c>
    </row>
    <row r="3226" spans="1:18" ht="43.2" x14ac:dyDescent="0.55000000000000004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0" t="str">
        <f t="shared" si="200"/>
        <v>November</v>
      </c>
      <c r="J3226" s="10">
        <f t="shared" si="201"/>
        <v>2016</v>
      </c>
      <c r="K3226" s="9">
        <f t="shared" si="202"/>
        <v>42745.208333333328</v>
      </c>
      <c r="L3226">
        <v>1484024400</v>
      </c>
      <c r="M3226" s="9">
        <f t="shared" si="203"/>
        <v>42697.850844907407</v>
      </c>
      <c r="N3226">
        <v>1479932713</v>
      </c>
      <c r="O3226" t="b">
        <v>1</v>
      </c>
      <c r="P3226">
        <v>216</v>
      </c>
      <c r="Q3226" t="b">
        <v>1</v>
      </c>
      <c r="R3226" t="s">
        <v>8269</v>
      </c>
    </row>
    <row r="3227" spans="1:18" ht="43.2" x14ac:dyDescent="0.55000000000000004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0" t="str">
        <f t="shared" si="200"/>
        <v>May</v>
      </c>
      <c r="J3227" s="10">
        <f t="shared" si="201"/>
        <v>2016</v>
      </c>
      <c r="K3227" s="9">
        <f t="shared" si="202"/>
        <v>42524.875</v>
      </c>
      <c r="L3227">
        <v>1464987600</v>
      </c>
      <c r="M3227" s="9">
        <f t="shared" si="203"/>
        <v>42503.559467592597</v>
      </c>
      <c r="N3227">
        <v>1463145938</v>
      </c>
      <c r="O3227" t="b">
        <v>1</v>
      </c>
      <c r="P3227">
        <v>39</v>
      </c>
      <c r="Q3227" t="b">
        <v>1</v>
      </c>
      <c r="R3227" t="s">
        <v>8269</v>
      </c>
    </row>
    <row r="3228" spans="1:18" ht="43.2" x14ac:dyDescent="0.55000000000000004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0" t="str">
        <f t="shared" si="200"/>
        <v>September</v>
      </c>
      <c r="J3228" s="10">
        <f t="shared" si="201"/>
        <v>2015</v>
      </c>
      <c r="K3228" s="9">
        <f t="shared" si="202"/>
        <v>42307.583472222221</v>
      </c>
      <c r="L3228">
        <v>1446213612</v>
      </c>
      <c r="M3228" s="9">
        <f t="shared" si="203"/>
        <v>42277.583472222221</v>
      </c>
      <c r="N3228">
        <v>1443621612</v>
      </c>
      <c r="O3228" t="b">
        <v>1</v>
      </c>
      <c r="P3228">
        <v>21</v>
      </c>
      <c r="Q3228" t="b">
        <v>1</v>
      </c>
      <c r="R3228" t="s">
        <v>8269</v>
      </c>
    </row>
    <row r="3229" spans="1:18" ht="43.2" x14ac:dyDescent="0.55000000000000004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0" t="str">
        <f t="shared" si="200"/>
        <v>December</v>
      </c>
      <c r="J3229" s="10">
        <f t="shared" si="201"/>
        <v>2016</v>
      </c>
      <c r="K3229" s="9">
        <f t="shared" si="202"/>
        <v>42752.882361111115</v>
      </c>
      <c r="L3229">
        <v>1484687436</v>
      </c>
      <c r="M3229" s="9">
        <f t="shared" si="203"/>
        <v>42722.882361111115</v>
      </c>
      <c r="N3229">
        <v>1482095436</v>
      </c>
      <c r="O3229" t="b">
        <v>0</v>
      </c>
      <c r="P3229">
        <v>30</v>
      </c>
      <c r="Q3229" t="b">
        <v>1</v>
      </c>
      <c r="R3229" t="s">
        <v>8269</v>
      </c>
    </row>
    <row r="3230" spans="1:18" ht="28.8" x14ac:dyDescent="0.55000000000000004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0" t="str">
        <f t="shared" si="200"/>
        <v>November</v>
      </c>
      <c r="J3230" s="10">
        <f t="shared" si="201"/>
        <v>2015</v>
      </c>
      <c r="K3230" s="9">
        <f t="shared" si="202"/>
        <v>42355.207638888889</v>
      </c>
      <c r="L3230">
        <v>1450328340</v>
      </c>
      <c r="M3230" s="9">
        <f t="shared" si="203"/>
        <v>42323.70930555556</v>
      </c>
      <c r="N3230">
        <v>1447606884</v>
      </c>
      <c r="O3230" t="b">
        <v>1</v>
      </c>
      <c r="P3230">
        <v>37</v>
      </c>
      <c r="Q3230" t="b">
        <v>1</v>
      </c>
      <c r="R3230" t="s">
        <v>8269</v>
      </c>
    </row>
    <row r="3231" spans="1:18" ht="43.2" x14ac:dyDescent="0.55000000000000004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0" t="str">
        <f t="shared" si="200"/>
        <v>October</v>
      </c>
      <c r="J3231" s="10">
        <f t="shared" si="201"/>
        <v>2014</v>
      </c>
      <c r="K3231" s="9">
        <f t="shared" si="202"/>
        <v>41963.333310185189</v>
      </c>
      <c r="L3231">
        <v>1416470398</v>
      </c>
      <c r="M3231" s="9">
        <f t="shared" si="203"/>
        <v>41933.291643518518</v>
      </c>
      <c r="N3231">
        <v>1413874798</v>
      </c>
      <c r="O3231" t="b">
        <v>1</v>
      </c>
      <c r="P3231">
        <v>202</v>
      </c>
      <c r="Q3231" t="b">
        <v>1</v>
      </c>
      <c r="R3231" t="s">
        <v>8269</v>
      </c>
    </row>
    <row r="3232" spans="1:18" ht="43.2" x14ac:dyDescent="0.55000000000000004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0" t="str">
        <f t="shared" si="200"/>
        <v>September</v>
      </c>
      <c r="J3232" s="10">
        <f t="shared" si="201"/>
        <v>2014</v>
      </c>
      <c r="K3232" s="9">
        <f t="shared" si="202"/>
        <v>41913.165972222225</v>
      </c>
      <c r="L3232">
        <v>1412135940</v>
      </c>
      <c r="M3232" s="9">
        <f t="shared" si="203"/>
        <v>41898.168125000004</v>
      </c>
      <c r="N3232">
        <v>1410840126</v>
      </c>
      <c r="O3232" t="b">
        <v>1</v>
      </c>
      <c r="P3232">
        <v>37</v>
      </c>
      <c r="Q3232" t="b">
        <v>1</v>
      </c>
      <c r="R3232" t="s">
        <v>8269</v>
      </c>
    </row>
    <row r="3233" spans="1:18" ht="43.2" x14ac:dyDescent="0.55000000000000004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0" t="str">
        <f t="shared" si="200"/>
        <v>March</v>
      </c>
      <c r="J3233" s="10">
        <f t="shared" si="201"/>
        <v>2016</v>
      </c>
      <c r="K3233" s="9">
        <f t="shared" si="202"/>
        <v>42476.943831018521</v>
      </c>
      <c r="L3233">
        <v>1460846347</v>
      </c>
      <c r="M3233" s="9">
        <f t="shared" si="203"/>
        <v>42446.943831018521</v>
      </c>
      <c r="N3233">
        <v>1458254347</v>
      </c>
      <c r="O3233" t="b">
        <v>0</v>
      </c>
      <c r="P3233">
        <v>28</v>
      </c>
      <c r="Q3233" t="b">
        <v>1</v>
      </c>
      <c r="R3233" t="s">
        <v>8269</v>
      </c>
    </row>
    <row r="3234" spans="1:18" ht="43.2" x14ac:dyDescent="0.55000000000000004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0" t="str">
        <f t="shared" si="200"/>
        <v>April</v>
      </c>
      <c r="J3234" s="10">
        <f t="shared" si="201"/>
        <v>2016</v>
      </c>
      <c r="K3234" s="9">
        <f t="shared" si="202"/>
        <v>42494.165972222225</v>
      </c>
      <c r="L3234">
        <v>1462334340</v>
      </c>
      <c r="M3234" s="9">
        <f t="shared" si="203"/>
        <v>42463.81385416667</v>
      </c>
      <c r="N3234">
        <v>1459711917</v>
      </c>
      <c r="O3234" t="b">
        <v>1</v>
      </c>
      <c r="P3234">
        <v>26</v>
      </c>
      <c r="Q3234" t="b">
        <v>1</v>
      </c>
      <c r="R3234" t="s">
        <v>8269</v>
      </c>
    </row>
    <row r="3235" spans="1:18" ht="43.2" x14ac:dyDescent="0.55000000000000004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0" t="str">
        <f t="shared" si="200"/>
        <v>January</v>
      </c>
      <c r="J3235" s="10">
        <f t="shared" si="201"/>
        <v>2017</v>
      </c>
      <c r="K3235" s="9">
        <f t="shared" si="202"/>
        <v>42796.805034722223</v>
      </c>
      <c r="L3235">
        <v>1488482355</v>
      </c>
      <c r="M3235" s="9">
        <f t="shared" si="203"/>
        <v>42766.805034722223</v>
      </c>
      <c r="N3235">
        <v>1485890355</v>
      </c>
      <c r="O3235" t="b">
        <v>0</v>
      </c>
      <c r="P3235">
        <v>61</v>
      </c>
      <c r="Q3235" t="b">
        <v>1</v>
      </c>
      <c r="R3235" t="s">
        <v>8269</v>
      </c>
    </row>
    <row r="3236" spans="1:18" ht="43.2" x14ac:dyDescent="0.55000000000000004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0" t="str">
        <f t="shared" si="200"/>
        <v>December</v>
      </c>
      <c r="J3236" s="10">
        <f t="shared" si="201"/>
        <v>2016</v>
      </c>
      <c r="K3236" s="9">
        <f t="shared" si="202"/>
        <v>42767.979861111111</v>
      </c>
      <c r="L3236">
        <v>1485991860</v>
      </c>
      <c r="M3236" s="9">
        <f t="shared" si="203"/>
        <v>42734.789444444439</v>
      </c>
      <c r="N3236">
        <v>1483124208</v>
      </c>
      <c r="O3236" t="b">
        <v>0</v>
      </c>
      <c r="P3236">
        <v>115</v>
      </c>
      <c r="Q3236" t="b">
        <v>1</v>
      </c>
      <c r="R3236" t="s">
        <v>8269</v>
      </c>
    </row>
    <row r="3237" spans="1:18" ht="43.2" x14ac:dyDescent="0.55000000000000004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0" t="str">
        <f t="shared" si="200"/>
        <v>June</v>
      </c>
      <c r="J3237" s="10">
        <f t="shared" si="201"/>
        <v>2016</v>
      </c>
      <c r="K3237" s="9">
        <f t="shared" si="202"/>
        <v>42552.347812499997</v>
      </c>
      <c r="L3237">
        <v>1467361251</v>
      </c>
      <c r="M3237" s="9">
        <f t="shared" si="203"/>
        <v>42522.347812499997</v>
      </c>
      <c r="N3237">
        <v>1464769251</v>
      </c>
      <c r="O3237" t="b">
        <v>1</v>
      </c>
      <c r="P3237">
        <v>181</v>
      </c>
      <c r="Q3237" t="b">
        <v>1</v>
      </c>
      <c r="R3237" t="s">
        <v>8269</v>
      </c>
    </row>
    <row r="3238" spans="1:18" ht="43.2" x14ac:dyDescent="0.55000000000000004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0" t="str">
        <f t="shared" si="200"/>
        <v>November</v>
      </c>
      <c r="J3238" s="10">
        <f t="shared" si="201"/>
        <v>2016</v>
      </c>
      <c r="K3238" s="9">
        <f t="shared" si="202"/>
        <v>42732.917048611111</v>
      </c>
      <c r="L3238">
        <v>1482962433</v>
      </c>
      <c r="M3238" s="9">
        <f t="shared" si="203"/>
        <v>42702.917048611111</v>
      </c>
      <c r="N3238">
        <v>1480370433</v>
      </c>
      <c r="O3238" t="b">
        <v>0</v>
      </c>
      <c r="P3238">
        <v>110</v>
      </c>
      <c r="Q3238" t="b">
        <v>1</v>
      </c>
      <c r="R3238" t="s">
        <v>8269</v>
      </c>
    </row>
    <row r="3239" spans="1:18" ht="28.8" x14ac:dyDescent="0.55000000000000004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0" t="str">
        <f t="shared" si="200"/>
        <v>September</v>
      </c>
      <c r="J3239" s="10">
        <f t="shared" si="201"/>
        <v>2015</v>
      </c>
      <c r="K3239" s="9">
        <f t="shared" si="202"/>
        <v>42276.165972222225</v>
      </c>
      <c r="L3239">
        <v>1443499140</v>
      </c>
      <c r="M3239" s="9">
        <f t="shared" si="203"/>
        <v>42252.474351851852</v>
      </c>
      <c r="N3239">
        <v>1441452184</v>
      </c>
      <c r="O3239" t="b">
        <v>1</v>
      </c>
      <c r="P3239">
        <v>269</v>
      </c>
      <c r="Q3239" t="b">
        <v>1</v>
      </c>
      <c r="R3239" t="s">
        <v>8269</v>
      </c>
    </row>
    <row r="3240" spans="1:18" ht="43.2" x14ac:dyDescent="0.55000000000000004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0" t="str">
        <f t="shared" si="200"/>
        <v>June</v>
      </c>
      <c r="J3240" s="10">
        <f t="shared" si="201"/>
        <v>2015</v>
      </c>
      <c r="K3240" s="9">
        <f t="shared" si="202"/>
        <v>42186.510393518518</v>
      </c>
      <c r="L3240">
        <v>1435752898</v>
      </c>
      <c r="M3240" s="9">
        <f t="shared" si="203"/>
        <v>42156.510393518518</v>
      </c>
      <c r="N3240">
        <v>1433160898</v>
      </c>
      <c r="O3240" t="b">
        <v>1</v>
      </c>
      <c r="P3240">
        <v>79</v>
      </c>
      <c r="Q3240" t="b">
        <v>1</v>
      </c>
      <c r="R3240" t="s">
        <v>8269</v>
      </c>
    </row>
    <row r="3241" spans="1:18" ht="43.2" x14ac:dyDescent="0.55000000000000004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0" t="str">
        <f t="shared" si="200"/>
        <v>October</v>
      </c>
      <c r="J3241" s="10">
        <f t="shared" si="201"/>
        <v>2015</v>
      </c>
      <c r="K3241" s="9">
        <f t="shared" si="202"/>
        <v>42302.999305555553</v>
      </c>
      <c r="L3241">
        <v>1445817540</v>
      </c>
      <c r="M3241" s="9">
        <f t="shared" si="203"/>
        <v>42278.089039351849</v>
      </c>
      <c r="N3241">
        <v>1443665293</v>
      </c>
      <c r="O3241" t="b">
        <v>1</v>
      </c>
      <c r="P3241">
        <v>104</v>
      </c>
      <c r="Q3241" t="b">
        <v>1</v>
      </c>
      <c r="R3241" t="s">
        <v>8269</v>
      </c>
    </row>
    <row r="3242" spans="1:18" ht="43.2" x14ac:dyDescent="0.55000000000000004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0" t="str">
        <f t="shared" si="200"/>
        <v>January</v>
      </c>
      <c r="J3242" s="10">
        <f t="shared" si="201"/>
        <v>2017</v>
      </c>
      <c r="K3242" s="9">
        <f t="shared" si="202"/>
        <v>42782.958333333328</v>
      </c>
      <c r="L3242">
        <v>1487286000</v>
      </c>
      <c r="M3242" s="9">
        <f t="shared" si="203"/>
        <v>42754.693842592591</v>
      </c>
      <c r="N3242">
        <v>1484843948</v>
      </c>
      <c r="O3242" t="b">
        <v>0</v>
      </c>
      <c r="P3242">
        <v>34</v>
      </c>
      <c r="Q3242" t="b">
        <v>1</v>
      </c>
      <c r="R3242" t="s">
        <v>8269</v>
      </c>
    </row>
    <row r="3243" spans="1:18" ht="57.6" x14ac:dyDescent="0.55000000000000004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0" t="str">
        <f t="shared" si="200"/>
        <v>September</v>
      </c>
      <c r="J3243" s="10">
        <f t="shared" si="201"/>
        <v>2014</v>
      </c>
      <c r="K3243" s="9">
        <f t="shared" si="202"/>
        <v>41926.290972222225</v>
      </c>
      <c r="L3243">
        <v>1413269940</v>
      </c>
      <c r="M3243" s="9">
        <f t="shared" si="203"/>
        <v>41893.324884259258</v>
      </c>
      <c r="N3243">
        <v>1410421670</v>
      </c>
      <c r="O3243" t="b">
        <v>1</v>
      </c>
      <c r="P3243">
        <v>167</v>
      </c>
      <c r="Q3243" t="b">
        <v>1</v>
      </c>
      <c r="R3243" t="s">
        <v>8269</v>
      </c>
    </row>
    <row r="3244" spans="1:18" ht="28.8" x14ac:dyDescent="0.55000000000000004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0" t="str">
        <f t="shared" si="200"/>
        <v>August</v>
      </c>
      <c r="J3244" s="10">
        <f t="shared" si="201"/>
        <v>2014</v>
      </c>
      <c r="K3244" s="9">
        <f t="shared" si="202"/>
        <v>41901.755694444444</v>
      </c>
      <c r="L3244">
        <v>1411150092</v>
      </c>
      <c r="M3244" s="9">
        <f t="shared" si="203"/>
        <v>41871.755694444444</v>
      </c>
      <c r="N3244">
        <v>1408558092</v>
      </c>
      <c r="O3244" t="b">
        <v>1</v>
      </c>
      <c r="P3244">
        <v>183</v>
      </c>
      <c r="Q3244" t="b">
        <v>1</v>
      </c>
      <c r="R3244" t="s">
        <v>8269</v>
      </c>
    </row>
    <row r="3245" spans="1:18" ht="43.2" x14ac:dyDescent="0.55000000000000004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0" t="str">
        <f t="shared" si="200"/>
        <v>September</v>
      </c>
      <c r="J3245" s="10">
        <f t="shared" si="201"/>
        <v>2015</v>
      </c>
      <c r="K3245" s="9">
        <f t="shared" si="202"/>
        <v>42286</v>
      </c>
      <c r="L3245">
        <v>1444348800</v>
      </c>
      <c r="M3245" s="9">
        <f t="shared" si="203"/>
        <v>42262.096782407403</v>
      </c>
      <c r="N3245">
        <v>1442283562</v>
      </c>
      <c r="O3245" t="b">
        <v>1</v>
      </c>
      <c r="P3245">
        <v>71</v>
      </c>
      <c r="Q3245" t="b">
        <v>1</v>
      </c>
      <c r="R3245" t="s">
        <v>8269</v>
      </c>
    </row>
    <row r="3246" spans="1:18" ht="43.2" x14ac:dyDescent="0.55000000000000004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0" t="str">
        <f t="shared" si="200"/>
        <v>November</v>
      </c>
      <c r="J3246" s="10">
        <f t="shared" si="201"/>
        <v>2016</v>
      </c>
      <c r="K3246" s="9">
        <f t="shared" si="202"/>
        <v>42705.735902777778</v>
      </c>
      <c r="L3246">
        <v>1480613982</v>
      </c>
      <c r="M3246" s="9">
        <f t="shared" si="203"/>
        <v>42675.694236111114</v>
      </c>
      <c r="N3246">
        <v>1478018382</v>
      </c>
      <c r="O3246" t="b">
        <v>0</v>
      </c>
      <c r="P3246">
        <v>69</v>
      </c>
      <c r="Q3246" t="b">
        <v>1</v>
      </c>
      <c r="R3246" t="s">
        <v>8269</v>
      </c>
    </row>
    <row r="3247" spans="1:18" ht="43.2" x14ac:dyDescent="0.55000000000000004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0" t="str">
        <f t="shared" si="200"/>
        <v>May</v>
      </c>
      <c r="J3247" s="10">
        <f t="shared" si="201"/>
        <v>2015</v>
      </c>
      <c r="K3247" s="9">
        <f t="shared" si="202"/>
        <v>42167.083333333328</v>
      </c>
      <c r="L3247">
        <v>1434074400</v>
      </c>
      <c r="M3247" s="9">
        <f t="shared" si="203"/>
        <v>42135.60020833333</v>
      </c>
      <c r="N3247">
        <v>1431354258</v>
      </c>
      <c r="O3247" t="b">
        <v>0</v>
      </c>
      <c r="P3247">
        <v>270</v>
      </c>
      <c r="Q3247" t="b">
        <v>1</v>
      </c>
      <c r="R3247" t="s">
        <v>8269</v>
      </c>
    </row>
    <row r="3248" spans="1:18" ht="43.2" x14ac:dyDescent="0.55000000000000004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0" t="str">
        <f t="shared" si="200"/>
        <v>August</v>
      </c>
      <c r="J3248" s="10">
        <f t="shared" si="201"/>
        <v>2015</v>
      </c>
      <c r="K3248" s="9">
        <f t="shared" si="202"/>
        <v>42259.165972222225</v>
      </c>
      <c r="L3248">
        <v>1442030340</v>
      </c>
      <c r="M3248" s="9">
        <f t="shared" si="203"/>
        <v>42230.472222222219</v>
      </c>
      <c r="N3248">
        <v>1439551200</v>
      </c>
      <c r="O3248" t="b">
        <v>1</v>
      </c>
      <c r="P3248">
        <v>193</v>
      </c>
      <c r="Q3248" t="b">
        <v>1</v>
      </c>
      <c r="R3248" t="s">
        <v>8269</v>
      </c>
    </row>
    <row r="3249" spans="1:18" ht="43.2" x14ac:dyDescent="0.55000000000000004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0" t="str">
        <f t="shared" si="200"/>
        <v>June</v>
      </c>
      <c r="J3249" s="10">
        <f t="shared" si="201"/>
        <v>2015</v>
      </c>
      <c r="K3249" s="9">
        <f t="shared" si="202"/>
        <v>42197.434166666666</v>
      </c>
      <c r="L3249">
        <v>1436696712</v>
      </c>
      <c r="M3249" s="9">
        <f t="shared" si="203"/>
        <v>42167.434166666666</v>
      </c>
      <c r="N3249">
        <v>1434104712</v>
      </c>
      <c r="O3249" t="b">
        <v>1</v>
      </c>
      <c r="P3249">
        <v>57</v>
      </c>
      <c r="Q3249" t="b">
        <v>1</v>
      </c>
      <c r="R3249" t="s">
        <v>8269</v>
      </c>
    </row>
    <row r="3250" spans="1:18" ht="28.8" x14ac:dyDescent="0.55000000000000004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0" t="str">
        <f t="shared" si="200"/>
        <v>March</v>
      </c>
      <c r="J3250" s="10">
        <f t="shared" si="201"/>
        <v>2015</v>
      </c>
      <c r="K3250" s="9">
        <f t="shared" si="202"/>
        <v>42098.846724537041</v>
      </c>
      <c r="L3250">
        <v>1428178757</v>
      </c>
      <c r="M3250" s="9">
        <f t="shared" si="203"/>
        <v>42068.888391203705</v>
      </c>
      <c r="N3250">
        <v>1425590357</v>
      </c>
      <c r="O3250" t="b">
        <v>1</v>
      </c>
      <c r="P3250">
        <v>200</v>
      </c>
      <c r="Q3250" t="b">
        <v>1</v>
      </c>
      <c r="R3250" t="s">
        <v>8269</v>
      </c>
    </row>
    <row r="3251" spans="1:18" ht="43.2" x14ac:dyDescent="0.55000000000000004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0" t="str">
        <f t="shared" si="200"/>
        <v>May</v>
      </c>
      <c r="J3251" s="10">
        <f t="shared" si="201"/>
        <v>2015</v>
      </c>
      <c r="K3251" s="9">
        <f t="shared" si="202"/>
        <v>42175.746689814812</v>
      </c>
      <c r="L3251">
        <v>1434822914</v>
      </c>
      <c r="M3251" s="9">
        <f t="shared" si="203"/>
        <v>42145.746689814812</v>
      </c>
      <c r="N3251">
        <v>1432230914</v>
      </c>
      <c r="O3251" t="b">
        <v>1</v>
      </c>
      <c r="P3251">
        <v>88</v>
      </c>
      <c r="Q3251" t="b">
        <v>1</v>
      </c>
      <c r="R3251" t="s">
        <v>8269</v>
      </c>
    </row>
    <row r="3252" spans="1:18" ht="43.2" x14ac:dyDescent="0.55000000000000004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0" t="str">
        <f t="shared" si="200"/>
        <v>October</v>
      </c>
      <c r="J3252" s="10">
        <f t="shared" si="201"/>
        <v>2014</v>
      </c>
      <c r="K3252" s="9">
        <f t="shared" si="202"/>
        <v>41948.783842592595</v>
      </c>
      <c r="L3252">
        <v>1415213324</v>
      </c>
      <c r="M3252" s="9">
        <f t="shared" si="203"/>
        <v>41918.742175925923</v>
      </c>
      <c r="N3252">
        <v>1412617724</v>
      </c>
      <c r="O3252" t="b">
        <v>1</v>
      </c>
      <c r="P3252">
        <v>213</v>
      </c>
      <c r="Q3252" t="b">
        <v>1</v>
      </c>
      <c r="R3252" t="s">
        <v>8269</v>
      </c>
    </row>
    <row r="3253" spans="1:18" ht="43.2" x14ac:dyDescent="0.55000000000000004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0" t="str">
        <f t="shared" si="200"/>
        <v>May</v>
      </c>
      <c r="J3253" s="10">
        <f t="shared" si="201"/>
        <v>2015</v>
      </c>
      <c r="K3253" s="9">
        <f t="shared" si="202"/>
        <v>42176.731087962966</v>
      </c>
      <c r="L3253">
        <v>1434907966</v>
      </c>
      <c r="M3253" s="9">
        <f t="shared" si="203"/>
        <v>42146.731087962966</v>
      </c>
      <c r="N3253">
        <v>1432315966</v>
      </c>
      <c r="O3253" t="b">
        <v>1</v>
      </c>
      <c r="P3253">
        <v>20</v>
      </c>
      <c r="Q3253" t="b">
        <v>1</v>
      </c>
      <c r="R3253" t="s">
        <v>8269</v>
      </c>
    </row>
    <row r="3254" spans="1:18" ht="28.8" x14ac:dyDescent="0.55000000000000004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0" t="str">
        <f t="shared" si="200"/>
        <v>August</v>
      </c>
      <c r="J3254" s="10">
        <f t="shared" si="201"/>
        <v>2016</v>
      </c>
      <c r="K3254" s="9">
        <f t="shared" si="202"/>
        <v>42620.472685185188</v>
      </c>
      <c r="L3254">
        <v>1473247240</v>
      </c>
      <c r="M3254" s="9">
        <f t="shared" si="203"/>
        <v>42590.472685185188</v>
      </c>
      <c r="N3254">
        <v>1470655240</v>
      </c>
      <c r="O3254" t="b">
        <v>1</v>
      </c>
      <c r="P3254">
        <v>50</v>
      </c>
      <c r="Q3254" t="b">
        <v>1</v>
      </c>
      <c r="R3254" t="s">
        <v>8269</v>
      </c>
    </row>
    <row r="3255" spans="1:18" ht="43.2" x14ac:dyDescent="0.55000000000000004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0" t="str">
        <f t="shared" si="200"/>
        <v>August</v>
      </c>
      <c r="J3255" s="10">
        <f t="shared" si="201"/>
        <v>2016</v>
      </c>
      <c r="K3255" s="9">
        <f t="shared" si="202"/>
        <v>42621.15625</v>
      </c>
      <c r="L3255">
        <v>1473306300</v>
      </c>
      <c r="M3255" s="9">
        <f t="shared" si="203"/>
        <v>42602.576712962968</v>
      </c>
      <c r="N3255">
        <v>1471701028</v>
      </c>
      <c r="O3255" t="b">
        <v>1</v>
      </c>
      <c r="P3255">
        <v>115</v>
      </c>
      <c r="Q3255" t="b">
        <v>1</v>
      </c>
      <c r="R3255" t="s">
        <v>8269</v>
      </c>
    </row>
    <row r="3256" spans="1:18" ht="43.2" x14ac:dyDescent="0.55000000000000004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0" t="str">
        <f t="shared" si="200"/>
        <v>February</v>
      </c>
      <c r="J3256" s="10">
        <f t="shared" si="201"/>
        <v>2015</v>
      </c>
      <c r="K3256" s="9">
        <f t="shared" si="202"/>
        <v>42089.044085648144</v>
      </c>
      <c r="L3256">
        <v>1427331809</v>
      </c>
      <c r="M3256" s="9">
        <f t="shared" si="203"/>
        <v>42059.085752314815</v>
      </c>
      <c r="N3256">
        <v>1424743409</v>
      </c>
      <c r="O3256" t="b">
        <v>1</v>
      </c>
      <c r="P3256">
        <v>186</v>
      </c>
      <c r="Q3256" t="b">
        <v>1</v>
      </c>
      <c r="R3256" t="s">
        <v>8269</v>
      </c>
    </row>
    <row r="3257" spans="1:18" ht="43.2" x14ac:dyDescent="0.55000000000000004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0" t="str">
        <f t="shared" si="200"/>
        <v>September</v>
      </c>
      <c r="J3257" s="10">
        <f t="shared" si="201"/>
        <v>2014</v>
      </c>
      <c r="K3257" s="9">
        <f t="shared" si="202"/>
        <v>41919.768229166664</v>
      </c>
      <c r="L3257">
        <v>1412706375</v>
      </c>
      <c r="M3257" s="9">
        <f t="shared" si="203"/>
        <v>41889.768229166664</v>
      </c>
      <c r="N3257">
        <v>1410114375</v>
      </c>
      <c r="O3257" t="b">
        <v>1</v>
      </c>
      <c r="P3257">
        <v>18</v>
      </c>
      <c r="Q3257" t="b">
        <v>1</v>
      </c>
      <c r="R3257" t="s">
        <v>8269</v>
      </c>
    </row>
    <row r="3258" spans="1:18" ht="43.2" x14ac:dyDescent="0.55000000000000004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0" t="str">
        <f t="shared" si="200"/>
        <v>May</v>
      </c>
      <c r="J3258" s="10">
        <f t="shared" si="201"/>
        <v>2015</v>
      </c>
      <c r="K3258" s="9">
        <f t="shared" si="202"/>
        <v>42166.165972222225</v>
      </c>
      <c r="L3258">
        <v>1433995140</v>
      </c>
      <c r="M3258" s="9">
        <f t="shared" si="203"/>
        <v>42144.573807870373</v>
      </c>
      <c r="N3258">
        <v>1432129577</v>
      </c>
      <c r="O3258" t="b">
        <v>1</v>
      </c>
      <c r="P3258">
        <v>176</v>
      </c>
      <c r="Q3258" t="b">
        <v>1</v>
      </c>
      <c r="R3258" t="s">
        <v>8269</v>
      </c>
    </row>
    <row r="3259" spans="1:18" ht="43.2" x14ac:dyDescent="0.55000000000000004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0" t="str">
        <f t="shared" si="200"/>
        <v>January</v>
      </c>
      <c r="J3259" s="10">
        <f t="shared" si="201"/>
        <v>2017</v>
      </c>
      <c r="K3259" s="9">
        <f t="shared" si="202"/>
        <v>42788.559629629628</v>
      </c>
      <c r="L3259">
        <v>1487769952</v>
      </c>
      <c r="M3259" s="9">
        <f t="shared" si="203"/>
        <v>42758.559629629628</v>
      </c>
      <c r="N3259">
        <v>1485177952</v>
      </c>
      <c r="O3259" t="b">
        <v>0</v>
      </c>
      <c r="P3259">
        <v>41</v>
      </c>
      <c r="Q3259" t="b">
        <v>1</v>
      </c>
      <c r="R3259" t="s">
        <v>8269</v>
      </c>
    </row>
    <row r="3260" spans="1:18" ht="28.8" x14ac:dyDescent="0.55000000000000004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0" t="str">
        <f t="shared" si="200"/>
        <v>December</v>
      </c>
      <c r="J3260" s="10">
        <f t="shared" si="201"/>
        <v>2014</v>
      </c>
      <c r="K3260" s="9">
        <f t="shared" si="202"/>
        <v>42012.887280092589</v>
      </c>
      <c r="L3260">
        <v>1420751861</v>
      </c>
      <c r="M3260" s="9">
        <f t="shared" si="203"/>
        <v>41982.887280092589</v>
      </c>
      <c r="N3260">
        <v>1418159861</v>
      </c>
      <c r="O3260" t="b">
        <v>1</v>
      </c>
      <c r="P3260">
        <v>75</v>
      </c>
      <c r="Q3260" t="b">
        <v>1</v>
      </c>
      <c r="R3260" t="s">
        <v>8269</v>
      </c>
    </row>
    <row r="3261" spans="1:18" ht="43.2" x14ac:dyDescent="0.55000000000000004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0" t="str">
        <f t="shared" si="200"/>
        <v>September</v>
      </c>
      <c r="J3261" s="10">
        <f t="shared" si="201"/>
        <v>2016</v>
      </c>
      <c r="K3261" s="9">
        <f t="shared" si="202"/>
        <v>42644.165972222225</v>
      </c>
      <c r="L3261">
        <v>1475294340</v>
      </c>
      <c r="M3261" s="9">
        <f t="shared" si="203"/>
        <v>42614.760937500003</v>
      </c>
      <c r="N3261">
        <v>1472753745</v>
      </c>
      <c r="O3261" t="b">
        <v>1</v>
      </c>
      <c r="P3261">
        <v>97</v>
      </c>
      <c r="Q3261" t="b">
        <v>1</v>
      </c>
      <c r="R3261" t="s">
        <v>8269</v>
      </c>
    </row>
    <row r="3262" spans="1:18" ht="43.2" x14ac:dyDescent="0.55000000000000004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0" t="str">
        <f t="shared" si="200"/>
        <v>October</v>
      </c>
      <c r="J3262" s="10">
        <f t="shared" si="201"/>
        <v>2015</v>
      </c>
      <c r="K3262" s="9">
        <f t="shared" si="202"/>
        <v>42338.714328703703</v>
      </c>
      <c r="L3262">
        <v>1448903318</v>
      </c>
      <c r="M3262" s="9">
        <f t="shared" si="203"/>
        <v>42303.672662037032</v>
      </c>
      <c r="N3262">
        <v>1445875718</v>
      </c>
      <c r="O3262" t="b">
        <v>1</v>
      </c>
      <c r="P3262">
        <v>73</v>
      </c>
      <c r="Q3262" t="b">
        <v>1</v>
      </c>
      <c r="R3262" t="s">
        <v>8269</v>
      </c>
    </row>
    <row r="3263" spans="1:18" ht="43.2" x14ac:dyDescent="0.55000000000000004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0" t="str">
        <f t="shared" si="200"/>
        <v>June</v>
      </c>
      <c r="J3263" s="10">
        <f t="shared" si="201"/>
        <v>2015</v>
      </c>
      <c r="K3263" s="9">
        <f t="shared" si="202"/>
        <v>42201.725416666668</v>
      </c>
      <c r="L3263">
        <v>1437067476</v>
      </c>
      <c r="M3263" s="9">
        <f t="shared" si="203"/>
        <v>42171.725416666668</v>
      </c>
      <c r="N3263">
        <v>1434475476</v>
      </c>
      <c r="O3263" t="b">
        <v>1</v>
      </c>
      <c r="P3263">
        <v>49</v>
      </c>
      <c r="Q3263" t="b">
        <v>1</v>
      </c>
      <c r="R3263" t="s">
        <v>8269</v>
      </c>
    </row>
    <row r="3264" spans="1:18" ht="28.8" x14ac:dyDescent="0.55000000000000004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0" t="str">
        <f t="shared" si="200"/>
        <v>November</v>
      </c>
      <c r="J3264" s="10">
        <f t="shared" si="201"/>
        <v>2014</v>
      </c>
      <c r="K3264" s="9">
        <f t="shared" si="202"/>
        <v>41995.166666666672</v>
      </c>
      <c r="L3264">
        <v>1419220800</v>
      </c>
      <c r="M3264" s="9">
        <f t="shared" si="203"/>
        <v>41964.315532407403</v>
      </c>
      <c r="N3264">
        <v>1416555262</v>
      </c>
      <c r="O3264" t="b">
        <v>1</v>
      </c>
      <c r="P3264">
        <v>134</v>
      </c>
      <c r="Q3264" t="b">
        <v>1</v>
      </c>
      <c r="R3264" t="s">
        <v>8269</v>
      </c>
    </row>
    <row r="3265" spans="1:18" ht="28.8" x14ac:dyDescent="0.55000000000000004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0" t="str">
        <f t="shared" si="200"/>
        <v>October</v>
      </c>
      <c r="J3265" s="10">
        <f t="shared" si="201"/>
        <v>2015</v>
      </c>
      <c r="K3265" s="9">
        <f t="shared" si="202"/>
        <v>42307.875</v>
      </c>
      <c r="L3265">
        <v>1446238800</v>
      </c>
      <c r="M3265" s="9">
        <f t="shared" si="203"/>
        <v>42284.516064814816</v>
      </c>
      <c r="N3265">
        <v>1444220588</v>
      </c>
      <c r="O3265" t="b">
        <v>1</v>
      </c>
      <c r="P3265">
        <v>68</v>
      </c>
      <c r="Q3265" t="b">
        <v>1</v>
      </c>
      <c r="R3265" t="s">
        <v>8269</v>
      </c>
    </row>
    <row r="3266" spans="1:18" ht="28.8" x14ac:dyDescent="0.55000000000000004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0" t="str">
        <f t="shared" si="200"/>
        <v>January</v>
      </c>
      <c r="J3266" s="10">
        <f t="shared" si="201"/>
        <v>2015</v>
      </c>
      <c r="K3266" s="9">
        <f t="shared" si="202"/>
        <v>42032.916666666672</v>
      </c>
      <c r="L3266">
        <v>1422482400</v>
      </c>
      <c r="M3266" s="9">
        <f t="shared" si="203"/>
        <v>42016.800208333334</v>
      </c>
      <c r="N3266">
        <v>1421089938</v>
      </c>
      <c r="O3266" t="b">
        <v>1</v>
      </c>
      <c r="P3266">
        <v>49</v>
      </c>
      <c r="Q3266" t="b">
        <v>1</v>
      </c>
      <c r="R3266" t="s">
        <v>8269</v>
      </c>
    </row>
    <row r="3267" spans="1:18" ht="43.2" x14ac:dyDescent="0.55000000000000004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0" t="str">
        <f t="shared" ref="I3267:I3330" si="204">TEXT(M3267, "mmmm")</f>
        <v>November</v>
      </c>
      <c r="J3267" s="10">
        <f t="shared" ref="J3267:J3330" si="205">YEAR(M3267)</f>
        <v>2015</v>
      </c>
      <c r="K3267" s="9">
        <f t="shared" ref="K3267:K3330" si="206">(((L3267/60)/60)/24)+DATE(1970,1,1)</f>
        <v>42341.708333333328</v>
      </c>
      <c r="L3267">
        <v>1449162000</v>
      </c>
      <c r="M3267" s="9">
        <f t="shared" ref="M3267:M3330" si="207">(((N3267/60)/60)/24)+DATE(1970,1,1)</f>
        <v>42311.711979166663</v>
      </c>
      <c r="N3267">
        <v>1446570315</v>
      </c>
      <c r="O3267" t="b">
        <v>1</v>
      </c>
      <c r="P3267">
        <v>63</v>
      </c>
      <c r="Q3267" t="b">
        <v>1</v>
      </c>
      <c r="R3267" t="s">
        <v>8269</v>
      </c>
    </row>
    <row r="3268" spans="1:18" ht="43.2" x14ac:dyDescent="0.55000000000000004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0" t="str">
        <f t="shared" si="204"/>
        <v>May</v>
      </c>
      <c r="J3268" s="10">
        <f t="shared" si="205"/>
        <v>2015</v>
      </c>
      <c r="K3268" s="9">
        <f t="shared" si="206"/>
        <v>42167.875</v>
      </c>
      <c r="L3268">
        <v>1434142800</v>
      </c>
      <c r="M3268" s="9">
        <f t="shared" si="207"/>
        <v>42136.536134259266</v>
      </c>
      <c r="N3268">
        <v>1431435122</v>
      </c>
      <c r="O3268" t="b">
        <v>1</v>
      </c>
      <c r="P3268">
        <v>163</v>
      </c>
      <c r="Q3268" t="b">
        <v>1</v>
      </c>
      <c r="R3268" t="s">
        <v>8269</v>
      </c>
    </row>
    <row r="3269" spans="1:18" ht="43.2" x14ac:dyDescent="0.55000000000000004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0" t="str">
        <f t="shared" si="204"/>
        <v>June</v>
      </c>
      <c r="J3269" s="10">
        <f t="shared" si="205"/>
        <v>2015</v>
      </c>
      <c r="K3269" s="9">
        <f t="shared" si="206"/>
        <v>42202.757638888885</v>
      </c>
      <c r="L3269">
        <v>1437156660</v>
      </c>
      <c r="M3269" s="9">
        <f t="shared" si="207"/>
        <v>42172.757638888885</v>
      </c>
      <c r="N3269">
        <v>1434564660</v>
      </c>
      <c r="O3269" t="b">
        <v>1</v>
      </c>
      <c r="P3269">
        <v>288</v>
      </c>
      <c r="Q3269" t="b">
        <v>1</v>
      </c>
      <c r="R3269" t="s">
        <v>8269</v>
      </c>
    </row>
    <row r="3270" spans="1:18" ht="43.2" x14ac:dyDescent="0.55000000000000004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0" t="str">
        <f t="shared" si="204"/>
        <v>August</v>
      </c>
      <c r="J3270" s="10">
        <f t="shared" si="205"/>
        <v>2016</v>
      </c>
      <c r="K3270" s="9">
        <f t="shared" si="206"/>
        <v>42606.90425925926</v>
      </c>
      <c r="L3270">
        <v>1472074928</v>
      </c>
      <c r="M3270" s="9">
        <f t="shared" si="207"/>
        <v>42590.90425925926</v>
      </c>
      <c r="N3270">
        <v>1470692528</v>
      </c>
      <c r="O3270" t="b">
        <v>1</v>
      </c>
      <c r="P3270">
        <v>42</v>
      </c>
      <c r="Q3270" t="b">
        <v>1</v>
      </c>
      <c r="R3270" t="s">
        <v>8269</v>
      </c>
    </row>
    <row r="3271" spans="1:18" ht="43.2" x14ac:dyDescent="0.55000000000000004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0" t="str">
        <f t="shared" si="204"/>
        <v>May</v>
      </c>
      <c r="J3271" s="10">
        <f t="shared" si="205"/>
        <v>2015</v>
      </c>
      <c r="K3271" s="9">
        <f t="shared" si="206"/>
        <v>42171.458333333328</v>
      </c>
      <c r="L3271">
        <v>1434452400</v>
      </c>
      <c r="M3271" s="9">
        <f t="shared" si="207"/>
        <v>42137.395798611105</v>
      </c>
      <c r="N3271">
        <v>1431509397</v>
      </c>
      <c r="O3271" t="b">
        <v>1</v>
      </c>
      <c r="P3271">
        <v>70</v>
      </c>
      <c r="Q3271" t="b">
        <v>1</v>
      </c>
      <c r="R3271" t="s">
        <v>8269</v>
      </c>
    </row>
    <row r="3272" spans="1:18" ht="43.2" x14ac:dyDescent="0.55000000000000004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0" t="str">
        <f t="shared" si="204"/>
        <v>June</v>
      </c>
      <c r="J3272" s="10">
        <f t="shared" si="205"/>
        <v>2015</v>
      </c>
      <c r="K3272" s="9">
        <f t="shared" si="206"/>
        <v>42197.533159722225</v>
      </c>
      <c r="L3272">
        <v>1436705265</v>
      </c>
      <c r="M3272" s="9">
        <f t="shared" si="207"/>
        <v>42167.533159722225</v>
      </c>
      <c r="N3272">
        <v>1434113265</v>
      </c>
      <c r="O3272" t="b">
        <v>1</v>
      </c>
      <c r="P3272">
        <v>30</v>
      </c>
      <c r="Q3272" t="b">
        <v>1</v>
      </c>
      <c r="R3272" t="s">
        <v>8269</v>
      </c>
    </row>
    <row r="3273" spans="1:18" x14ac:dyDescent="0.55000000000000004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0" t="str">
        <f t="shared" si="204"/>
        <v>October</v>
      </c>
      <c r="J3273" s="10">
        <f t="shared" si="205"/>
        <v>2014</v>
      </c>
      <c r="K3273" s="9">
        <f t="shared" si="206"/>
        <v>41945.478877314818</v>
      </c>
      <c r="L3273">
        <v>1414927775</v>
      </c>
      <c r="M3273" s="9">
        <f t="shared" si="207"/>
        <v>41915.437210648146</v>
      </c>
      <c r="N3273">
        <v>1412332175</v>
      </c>
      <c r="O3273" t="b">
        <v>1</v>
      </c>
      <c r="P3273">
        <v>51</v>
      </c>
      <c r="Q3273" t="b">
        <v>1</v>
      </c>
      <c r="R3273" t="s">
        <v>8269</v>
      </c>
    </row>
    <row r="3274" spans="1:18" ht="43.2" x14ac:dyDescent="0.55000000000000004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0" t="str">
        <f t="shared" si="204"/>
        <v>October</v>
      </c>
      <c r="J3274" s="10">
        <f t="shared" si="205"/>
        <v>2015</v>
      </c>
      <c r="K3274" s="9">
        <f t="shared" si="206"/>
        <v>42314.541770833333</v>
      </c>
      <c r="L3274">
        <v>1446814809</v>
      </c>
      <c r="M3274" s="9">
        <f t="shared" si="207"/>
        <v>42284.500104166669</v>
      </c>
      <c r="N3274">
        <v>1444219209</v>
      </c>
      <c r="O3274" t="b">
        <v>1</v>
      </c>
      <c r="P3274">
        <v>145</v>
      </c>
      <c r="Q3274" t="b">
        <v>1</v>
      </c>
      <c r="R3274" t="s">
        <v>8269</v>
      </c>
    </row>
    <row r="3275" spans="1:18" ht="43.2" x14ac:dyDescent="0.55000000000000004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0" t="str">
        <f t="shared" si="204"/>
        <v>August</v>
      </c>
      <c r="J3275" s="10">
        <f t="shared" si="205"/>
        <v>2016</v>
      </c>
      <c r="K3275" s="9">
        <f t="shared" si="206"/>
        <v>42627.791666666672</v>
      </c>
      <c r="L3275">
        <v>1473879600</v>
      </c>
      <c r="M3275" s="9">
        <f t="shared" si="207"/>
        <v>42611.801412037035</v>
      </c>
      <c r="N3275">
        <v>1472498042</v>
      </c>
      <c r="O3275" t="b">
        <v>1</v>
      </c>
      <c r="P3275">
        <v>21</v>
      </c>
      <c r="Q3275" t="b">
        <v>1</v>
      </c>
      <c r="R3275" t="s">
        <v>8269</v>
      </c>
    </row>
    <row r="3276" spans="1:18" ht="43.2" x14ac:dyDescent="0.55000000000000004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0" t="str">
        <f t="shared" si="204"/>
        <v>January</v>
      </c>
      <c r="J3276" s="10">
        <f t="shared" si="205"/>
        <v>2016</v>
      </c>
      <c r="K3276" s="9">
        <f t="shared" si="206"/>
        <v>42444.875</v>
      </c>
      <c r="L3276">
        <v>1458075600</v>
      </c>
      <c r="M3276" s="9">
        <f t="shared" si="207"/>
        <v>42400.704537037032</v>
      </c>
      <c r="N3276">
        <v>1454259272</v>
      </c>
      <c r="O3276" t="b">
        <v>1</v>
      </c>
      <c r="P3276">
        <v>286</v>
      </c>
      <c r="Q3276" t="b">
        <v>1</v>
      </c>
      <c r="R3276" t="s">
        <v>8269</v>
      </c>
    </row>
    <row r="3277" spans="1:18" ht="43.2" x14ac:dyDescent="0.55000000000000004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0" t="str">
        <f t="shared" si="204"/>
        <v>January</v>
      </c>
      <c r="J3277" s="10">
        <f t="shared" si="205"/>
        <v>2015</v>
      </c>
      <c r="K3277" s="9">
        <f t="shared" si="206"/>
        <v>42044.1875</v>
      </c>
      <c r="L3277">
        <v>1423456200</v>
      </c>
      <c r="M3277" s="9">
        <f t="shared" si="207"/>
        <v>42017.88045138889</v>
      </c>
      <c r="N3277">
        <v>1421183271</v>
      </c>
      <c r="O3277" t="b">
        <v>1</v>
      </c>
      <c r="P3277">
        <v>12</v>
      </c>
      <c r="Q3277" t="b">
        <v>1</v>
      </c>
      <c r="R3277" t="s">
        <v>8269</v>
      </c>
    </row>
    <row r="3278" spans="1:18" ht="43.2" x14ac:dyDescent="0.55000000000000004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0" t="str">
        <f t="shared" si="204"/>
        <v>February</v>
      </c>
      <c r="J3278" s="10">
        <f t="shared" si="205"/>
        <v>2016</v>
      </c>
      <c r="K3278" s="9">
        <f t="shared" si="206"/>
        <v>42461.165972222225</v>
      </c>
      <c r="L3278">
        <v>1459483140</v>
      </c>
      <c r="M3278" s="9">
        <f t="shared" si="207"/>
        <v>42426.949988425928</v>
      </c>
      <c r="N3278">
        <v>1456526879</v>
      </c>
      <c r="O3278" t="b">
        <v>1</v>
      </c>
      <c r="P3278">
        <v>100</v>
      </c>
      <c r="Q3278" t="b">
        <v>1</v>
      </c>
      <c r="R3278" t="s">
        <v>8269</v>
      </c>
    </row>
    <row r="3279" spans="1:18" ht="43.2" x14ac:dyDescent="0.55000000000000004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0" t="str">
        <f t="shared" si="204"/>
        <v>October</v>
      </c>
      <c r="J3279" s="10">
        <f t="shared" si="205"/>
        <v>2014</v>
      </c>
      <c r="K3279" s="9">
        <f t="shared" si="206"/>
        <v>41961.724606481483</v>
      </c>
      <c r="L3279">
        <v>1416331406</v>
      </c>
      <c r="M3279" s="9">
        <f t="shared" si="207"/>
        <v>41931.682939814818</v>
      </c>
      <c r="N3279">
        <v>1413735806</v>
      </c>
      <c r="O3279" t="b">
        <v>1</v>
      </c>
      <c r="P3279">
        <v>100</v>
      </c>
      <c r="Q3279" t="b">
        <v>1</v>
      </c>
      <c r="R3279" t="s">
        <v>8269</v>
      </c>
    </row>
    <row r="3280" spans="1:18" ht="43.2" x14ac:dyDescent="0.55000000000000004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0" t="str">
        <f t="shared" si="204"/>
        <v>April</v>
      </c>
      <c r="J3280" s="10">
        <f t="shared" si="205"/>
        <v>2015</v>
      </c>
      <c r="K3280" s="9">
        <f t="shared" si="206"/>
        <v>42154.848414351851</v>
      </c>
      <c r="L3280">
        <v>1433017303</v>
      </c>
      <c r="M3280" s="9">
        <f t="shared" si="207"/>
        <v>42124.848414351851</v>
      </c>
      <c r="N3280">
        <v>1430425303</v>
      </c>
      <c r="O3280" t="b">
        <v>1</v>
      </c>
      <c r="P3280">
        <v>34</v>
      </c>
      <c r="Q3280" t="b">
        <v>1</v>
      </c>
      <c r="R3280" t="s">
        <v>8269</v>
      </c>
    </row>
    <row r="3281" spans="1:18" ht="43.2" x14ac:dyDescent="0.55000000000000004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0" t="str">
        <f t="shared" si="204"/>
        <v>March</v>
      </c>
      <c r="J3281" s="10">
        <f t="shared" si="205"/>
        <v>2016</v>
      </c>
      <c r="K3281" s="9">
        <f t="shared" si="206"/>
        <v>42461.06086805556</v>
      </c>
      <c r="L3281">
        <v>1459474059</v>
      </c>
      <c r="M3281" s="9">
        <f t="shared" si="207"/>
        <v>42431.102534722217</v>
      </c>
      <c r="N3281">
        <v>1456885659</v>
      </c>
      <c r="O3281" t="b">
        <v>0</v>
      </c>
      <c r="P3281">
        <v>63</v>
      </c>
      <c r="Q3281" t="b">
        <v>1</v>
      </c>
      <c r="R3281" t="s">
        <v>8269</v>
      </c>
    </row>
    <row r="3282" spans="1:18" ht="43.2" x14ac:dyDescent="0.55000000000000004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0" t="str">
        <f t="shared" si="204"/>
        <v>April</v>
      </c>
      <c r="J3282" s="10">
        <f t="shared" si="205"/>
        <v>2015</v>
      </c>
      <c r="K3282" s="9">
        <f t="shared" si="206"/>
        <v>42156.208333333328</v>
      </c>
      <c r="L3282">
        <v>1433134800</v>
      </c>
      <c r="M3282" s="9">
        <f t="shared" si="207"/>
        <v>42121.756921296299</v>
      </c>
      <c r="N3282">
        <v>1430158198</v>
      </c>
      <c r="O3282" t="b">
        <v>0</v>
      </c>
      <c r="P3282">
        <v>30</v>
      </c>
      <c r="Q3282" t="b">
        <v>1</v>
      </c>
      <c r="R3282" t="s">
        <v>8269</v>
      </c>
    </row>
    <row r="3283" spans="1:18" ht="28.8" x14ac:dyDescent="0.55000000000000004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0" t="str">
        <f t="shared" si="204"/>
        <v>August</v>
      </c>
      <c r="J3283" s="10">
        <f t="shared" si="205"/>
        <v>2015</v>
      </c>
      <c r="K3283" s="9">
        <f t="shared" si="206"/>
        <v>42249.019733796296</v>
      </c>
      <c r="L3283">
        <v>1441153705</v>
      </c>
      <c r="M3283" s="9">
        <f t="shared" si="207"/>
        <v>42219.019733796296</v>
      </c>
      <c r="N3283">
        <v>1438561705</v>
      </c>
      <c r="O3283" t="b">
        <v>0</v>
      </c>
      <c r="P3283">
        <v>47</v>
      </c>
      <c r="Q3283" t="b">
        <v>1</v>
      </c>
      <c r="R3283" t="s">
        <v>8269</v>
      </c>
    </row>
    <row r="3284" spans="1:18" ht="43.2" x14ac:dyDescent="0.55000000000000004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0" t="str">
        <f t="shared" si="204"/>
        <v>March</v>
      </c>
      <c r="J3284" s="10">
        <f t="shared" si="205"/>
        <v>2016</v>
      </c>
      <c r="K3284" s="9">
        <f t="shared" si="206"/>
        <v>42489.19430555556</v>
      </c>
      <c r="L3284">
        <v>1461904788</v>
      </c>
      <c r="M3284" s="9">
        <f t="shared" si="207"/>
        <v>42445.19430555556</v>
      </c>
      <c r="N3284">
        <v>1458103188</v>
      </c>
      <c r="O3284" t="b">
        <v>0</v>
      </c>
      <c r="P3284">
        <v>237</v>
      </c>
      <c r="Q3284" t="b">
        <v>1</v>
      </c>
      <c r="R3284" t="s">
        <v>8269</v>
      </c>
    </row>
    <row r="3285" spans="1:18" ht="43.2" x14ac:dyDescent="0.55000000000000004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0" t="str">
        <f t="shared" si="204"/>
        <v>January</v>
      </c>
      <c r="J3285" s="10">
        <f t="shared" si="205"/>
        <v>2016</v>
      </c>
      <c r="K3285" s="9">
        <f t="shared" si="206"/>
        <v>42410.875</v>
      </c>
      <c r="L3285">
        <v>1455138000</v>
      </c>
      <c r="M3285" s="9">
        <f t="shared" si="207"/>
        <v>42379.74418981481</v>
      </c>
      <c r="N3285">
        <v>1452448298</v>
      </c>
      <c r="O3285" t="b">
        <v>0</v>
      </c>
      <c r="P3285">
        <v>47</v>
      </c>
      <c r="Q3285" t="b">
        <v>1</v>
      </c>
      <c r="R3285" t="s">
        <v>8269</v>
      </c>
    </row>
    <row r="3286" spans="1:18" ht="43.2" x14ac:dyDescent="0.55000000000000004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0" t="str">
        <f t="shared" si="204"/>
        <v>January</v>
      </c>
      <c r="J3286" s="10">
        <f t="shared" si="205"/>
        <v>2016</v>
      </c>
      <c r="K3286" s="9">
        <f t="shared" si="206"/>
        <v>42398.249305555553</v>
      </c>
      <c r="L3286">
        <v>1454047140</v>
      </c>
      <c r="M3286" s="9">
        <f t="shared" si="207"/>
        <v>42380.884872685187</v>
      </c>
      <c r="N3286">
        <v>1452546853</v>
      </c>
      <c r="O3286" t="b">
        <v>0</v>
      </c>
      <c r="P3286">
        <v>15</v>
      </c>
      <c r="Q3286" t="b">
        <v>1</v>
      </c>
      <c r="R3286" t="s">
        <v>8269</v>
      </c>
    </row>
    <row r="3287" spans="1:18" x14ac:dyDescent="0.55000000000000004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0" t="str">
        <f t="shared" si="204"/>
        <v>January</v>
      </c>
      <c r="J3287" s="10">
        <f t="shared" si="205"/>
        <v>2017</v>
      </c>
      <c r="K3287" s="9">
        <f t="shared" si="206"/>
        <v>42794.208333333328</v>
      </c>
      <c r="L3287">
        <v>1488258000</v>
      </c>
      <c r="M3287" s="9">
        <f t="shared" si="207"/>
        <v>42762.942430555559</v>
      </c>
      <c r="N3287">
        <v>1485556626</v>
      </c>
      <c r="O3287" t="b">
        <v>0</v>
      </c>
      <c r="P3287">
        <v>81</v>
      </c>
      <c r="Q3287" t="b">
        <v>1</v>
      </c>
      <c r="R3287" t="s">
        <v>8269</v>
      </c>
    </row>
    <row r="3288" spans="1:18" ht="43.2" x14ac:dyDescent="0.55000000000000004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0" t="str">
        <f t="shared" si="204"/>
        <v>July</v>
      </c>
      <c r="J3288" s="10">
        <f t="shared" si="205"/>
        <v>2016</v>
      </c>
      <c r="K3288" s="9">
        <f t="shared" si="206"/>
        <v>42597.840069444443</v>
      </c>
      <c r="L3288">
        <v>1471291782</v>
      </c>
      <c r="M3288" s="9">
        <f t="shared" si="207"/>
        <v>42567.840069444443</v>
      </c>
      <c r="N3288">
        <v>1468699782</v>
      </c>
      <c r="O3288" t="b">
        <v>0</v>
      </c>
      <c r="P3288">
        <v>122</v>
      </c>
      <c r="Q3288" t="b">
        <v>1</v>
      </c>
      <c r="R3288" t="s">
        <v>8269</v>
      </c>
    </row>
    <row r="3289" spans="1:18" ht="28.8" x14ac:dyDescent="0.55000000000000004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0" t="str">
        <f t="shared" si="204"/>
        <v>November</v>
      </c>
      <c r="J3289" s="10">
        <f t="shared" si="205"/>
        <v>2015</v>
      </c>
      <c r="K3289" s="9">
        <f t="shared" si="206"/>
        <v>42336.750324074077</v>
      </c>
      <c r="L3289">
        <v>1448733628</v>
      </c>
      <c r="M3289" s="9">
        <f t="shared" si="207"/>
        <v>42311.750324074077</v>
      </c>
      <c r="N3289">
        <v>1446573628</v>
      </c>
      <c r="O3289" t="b">
        <v>0</v>
      </c>
      <c r="P3289">
        <v>34</v>
      </c>
      <c r="Q3289" t="b">
        <v>1</v>
      </c>
      <c r="R3289" t="s">
        <v>8269</v>
      </c>
    </row>
    <row r="3290" spans="1:18" ht="43.2" x14ac:dyDescent="0.55000000000000004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0" t="str">
        <f t="shared" si="204"/>
        <v>May</v>
      </c>
      <c r="J3290" s="10">
        <f t="shared" si="205"/>
        <v>2016</v>
      </c>
      <c r="K3290" s="9">
        <f t="shared" si="206"/>
        <v>42541.958333333328</v>
      </c>
      <c r="L3290">
        <v>1466463600</v>
      </c>
      <c r="M3290" s="9">
        <f t="shared" si="207"/>
        <v>42505.774479166663</v>
      </c>
      <c r="N3290">
        <v>1463337315</v>
      </c>
      <c r="O3290" t="b">
        <v>0</v>
      </c>
      <c r="P3290">
        <v>207</v>
      </c>
      <c r="Q3290" t="b">
        <v>1</v>
      </c>
      <c r="R3290" t="s">
        <v>8269</v>
      </c>
    </row>
    <row r="3291" spans="1:18" ht="43.2" x14ac:dyDescent="0.55000000000000004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0" t="str">
        <f t="shared" si="204"/>
        <v>January</v>
      </c>
      <c r="J3291" s="10">
        <f t="shared" si="205"/>
        <v>2017</v>
      </c>
      <c r="K3291" s="9">
        <f t="shared" si="206"/>
        <v>42786.368078703701</v>
      </c>
      <c r="L3291">
        <v>1487580602</v>
      </c>
      <c r="M3291" s="9">
        <f t="shared" si="207"/>
        <v>42758.368078703701</v>
      </c>
      <c r="N3291">
        <v>1485161402</v>
      </c>
      <c r="O3291" t="b">
        <v>0</v>
      </c>
      <c r="P3291">
        <v>25</v>
      </c>
      <c r="Q3291" t="b">
        <v>1</v>
      </c>
      <c r="R3291" t="s">
        <v>8269</v>
      </c>
    </row>
    <row r="3292" spans="1:18" ht="72" x14ac:dyDescent="0.55000000000000004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0" t="str">
        <f t="shared" si="204"/>
        <v>February</v>
      </c>
      <c r="J3292" s="10">
        <f t="shared" si="205"/>
        <v>2017</v>
      </c>
      <c r="K3292" s="9">
        <f t="shared" si="206"/>
        <v>42805.51494212963</v>
      </c>
      <c r="L3292">
        <v>1489234891</v>
      </c>
      <c r="M3292" s="9">
        <f t="shared" si="207"/>
        <v>42775.51494212963</v>
      </c>
      <c r="N3292">
        <v>1486642891</v>
      </c>
      <c r="O3292" t="b">
        <v>0</v>
      </c>
      <c r="P3292">
        <v>72</v>
      </c>
      <c r="Q3292" t="b">
        <v>1</v>
      </c>
      <c r="R3292" t="s">
        <v>8269</v>
      </c>
    </row>
    <row r="3293" spans="1:18" ht="43.2" x14ac:dyDescent="0.55000000000000004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0" t="str">
        <f t="shared" si="204"/>
        <v>August</v>
      </c>
      <c r="J3293" s="10">
        <f t="shared" si="205"/>
        <v>2015</v>
      </c>
      <c r="K3293" s="9">
        <f t="shared" si="206"/>
        <v>42264.165972222225</v>
      </c>
      <c r="L3293">
        <v>1442462340</v>
      </c>
      <c r="M3293" s="9">
        <f t="shared" si="207"/>
        <v>42232.702546296292</v>
      </c>
      <c r="N3293">
        <v>1439743900</v>
      </c>
      <c r="O3293" t="b">
        <v>0</v>
      </c>
      <c r="P3293">
        <v>14</v>
      </c>
      <c r="Q3293" t="b">
        <v>1</v>
      </c>
      <c r="R3293" t="s">
        <v>8269</v>
      </c>
    </row>
    <row r="3294" spans="1:18" ht="43.2" x14ac:dyDescent="0.55000000000000004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0" t="str">
        <f t="shared" si="204"/>
        <v>October</v>
      </c>
      <c r="J3294" s="10">
        <f t="shared" si="205"/>
        <v>2015</v>
      </c>
      <c r="K3294" s="9">
        <f t="shared" si="206"/>
        <v>42342.811898148153</v>
      </c>
      <c r="L3294">
        <v>1449257348</v>
      </c>
      <c r="M3294" s="9">
        <f t="shared" si="207"/>
        <v>42282.770231481481</v>
      </c>
      <c r="N3294">
        <v>1444069748</v>
      </c>
      <c r="O3294" t="b">
        <v>0</v>
      </c>
      <c r="P3294">
        <v>15</v>
      </c>
      <c r="Q3294" t="b">
        <v>1</v>
      </c>
      <c r="R3294" t="s">
        <v>8269</v>
      </c>
    </row>
    <row r="3295" spans="1:18" ht="57.6" x14ac:dyDescent="0.55000000000000004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0" t="str">
        <f t="shared" si="204"/>
        <v>February</v>
      </c>
      <c r="J3295" s="10">
        <f t="shared" si="205"/>
        <v>2017</v>
      </c>
      <c r="K3295" s="9">
        <f t="shared" si="206"/>
        <v>42798.425370370373</v>
      </c>
      <c r="L3295">
        <v>1488622352</v>
      </c>
      <c r="M3295" s="9">
        <f t="shared" si="207"/>
        <v>42768.425370370373</v>
      </c>
      <c r="N3295">
        <v>1486030352</v>
      </c>
      <c r="O3295" t="b">
        <v>0</v>
      </c>
      <c r="P3295">
        <v>91</v>
      </c>
      <c r="Q3295" t="b">
        <v>1</v>
      </c>
      <c r="R3295" t="s">
        <v>8269</v>
      </c>
    </row>
    <row r="3296" spans="1:18" ht="43.2" x14ac:dyDescent="0.55000000000000004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0" t="str">
        <f t="shared" si="204"/>
        <v>May</v>
      </c>
      <c r="J3296" s="10">
        <f t="shared" si="205"/>
        <v>2015</v>
      </c>
      <c r="K3296" s="9">
        <f t="shared" si="206"/>
        <v>42171.541134259256</v>
      </c>
      <c r="L3296">
        <v>1434459554</v>
      </c>
      <c r="M3296" s="9">
        <f t="shared" si="207"/>
        <v>42141.541134259256</v>
      </c>
      <c r="N3296">
        <v>1431867554</v>
      </c>
      <c r="O3296" t="b">
        <v>0</v>
      </c>
      <c r="P3296">
        <v>24</v>
      </c>
      <c r="Q3296" t="b">
        <v>1</v>
      </c>
      <c r="R3296" t="s">
        <v>8269</v>
      </c>
    </row>
    <row r="3297" spans="1:18" ht="43.2" x14ac:dyDescent="0.55000000000000004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0" t="str">
        <f t="shared" si="204"/>
        <v>August</v>
      </c>
      <c r="J3297" s="10">
        <f t="shared" si="205"/>
        <v>2016</v>
      </c>
      <c r="K3297" s="9">
        <f t="shared" si="206"/>
        <v>42639.442465277782</v>
      </c>
      <c r="L3297">
        <v>1474886229</v>
      </c>
      <c r="M3297" s="9">
        <f t="shared" si="207"/>
        <v>42609.442465277782</v>
      </c>
      <c r="N3297">
        <v>1472294229</v>
      </c>
      <c r="O3297" t="b">
        <v>0</v>
      </c>
      <c r="P3297">
        <v>27</v>
      </c>
      <c r="Q3297" t="b">
        <v>1</v>
      </c>
      <c r="R3297" t="s">
        <v>8269</v>
      </c>
    </row>
    <row r="3298" spans="1:18" ht="43.2" x14ac:dyDescent="0.55000000000000004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0" t="str">
        <f t="shared" si="204"/>
        <v>November</v>
      </c>
      <c r="J3298" s="10">
        <f t="shared" si="205"/>
        <v>2015</v>
      </c>
      <c r="K3298" s="9">
        <f t="shared" si="206"/>
        <v>42330.916666666672</v>
      </c>
      <c r="L3298">
        <v>1448229600</v>
      </c>
      <c r="M3298" s="9">
        <f t="shared" si="207"/>
        <v>42309.756620370375</v>
      </c>
      <c r="N3298">
        <v>1446401372</v>
      </c>
      <c r="O3298" t="b">
        <v>0</v>
      </c>
      <c r="P3298">
        <v>47</v>
      </c>
      <c r="Q3298" t="b">
        <v>1</v>
      </c>
      <c r="R3298" t="s">
        <v>8269</v>
      </c>
    </row>
    <row r="3299" spans="1:18" ht="43.2" x14ac:dyDescent="0.55000000000000004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0" t="str">
        <f t="shared" si="204"/>
        <v>July</v>
      </c>
      <c r="J3299" s="10">
        <f t="shared" si="205"/>
        <v>2015</v>
      </c>
      <c r="K3299" s="9">
        <f t="shared" si="206"/>
        <v>42212.957638888889</v>
      </c>
      <c r="L3299">
        <v>1438037940</v>
      </c>
      <c r="M3299" s="9">
        <f t="shared" si="207"/>
        <v>42193.771481481483</v>
      </c>
      <c r="N3299">
        <v>1436380256</v>
      </c>
      <c r="O3299" t="b">
        <v>0</v>
      </c>
      <c r="P3299">
        <v>44</v>
      </c>
      <c r="Q3299" t="b">
        <v>1</v>
      </c>
      <c r="R3299" t="s">
        <v>8269</v>
      </c>
    </row>
    <row r="3300" spans="1:18" ht="43.2" x14ac:dyDescent="0.55000000000000004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0" t="str">
        <f t="shared" si="204"/>
        <v>August</v>
      </c>
      <c r="J3300" s="10">
        <f t="shared" si="205"/>
        <v>2015</v>
      </c>
      <c r="K3300" s="9">
        <f t="shared" si="206"/>
        <v>42260</v>
      </c>
      <c r="L3300">
        <v>1442102400</v>
      </c>
      <c r="M3300" s="9">
        <f t="shared" si="207"/>
        <v>42239.957962962959</v>
      </c>
      <c r="N3300">
        <v>1440370768</v>
      </c>
      <c r="O3300" t="b">
        <v>0</v>
      </c>
      <c r="P3300">
        <v>72</v>
      </c>
      <c r="Q3300" t="b">
        <v>1</v>
      </c>
      <c r="R3300" t="s">
        <v>8269</v>
      </c>
    </row>
    <row r="3301" spans="1:18" ht="43.2" x14ac:dyDescent="0.55000000000000004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0" t="str">
        <f t="shared" si="204"/>
        <v>September</v>
      </c>
      <c r="J3301" s="10">
        <f t="shared" si="205"/>
        <v>2015</v>
      </c>
      <c r="K3301" s="9">
        <f t="shared" si="206"/>
        <v>42291.917395833334</v>
      </c>
      <c r="L3301">
        <v>1444860063</v>
      </c>
      <c r="M3301" s="9">
        <f t="shared" si="207"/>
        <v>42261.917395833334</v>
      </c>
      <c r="N3301">
        <v>1442268063</v>
      </c>
      <c r="O3301" t="b">
        <v>0</v>
      </c>
      <c r="P3301">
        <v>63</v>
      </c>
      <c r="Q3301" t="b">
        <v>1</v>
      </c>
      <c r="R3301" t="s">
        <v>8269</v>
      </c>
    </row>
    <row r="3302" spans="1:18" ht="43.2" x14ac:dyDescent="0.55000000000000004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0" t="str">
        <f t="shared" si="204"/>
        <v>April</v>
      </c>
      <c r="J3302" s="10">
        <f t="shared" si="205"/>
        <v>2015</v>
      </c>
      <c r="K3302" s="9">
        <f t="shared" si="206"/>
        <v>42123.743773148148</v>
      </c>
      <c r="L3302">
        <v>1430329862</v>
      </c>
      <c r="M3302" s="9">
        <f t="shared" si="207"/>
        <v>42102.743773148148</v>
      </c>
      <c r="N3302">
        <v>1428515462</v>
      </c>
      <c r="O3302" t="b">
        <v>0</v>
      </c>
      <c r="P3302">
        <v>88</v>
      </c>
      <c r="Q3302" t="b">
        <v>1</v>
      </c>
      <c r="R3302" t="s">
        <v>8269</v>
      </c>
    </row>
    <row r="3303" spans="1:18" ht="43.2" x14ac:dyDescent="0.55000000000000004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0" t="str">
        <f t="shared" si="204"/>
        <v>June</v>
      </c>
      <c r="J3303" s="10">
        <f t="shared" si="205"/>
        <v>2016</v>
      </c>
      <c r="K3303" s="9">
        <f t="shared" si="206"/>
        <v>42583.290972222225</v>
      </c>
      <c r="L3303">
        <v>1470034740</v>
      </c>
      <c r="M3303" s="9">
        <f t="shared" si="207"/>
        <v>42538.73583333334</v>
      </c>
      <c r="N3303">
        <v>1466185176</v>
      </c>
      <c r="O3303" t="b">
        <v>0</v>
      </c>
      <c r="P3303">
        <v>70</v>
      </c>
      <c r="Q3303" t="b">
        <v>1</v>
      </c>
      <c r="R3303" t="s">
        <v>8269</v>
      </c>
    </row>
    <row r="3304" spans="1:18" x14ac:dyDescent="0.55000000000000004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0" t="str">
        <f t="shared" si="204"/>
        <v>November</v>
      </c>
      <c r="J3304" s="10">
        <f t="shared" si="205"/>
        <v>2016</v>
      </c>
      <c r="K3304" s="9">
        <f t="shared" si="206"/>
        <v>42711.35157407407</v>
      </c>
      <c r="L3304">
        <v>1481099176</v>
      </c>
      <c r="M3304" s="9">
        <f t="shared" si="207"/>
        <v>42681.35157407407</v>
      </c>
      <c r="N3304">
        <v>1478507176</v>
      </c>
      <c r="O3304" t="b">
        <v>0</v>
      </c>
      <c r="P3304">
        <v>50</v>
      </c>
      <c r="Q3304" t="b">
        <v>1</v>
      </c>
      <c r="R3304" t="s">
        <v>8269</v>
      </c>
    </row>
    <row r="3305" spans="1:18" ht="43.2" x14ac:dyDescent="0.55000000000000004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0" t="str">
        <f t="shared" si="204"/>
        <v>February</v>
      </c>
      <c r="J3305" s="10">
        <f t="shared" si="205"/>
        <v>2015</v>
      </c>
      <c r="K3305" s="9">
        <f t="shared" si="206"/>
        <v>42091.609768518523</v>
      </c>
      <c r="L3305">
        <v>1427553484</v>
      </c>
      <c r="M3305" s="9">
        <f t="shared" si="207"/>
        <v>42056.65143518518</v>
      </c>
      <c r="N3305">
        <v>1424533084</v>
      </c>
      <c r="O3305" t="b">
        <v>0</v>
      </c>
      <c r="P3305">
        <v>35</v>
      </c>
      <c r="Q3305" t="b">
        <v>1</v>
      </c>
      <c r="R3305" t="s">
        <v>8269</v>
      </c>
    </row>
    <row r="3306" spans="1:18" ht="43.2" x14ac:dyDescent="0.55000000000000004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0" t="str">
        <f t="shared" si="204"/>
        <v>November</v>
      </c>
      <c r="J3306" s="10">
        <f t="shared" si="205"/>
        <v>2016</v>
      </c>
      <c r="K3306" s="9">
        <f t="shared" si="206"/>
        <v>42726.624444444446</v>
      </c>
      <c r="L3306">
        <v>1482418752</v>
      </c>
      <c r="M3306" s="9">
        <f t="shared" si="207"/>
        <v>42696.624444444446</v>
      </c>
      <c r="N3306">
        <v>1479826752</v>
      </c>
      <c r="O3306" t="b">
        <v>0</v>
      </c>
      <c r="P3306">
        <v>175</v>
      </c>
      <c r="Q3306" t="b">
        <v>1</v>
      </c>
      <c r="R3306" t="s">
        <v>8269</v>
      </c>
    </row>
    <row r="3307" spans="1:18" ht="43.2" x14ac:dyDescent="0.55000000000000004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0" t="str">
        <f t="shared" si="204"/>
        <v>July</v>
      </c>
      <c r="J3307" s="10">
        <f t="shared" si="205"/>
        <v>2015</v>
      </c>
      <c r="K3307" s="9">
        <f t="shared" si="206"/>
        <v>42216.855879629627</v>
      </c>
      <c r="L3307">
        <v>1438374748</v>
      </c>
      <c r="M3307" s="9">
        <f t="shared" si="207"/>
        <v>42186.855879629627</v>
      </c>
      <c r="N3307">
        <v>1435782748</v>
      </c>
      <c r="O3307" t="b">
        <v>0</v>
      </c>
      <c r="P3307">
        <v>20</v>
      </c>
      <c r="Q3307" t="b">
        <v>1</v>
      </c>
      <c r="R3307" t="s">
        <v>8269</v>
      </c>
    </row>
    <row r="3308" spans="1:18" ht="43.2" x14ac:dyDescent="0.55000000000000004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0" t="str">
        <f t="shared" si="204"/>
        <v>May</v>
      </c>
      <c r="J3308" s="10">
        <f t="shared" si="205"/>
        <v>2016</v>
      </c>
      <c r="K3308" s="9">
        <f t="shared" si="206"/>
        <v>42531.125</v>
      </c>
      <c r="L3308">
        <v>1465527600</v>
      </c>
      <c r="M3308" s="9">
        <f t="shared" si="207"/>
        <v>42493.219236111108</v>
      </c>
      <c r="N3308">
        <v>1462252542</v>
      </c>
      <c r="O3308" t="b">
        <v>0</v>
      </c>
      <c r="P3308">
        <v>54</v>
      </c>
      <c r="Q3308" t="b">
        <v>1</v>
      </c>
      <c r="R3308" t="s">
        <v>8269</v>
      </c>
    </row>
    <row r="3309" spans="1:18" ht="43.2" x14ac:dyDescent="0.55000000000000004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0" t="str">
        <f t="shared" si="204"/>
        <v>April</v>
      </c>
      <c r="J3309" s="10">
        <f t="shared" si="205"/>
        <v>2016</v>
      </c>
      <c r="K3309" s="9">
        <f t="shared" si="206"/>
        <v>42505.057164351849</v>
      </c>
      <c r="L3309">
        <v>1463275339</v>
      </c>
      <c r="M3309" s="9">
        <f t="shared" si="207"/>
        <v>42475.057164351849</v>
      </c>
      <c r="N3309">
        <v>1460683339</v>
      </c>
      <c r="O3309" t="b">
        <v>0</v>
      </c>
      <c r="P3309">
        <v>20</v>
      </c>
      <c r="Q3309" t="b">
        <v>1</v>
      </c>
      <c r="R3309" t="s">
        <v>8269</v>
      </c>
    </row>
    <row r="3310" spans="1:18" ht="43.2" x14ac:dyDescent="0.55000000000000004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0" t="str">
        <f t="shared" si="204"/>
        <v>March</v>
      </c>
      <c r="J3310" s="10">
        <f t="shared" si="205"/>
        <v>2016</v>
      </c>
      <c r="K3310" s="9">
        <f t="shared" si="206"/>
        <v>42473.876909722225</v>
      </c>
      <c r="L3310">
        <v>1460581365</v>
      </c>
      <c r="M3310" s="9">
        <f t="shared" si="207"/>
        <v>42452.876909722225</v>
      </c>
      <c r="N3310">
        <v>1458766965</v>
      </c>
      <c r="O3310" t="b">
        <v>0</v>
      </c>
      <c r="P3310">
        <v>57</v>
      </c>
      <c r="Q3310" t="b">
        <v>1</v>
      </c>
      <c r="R3310" t="s">
        <v>8269</v>
      </c>
    </row>
    <row r="3311" spans="1:18" ht="28.8" x14ac:dyDescent="0.55000000000000004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0" t="str">
        <f t="shared" si="204"/>
        <v>September</v>
      </c>
      <c r="J3311" s="10">
        <f t="shared" si="205"/>
        <v>2016</v>
      </c>
      <c r="K3311" s="9">
        <f t="shared" si="206"/>
        <v>42659.650208333333</v>
      </c>
      <c r="L3311">
        <v>1476632178</v>
      </c>
      <c r="M3311" s="9">
        <f t="shared" si="207"/>
        <v>42628.650208333333</v>
      </c>
      <c r="N3311">
        <v>1473953778</v>
      </c>
      <c r="O3311" t="b">
        <v>0</v>
      </c>
      <c r="P3311">
        <v>31</v>
      </c>
      <c r="Q3311" t="b">
        <v>1</v>
      </c>
      <c r="R3311" t="s">
        <v>8269</v>
      </c>
    </row>
    <row r="3312" spans="1:18" ht="28.8" x14ac:dyDescent="0.55000000000000004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0" t="str">
        <f t="shared" si="204"/>
        <v>September</v>
      </c>
      <c r="J3312" s="10">
        <f t="shared" si="205"/>
        <v>2015</v>
      </c>
      <c r="K3312" s="9">
        <f t="shared" si="206"/>
        <v>42283.928530092591</v>
      </c>
      <c r="L3312">
        <v>1444169825</v>
      </c>
      <c r="M3312" s="9">
        <f t="shared" si="207"/>
        <v>42253.928530092591</v>
      </c>
      <c r="N3312">
        <v>1441577825</v>
      </c>
      <c r="O3312" t="b">
        <v>0</v>
      </c>
      <c r="P3312">
        <v>31</v>
      </c>
      <c r="Q3312" t="b">
        <v>1</v>
      </c>
      <c r="R3312" t="s">
        <v>8269</v>
      </c>
    </row>
    <row r="3313" spans="1:18" ht="43.2" x14ac:dyDescent="0.55000000000000004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0" t="str">
        <f t="shared" si="204"/>
        <v>September</v>
      </c>
      <c r="J3313" s="10">
        <f t="shared" si="205"/>
        <v>2015</v>
      </c>
      <c r="K3313" s="9">
        <f t="shared" si="206"/>
        <v>42294.29178240741</v>
      </c>
      <c r="L3313">
        <v>1445065210</v>
      </c>
      <c r="M3313" s="9">
        <f t="shared" si="207"/>
        <v>42264.29178240741</v>
      </c>
      <c r="N3313">
        <v>1442473210</v>
      </c>
      <c r="O3313" t="b">
        <v>0</v>
      </c>
      <c r="P3313">
        <v>45</v>
      </c>
      <c r="Q3313" t="b">
        <v>1</v>
      </c>
      <c r="R3313" t="s">
        <v>8269</v>
      </c>
    </row>
    <row r="3314" spans="1:18" ht="43.2" x14ac:dyDescent="0.55000000000000004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0" t="str">
        <f t="shared" si="204"/>
        <v>October</v>
      </c>
      <c r="J3314" s="10">
        <f t="shared" si="205"/>
        <v>2016</v>
      </c>
      <c r="K3314" s="9">
        <f t="shared" si="206"/>
        <v>42685.916666666672</v>
      </c>
      <c r="L3314">
        <v>1478901600</v>
      </c>
      <c r="M3314" s="9">
        <f t="shared" si="207"/>
        <v>42664.809560185182</v>
      </c>
      <c r="N3314">
        <v>1477077946</v>
      </c>
      <c r="O3314" t="b">
        <v>0</v>
      </c>
      <c r="P3314">
        <v>41</v>
      </c>
      <c r="Q3314" t="b">
        <v>1</v>
      </c>
      <c r="R3314" t="s">
        <v>8269</v>
      </c>
    </row>
    <row r="3315" spans="1:18" ht="43.2" x14ac:dyDescent="0.55000000000000004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0" t="str">
        <f t="shared" si="204"/>
        <v>January</v>
      </c>
      <c r="J3315" s="10">
        <f t="shared" si="205"/>
        <v>2016</v>
      </c>
      <c r="K3315" s="9">
        <f t="shared" si="206"/>
        <v>42396.041666666672</v>
      </c>
      <c r="L3315">
        <v>1453856400</v>
      </c>
      <c r="M3315" s="9">
        <f t="shared" si="207"/>
        <v>42382.244409722218</v>
      </c>
      <c r="N3315">
        <v>1452664317</v>
      </c>
      <c r="O3315" t="b">
        <v>0</v>
      </c>
      <c r="P3315">
        <v>29</v>
      </c>
      <c r="Q3315" t="b">
        <v>1</v>
      </c>
      <c r="R3315" t="s">
        <v>8269</v>
      </c>
    </row>
    <row r="3316" spans="1:18" ht="43.2" x14ac:dyDescent="0.55000000000000004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0" t="str">
        <f t="shared" si="204"/>
        <v>April</v>
      </c>
      <c r="J3316" s="10">
        <f t="shared" si="205"/>
        <v>2015</v>
      </c>
      <c r="K3316" s="9">
        <f t="shared" si="206"/>
        <v>42132.836805555555</v>
      </c>
      <c r="L3316">
        <v>1431115500</v>
      </c>
      <c r="M3316" s="9">
        <f t="shared" si="207"/>
        <v>42105.267488425925</v>
      </c>
      <c r="N3316">
        <v>1428733511</v>
      </c>
      <c r="O3316" t="b">
        <v>0</v>
      </c>
      <c r="P3316">
        <v>58</v>
      </c>
      <c r="Q3316" t="b">
        <v>1</v>
      </c>
      <c r="R3316" t="s">
        <v>8269</v>
      </c>
    </row>
    <row r="3317" spans="1:18" ht="43.2" x14ac:dyDescent="0.55000000000000004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0" t="str">
        <f t="shared" si="204"/>
        <v>April</v>
      </c>
      <c r="J3317" s="10">
        <f t="shared" si="205"/>
        <v>2016</v>
      </c>
      <c r="K3317" s="9">
        <f t="shared" si="206"/>
        <v>42496.303715277783</v>
      </c>
      <c r="L3317">
        <v>1462519041</v>
      </c>
      <c r="M3317" s="9">
        <f t="shared" si="207"/>
        <v>42466.303715277783</v>
      </c>
      <c r="N3317">
        <v>1459927041</v>
      </c>
      <c r="O3317" t="b">
        <v>0</v>
      </c>
      <c r="P3317">
        <v>89</v>
      </c>
      <c r="Q3317" t="b">
        <v>1</v>
      </c>
      <c r="R3317" t="s">
        <v>8269</v>
      </c>
    </row>
    <row r="3318" spans="1:18" ht="72" x14ac:dyDescent="0.55000000000000004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0" t="str">
        <f t="shared" si="204"/>
        <v>July</v>
      </c>
      <c r="J3318" s="10">
        <f t="shared" si="205"/>
        <v>2014</v>
      </c>
      <c r="K3318" s="9">
        <f t="shared" si="206"/>
        <v>41859.57916666667</v>
      </c>
      <c r="L3318">
        <v>1407506040</v>
      </c>
      <c r="M3318" s="9">
        <f t="shared" si="207"/>
        <v>41826.871238425927</v>
      </c>
      <c r="N3318">
        <v>1404680075</v>
      </c>
      <c r="O3318" t="b">
        <v>0</v>
      </c>
      <c r="P3318">
        <v>125</v>
      </c>
      <c r="Q3318" t="b">
        <v>1</v>
      </c>
      <c r="R3318" t="s">
        <v>8269</v>
      </c>
    </row>
    <row r="3319" spans="1:18" ht="43.2" x14ac:dyDescent="0.55000000000000004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0" t="str">
        <f t="shared" si="204"/>
        <v>May</v>
      </c>
      <c r="J3319" s="10">
        <f t="shared" si="205"/>
        <v>2016</v>
      </c>
      <c r="K3319" s="9">
        <f t="shared" si="206"/>
        <v>42529.039629629624</v>
      </c>
      <c r="L3319">
        <v>1465347424</v>
      </c>
      <c r="M3319" s="9">
        <f t="shared" si="207"/>
        <v>42499.039629629624</v>
      </c>
      <c r="N3319">
        <v>1462755424</v>
      </c>
      <c r="O3319" t="b">
        <v>0</v>
      </c>
      <c r="P3319">
        <v>18</v>
      </c>
      <c r="Q3319" t="b">
        <v>1</v>
      </c>
      <c r="R3319" t="s">
        <v>8269</v>
      </c>
    </row>
    <row r="3320" spans="1:18" ht="28.8" x14ac:dyDescent="0.55000000000000004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0" t="str">
        <f t="shared" si="204"/>
        <v>March</v>
      </c>
      <c r="J3320" s="10">
        <f t="shared" si="205"/>
        <v>2016</v>
      </c>
      <c r="K3320" s="9">
        <f t="shared" si="206"/>
        <v>42471.104166666672</v>
      </c>
      <c r="L3320">
        <v>1460341800</v>
      </c>
      <c r="M3320" s="9">
        <f t="shared" si="207"/>
        <v>42431.302002314813</v>
      </c>
      <c r="N3320">
        <v>1456902893</v>
      </c>
      <c r="O3320" t="b">
        <v>0</v>
      </c>
      <c r="P3320">
        <v>32</v>
      </c>
      <c r="Q3320" t="b">
        <v>1</v>
      </c>
      <c r="R3320" t="s">
        <v>8269</v>
      </c>
    </row>
    <row r="3321" spans="1:18" ht="43.2" x14ac:dyDescent="0.55000000000000004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0" t="str">
        <f t="shared" si="204"/>
        <v>December</v>
      </c>
      <c r="J3321" s="10">
        <f t="shared" si="205"/>
        <v>2014</v>
      </c>
      <c r="K3321" s="9">
        <f t="shared" si="206"/>
        <v>42035.585486111115</v>
      </c>
      <c r="L3321">
        <v>1422712986</v>
      </c>
      <c r="M3321" s="9">
        <f t="shared" si="207"/>
        <v>41990.585486111115</v>
      </c>
      <c r="N3321">
        <v>1418824986</v>
      </c>
      <c r="O3321" t="b">
        <v>0</v>
      </c>
      <c r="P3321">
        <v>16</v>
      </c>
      <c r="Q3321" t="b">
        <v>1</v>
      </c>
      <c r="R3321" t="s">
        <v>8269</v>
      </c>
    </row>
    <row r="3322" spans="1:18" ht="43.2" x14ac:dyDescent="0.55000000000000004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0" t="str">
        <f t="shared" si="204"/>
        <v>May</v>
      </c>
      <c r="J3322" s="10">
        <f t="shared" si="205"/>
        <v>2016</v>
      </c>
      <c r="K3322" s="9">
        <f t="shared" si="206"/>
        <v>42543.045798611114</v>
      </c>
      <c r="L3322">
        <v>1466557557</v>
      </c>
      <c r="M3322" s="9">
        <f t="shared" si="207"/>
        <v>42513.045798611114</v>
      </c>
      <c r="N3322">
        <v>1463965557</v>
      </c>
      <c r="O3322" t="b">
        <v>0</v>
      </c>
      <c r="P3322">
        <v>38</v>
      </c>
      <c r="Q3322" t="b">
        <v>1</v>
      </c>
      <c r="R3322" t="s">
        <v>8269</v>
      </c>
    </row>
    <row r="3323" spans="1:18" ht="43.2" x14ac:dyDescent="0.55000000000000004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0" t="str">
        <f t="shared" si="204"/>
        <v>October</v>
      </c>
      <c r="J3323" s="10">
        <f t="shared" si="205"/>
        <v>2014</v>
      </c>
      <c r="K3323" s="9">
        <f t="shared" si="206"/>
        <v>41928.165972222225</v>
      </c>
      <c r="L3323">
        <v>1413431940</v>
      </c>
      <c r="M3323" s="9">
        <f t="shared" si="207"/>
        <v>41914.100289351853</v>
      </c>
      <c r="N3323">
        <v>1412216665</v>
      </c>
      <c r="O3323" t="b">
        <v>0</v>
      </c>
      <c r="P3323">
        <v>15</v>
      </c>
      <c r="Q3323" t="b">
        <v>1</v>
      </c>
      <c r="R3323" t="s">
        <v>8269</v>
      </c>
    </row>
    <row r="3324" spans="1:18" ht="43.2" x14ac:dyDescent="0.55000000000000004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0" t="str">
        <f t="shared" si="204"/>
        <v>May</v>
      </c>
      <c r="J3324" s="10">
        <f t="shared" si="205"/>
        <v>2016</v>
      </c>
      <c r="K3324" s="9">
        <f t="shared" si="206"/>
        <v>42543.163194444445</v>
      </c>
      <c r="L3324">
        <v>1466567700</v>
      </c>
      <c r="M3324" s="9">
        <f t="shared" si="207"/>
        <v>42521.010370370372</v>
      </c>
      <c r="N3324">
        <v>1464653696</v>
      </c>
      <c r="O3324" t="b">
        <v>0</v>
      </c>
      <c r="P3324">
        <v>23</v>
      </c>
      <c r="Q3324" t="b">
        <v>1</v>
      </c>
      <c r="R3324" t="s">
        <v>8269</v>
      </c>
    </row>
    <row r="3325" spans="1:18" ht="43.2" x14ac:dyDescent="0.55000000000000004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0" t="str">
        <f t="shared" si="204"/>
        <v>August</v>
      </c>
      <c r="J3325" s="10">
        <f t="shared" si="205"/>
        <v>2016</v>
      </c>
      <c r="K3325" s="9">
        <f t="shared" si="206"/>
        <v>42638.36583333333</v>
      </c>
      <c r="L3325">
        <v>1474793208</v>
      </c>
      <c r="M3325" s="9">
        <f t="shared" si="207"/>
        <v>42608.36583333333</v>
      </c>
      <c r="N3325">
        <v>1472201208</v>
      </c>
      <c r="O3325" t="b">
        <v>0</v>
      </c>
      <c r="P3325">
        <v>49</v>
      </c>
      <c r="Q3325" t="b">
        <v>1</v>
      </c>
      <c r="R3325" t="s">
        <v>8269</v>
      </c>
    </row>
    <row r="3326" spans="1:18" ht="28.8" x14ac:dyDescent="0.55000000000000004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0" t="str">
        <f t="shared" si="204"/>
        <v>May</v>
      </c>
      <c r="J3326" s="10">
        <f t="shared" si="205"/>
        <v>2016</v>
      </c>
      <c r="K3326" s="9">
        <f t="shared" si="206"/>
        <v>42526.58321759259</v>
      </c>
      <c r="L3326">
        <v>1465135190</v>
      </c>
      <c r="M3326" s="9">
        <f t="shared" si="207"/>
        <v>42512.58321759259</v>
      </c>
      <c r="N3326">
        <v>1463925590</v>
      </c>
      <c r="O3326" t="b">
        <v>0</v>
      </c>
      <c r="P3326">
        <v>10</v>
      </c>
      <c r="Q3326" t="b">
        <v>1</v>
      </c>
      <c r="R3326" t="s">
        <v>8269</v>
      </c>
    </row>
    <row r="3327" spans="1:18" ht="43.2" x14ac:dyDescent="0.55000000000000004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0" t="str">
        <f t="shared" si="204"/>
        <v>March</v>
      </c>
      <c r="J3327" s="10">
        <f t="shared" si="205"/>
        <v>2015</v>
      </c>
      <c r="K3327" s="9">
        <f t="shared" si="206"/>
        <v>42099.743946759263</v>
      </c>
      <c r="L3327">
        <v>1428256277</v>
      </c>
      <c r="M3327" s="9">
        <f t="shared" si="207"/>
        <v>42064.785613425927</v>
      </c>
      <c r="N3327">
        <v>1425235877</v>
      </c>
      <c r="O3327" t="b">
        <v>0</v>
      </c>
      <c r="P3327">
        <v>15</v>
      </c>
      <c r="Q3327" t="b">
        <v>1</v>
      </c>
      <c r="R3327" t="s">
        <v>8269</v>
      </c>
    </row>
    <row r="3328" spans="1:18" ht="43.2" x14ac:dyDescent="0.55000000000000004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0" t="str">
        <f t="shared" si="204"/>
        <v>February</v>
      </c>
      <c r="J3328" s="10">
        <f t="shared" si="205"/>
        <v>2015</v>
      </c>
      <c r="K3328" s="9">
        <f t="shared" si="206"/>
        <v>42071.67251157407</v>
      </c>
      <c r="L3328">
        <v>1425830905</v>
      </c>
      <c r="M3328" s="9">
        <f t="shared" si="207"/>
        <v>42041.714178240742</v>
      </c>
      <c r="N3328">
        <v>1423242505</v>
      </c>
      <c r="O3328" t="b">
        <v>0</v>
      </c>
      <c r="P3328">
        <v>57</v>
      </c>
      <c r="Q3328" t="b">
        <v>1</v>
      </c>
      <c r="R3328" t="s">
        <v>8269</v>
      </c>
    </row>
    <row r="3329" spans="1:18" ht="43.2" x14ac:dyDescent="0.55000000000000004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0" t="str">
        <f t="shared" si="204"/>
        <v>April</v>
      </c>
      <c r="J3329" s="10">
        <f t="shared" si="205"/>
        <v>2016</v>
      </c>
      <c r="K3329" s="9">
        <f t="shared" si="206"/>
        <v>42498.374606481477</v>
      </c>
      <c r="L3329">
        <v>1462697966</v>
      </c>
      <c r="M3329" s="9">
        <f t="shared" si="207"/>
        <v>42468.374606481477</v>
      </c>
      <c r="N3329">
        <v>1460105966</v>
      </c>
      <c r="O3329" t="b">
        <v>0</v>
      </c>
      <c r="P3329">
        <v>33</v>
      </c>
      <c r="Q3329" t="b">
        <v>1</v>
      </c>
      <c r="R3329" t="s">
        <v>8269</v>
      </c>
    </row>
    <row r="3330" spans="1:18" ht="43.2" x14ac:dyDescent="0.55000000000000004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0" t="str">
        <f t="shared" si="204"/>
        <v>July</v>
      </c>
      <c r="J3330" s="10">
        <f t="shared" si="205"/>
        <v>2014</v>
      </c>
      <c r="K3330" s="9">
        <f t="shared" si="206"/>
        <v>41825.041666666664</v>
      </c>
      <c r="L3330">
        <v>1404522000</v>
      </c>
      <c r="M3330" s="9">
        <f t="shared" si="207"/>
        <v>41822.57503472222</v>
      </c>
      <c r="N3330">
        <v>1404308883</v>
      </c>
      <c r="O3330" t="b">
        <v>0</v>
      </c>
      <c r="P3330">
        <v>9</v>
      </c>
      <c r="Q3330" t="b">
        <v>1</v>
      </c>
      <c r="R3330" t="s">
        <v>8269</v>
      </c>
    </row>
    <row r="3331" spans="1:18" ht="43.2" x14ac:dyDescent="0.55000000000000004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0" t="str">
        <f t="shared" ref="I3331:I3394" si="208">TEXT(M3331, "mmmm")</f>
        <v>July</v>
      </c>
      <c r="J3331" s="10">
        <f t="shared" ref="J3331:J3394" si="209">YEAR(M3331)</f>
        <v>2014</v>
      </c>
      <c r="K3331" s="9">
        <f t="shared" ref="K3331:K3394" si="210">(((L3331/60)/60)/24)+DATE(1970,1,1)</f>
        <v>41847.958333333336</v>
      </c>
      <c r="L3331">
        <v>1406502000</v>
      </c>
      <c r="M3331" s="9">
        <f t="shared" ref="M3331:M3394" si="211">(((N3331/60)/60)/24)+DATE(1970,1,1)</f>
        <v>41837.323009259257</v>
      </c>
      <c r="N3331">
        <v>1405583108</v>
      </c>
      <c r="O3331" t="b">
        <v>0</v>
      </c>
      <c r="P3331">
        <v>26</v>
      </c>
      <c r="Q3331" t="b">
        <v>1</v>
      </c>
      <c r="R3331" t="s">
        <v>8269</v>
      </c>
    </row>
    <row r="3332" spans="1:18" ht="43.2" x14ac:dyDescent="0.55000000000000004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0" t="str">
        <f t="shared" si="208"/>
        <v>March</v>
      </c>
      <c r="J3332" s="10">
        <f t="shared" si="209"/>
        <v>2015</v>
      </c>
      <c r="K3332" s="9">
        <f t="shared" si="210"/>
        <v>42095.845694444448</v>
      </c>
      <c r="L3332">
        <v>1427919468</v>
      </c>
      <c r="M3332" s="9">
        <f t="shared" si="211"/>
        <v>42065.887361111112</v>
      </c>
      <c r="N3332">
        <v>1425331068</v>
      </c>
      <c r="O3332" t="b">
        <v>0</v>
      </c>
      <c r="P3332">
        <v>69</v>
      </c>
      <c r="Q3332" t="b">
        <v>1</v>
      </c>
      <c r="R3332" t="s">
        <v>8269</v>
      </c>
    </row>
    <row r="3333" spans="1:18" ht="43.2" x14ac:dyDescent="0.55000000000000004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0" t="str">
        <f t="shared" si="208"/>
        <v>September</v>
      </c>
      <c r="J3333" s="10">
        <f t="shared" si="209"/>
        <v>2015</v>
      </c>
      <c r="K3333" s="9">
        <f t="shared" si="210"/>
        <v>42283.697754629626</v>
      </c>
      <c r="L3333">
        <v>1444149886</v>
      </c>
      <c r="M3333" s="9">
        <f t="shared" si="211"/>
        <v>42248.697754629626</v>
      </c>
      <c r="N3333">
        <v>1441125886</v>
      </c>
      <c r="O3333" t="b">
        <v>0</v>
      </c>
      <c r="P3333">
        <v>65</v>
      </c>
      <c r="Q3333" t="b">
        <v>1</v>
      </c>
      <c r="R3333" t="s">
        <v>8269</v>
      </c>
    </row>
    <row r="3334" spans="1:18" ht="43.2" x14ac:dyDescent="0.55000000000000004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0" t="str">
        <f t="shared" si="208"/>
        <v>June</v>
      </c>
      <c r="J3334" s="10">
        <f t="shared" si="209"/>
        <v>2014</v>
      </c>
      <c r="K3334" s="9">
        <f t="shared" si="210"/>
        <v>41839.860300925924</v>
      </c>
      <c r="L3334">
        <v>1405802330</v>
      </c>
      <c r="M3334" s="9">
        <f t="shared" si="211"/>
        <v>41809.860300925924</v>
      </c>
      <c r="N3334">
        <v>1403210330</v>
      </c>
      <c r="O3334" t="b">
        <v>0</v>
      </c>
      <c r="P3334">
        <v>83</v>
      </c>
      <c r="Q3334" t="b">
        <v>1</v>
      </c>
      <c r="R3334" t="s">
        <v>8269</v>
      </c>
    </row>
    <row r="3335" spans="1:18" ht="43.2" x14ac:dyDescent="0.55000000000000004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0" t="str">
        <f t="shared" si="208"/>
        <v>May</v>
      </c>
      <c r="J3335" s="10">
        <f t="shared" si="209"/>
        <v>2015</v>
      </c>
      <c r="K3335" s="9">
        <f t="shared" si="210"/>
        <v>42170.676851851851</v>
      </c>
      <c r="L3335">
        <v>1434384880</v>
      </c>
      <c r="M3335" s="9">
        <f t="shared" si="211"/>
        <v>42148.676851851851</v>
      </c>
      <c r="N3335">
        <v>1432484080</v>
      </c>
      <c r="O3335" t="b">
        <v>0</v>
      </c>
      <c r="P3335">
        <v>111</v>
      </c>
      <c r="Q3335" t="b">
        <v>1</v>
      </c>
      <c r="R3335" t="s">
        <v>8269</v>
      </c>
    </row>
    <row r="3336" spans="1:18" ht="28.8" x14ac:dyDescent="0.55000000000000004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0" t="str">
        <f t="shared" si="208"/>
        <v>June</v>
      </c>
      <c r="J3336" s="10">
        <f t="shared" si="209"/>
        <v>2015</v>
      </c>
      <c r="K3336" s="9">
        <f t="shared" si="210"/>
        <v>42215.521087962959</v>
      </c>
      <c r="L3336">
        <v>1438259422</v>
      </c>
      <c r="M3336" s="9">
        <f t="shared" si="211"/>
        <v>42185.521087962959</v>
      </c>
      <c r="N3336">
        <v>1435667422</v>
      </c>
      <c r="O3336" t="b">
        <v>0</v>
      </c>
      <c r="P3336">
        <v>46</v>
      </c>
      <c r="Q3336" t="b">
        <v>1</v>
      </c>
      <c r="R3336" t="s">
        <v>8269</v>
      </c>
    </row>
    <row r="3337" spans="1:18" ht="43.2" x14ac:dyDescent="0.55000000000000004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0" t="str">
        <f t="shared" si="208"/>
        <v>July</v>
      </c>
      <c r="J3337" s="10">
        <f t="shared" si="209"/>
        <v>2014</v>
      </c>
      <c r="K3337" s="9">
        <f t="shared" si="210"/>
        <v>41854.958333333336</v>
      </c>
      <c r="L3337">
        <v>1407106800</v>
      </c>
      <c r="M3337" s="9">
        <f t="shared" si="211"/>
        <v>41827.674143518518</v>
      </c>
      <c r="N3337">
        <v>1404749446</v>
      </c>
      <c r="O3337" t="b">
        <v>0</v>
      </c>
      <c r="P3337">
        <v>63</v>
      </c>
      <c r="Q3337" t="b">
        <v>1</v>
      </c>
      <c r="R3337" t="s">
        <v>8269</v>
      </c>
    </row>
    <row r="3338" spans="1:18" ht="43.2" x14ac:dyDescent="0.55000000000000004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0" t="str">
        <f t="shared" si="208"/>
        <v>March</v>
      </c>
      <c r="J3338" s="10">
        <f t="shared" si="209"/>
        <v>2016</v>
      </c>
      <c r="K3338" s="9">
        <f t="shared" si="210"/>
        <v>42465.35701388889</v>
      </c>
      <c r="L3338">
        <v>1459845246</v>
      </c>
      <c r="M3338" s="9">
        <f t="shared" si="211"/>
        <v>42437.398680555561</v>
      </c>
      <c r="N3338">
        <v>1457429646</v>
      </c>
      <c r="O3338" t="b">
        <v>0</v>
      </c>
      <c r="P3338">
        <v>9</v>
      </c>
      <c r="Q3338" t="b">
        <v>1</v>
      </c>
      <c r="R3338" t="s">
        <v>8269</v>
      </c>
    </row>
    <row r="3339" spans="1:18" ht="43.2" x14ac:dyDescent="0.55000000000000004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0" t="str">
        <f t="shared" si="208"/>
        <v>September</v>
      </c>
      <c r="J3339" s="10">
        <f t="shared" si="209"/>
        <v>2014</v>
      </c>
      <c r="K3339" s="9">
        <f t="shared" si="210"/>
        <v>41922.875</v>
      </c>
      <c r="L3339">
        <v>1412974800</v>
      </c>
      <c r="M3339" s="9">
        <f t="shared" si="211"/>
        <v>41901.282025462962</v>
      </c>
      <c r="N3339">
        <v>1411109167</v>
      </c>
      <c r="O3339" t="b">
        <v>0</v>
      </c>
      <c r="P3339">
        <v>34</v>
      </c>
      <c r="Q3339" t="b">
        <v>1</v>
      </c>
      <c r="R3339" t="s">
        <v>8269</v>
      </c>
    </row>
    <row r="3340" spans="1:18" ht="28.8" x14ac:dyDescent="0.55000000000000004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0" t="str">
        <f t="shared" si="208"/>
        <v>February</v>
      </c>
      <c r="J3340" s="10">
        <f t="shared" si="209"/>
        <v>2017</v>
      </c>
      <c r="K3340" s="9">
        <f t="shared" si="210"/>
        <v>42790.574999999997</v>
      </c>
      <c r="L3340">
        <v>1487944080</v>
      </c>
      <c r="M3340" s="9">
        <f t="shared" si="211"/>
        <v>42769.574999999997</v>
      </c>
      <c r="N3340">
        <v>1486129680</v>
      </c>
      <c r="O3340" t="b">
        <v>0</v>
      </c>
      <c r="P3340">
        <v>112</v>
      </c>
      <c r="Q3340" t="b">
        <v>1</v>
      </c>
      <c r="R3340" t="s">
        <v>8269</v>
      </c>
    </row>
    <row r="3341" spans="1:18" ht="28.8" x14ac:dyDescent="0.55000000000000004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0" t="str">
        <f t="shared" si="208"/>
        <v>June</v>
      </c>
      <c r="J3341" s="10">
        <f t="shared" si="209"/>
        <v>2016</v>
      </c>
      <c r="K3341" s="9">
        <f t="shared" si="210"/>
        <v>42579.665717592594</v>
      </c>
      <c r="L3341">
        <v>1469721518</v>
      </c>
      <c r="M3341" s="9">
        <f t="shared" si="211"/>
        <v>42549.665717592594</v>
      </c>
      <c r="N3341">
        <v>1467129518</v>
      </c>
      <c r="O3341" t="b">
        <v>0</v>
      </c>
      <c r="P3341">
        <v>47</v>
      </c>
      <c r="Q3341" t="b">
        <v>1</v>
      </c>
      <c r="R3341" t="s">
        <v>8269</v>
      </c>
    </row>
    <row r="3342" spans="1:18" ht="43.2" x14ac:dyDescent="0.55000000000000004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0" t="str">
        <f t="shared" si="208"/>
        <v>November</v>
      </c>
      <c r="J3342" s="10">
        <f t="shared" si="209"/>
        <v>2016</v>
      </c>
      <c r="K3342" s="9">
        <f t="shared" si="210"/>
        <v>42710.974004629628</v>
      </c>
      <c r="L3342">
        <v>1481066554</v>
      </c>
      <c r="M3342" s="9">
        <f t="shared" si="211"/>
        <v>42685.974004629628</v>
      </c>
      <c r="N3342">
        <v>1478906554</v>
      </c>
      <c r="O3342" t="b">
        <v>0</v>
      </c>
      <c r="P3342">
        <v>38</v>
      </c>
      <c r="Q3342" t="b">
        <v>1</v>
      </c>
      <c r="R3342" t="s">
        <v>8269</v>
      </c>
    </row>
    <row r="3343" spans="1:18" ht="43.2" x14ac:dyDescent="0.55000000000000004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0" t="str">
        <f t="shared" si="208"/>
        <v>May</v>
      </c>
      <c r="J3343" s="10">
        <f t="shared" si="209"/>
        <v>2016</v>
      </c>
      <c r="K3343" s="9">
        <f t="shared" si="210"/>
        <v>42533.708333333328</v>
      </c>
      <c r="L3343">
        <v>1465750800</v>
      </c>
      <c r="M3343" s="9">
        <f t="shared" si="211"/>
        <v>42510.798854166671</v>
      </c>
      <c r="N3343">
        <v>1463771421</v>
      </c>
      <c r="O3343" t="b">
        <v>0</v>
      </c>
      <c r="P3343">
        <v>28</v>
      </c>
      <c r="Q3343" t="b">
        <v>1</v>
      </c>
      <c r="R3343" t="s">
        <v>8269</v>
      </c>
    </row>
    <row r="3344" spans="1:18" ht="28.8" x14ac:dyDescent="0.55000000000000004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0" t="str">
        <f t="shared" si="208"/>
        <v>February</v>
      </c>
      <c r="J3344" s="10">
        <f t="shared" si="209"/>
        <v>2015</v>
      </c>
      <c r="K3344" s="9">
        <f t="shared" si="210"/>
        <v>42095.207638888889</v>
      </c>
      <c r="L3344">
        <v>1427864340</v>
      </c>
      <c r="M3344" s="9">
        <f t="shared" si="211"/>
        <v>42062.296412037031</v>
      </c>
      <c r="N3344">
        <v>1425020810</v>
      </c>
      <c r="O3344" t="b">
        <v>0</v>
      </c>
      <c r="P3344">
        <v>78</v>
      </c>
      <c r="Q3344" t="b">
        <v>1</v>
      </c>
      <c r="R3344" t="s">
        <v>8269</v>
      </c>
    </row>
    <row r="3345" spans="1:18" ht="43.2" x14ac:dyDescent="0.55000000000000004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0" t="str">
        <f t="shared" si="208"/>
        <v>March</v>
      </c>
      <c r="J3345" s="10">
        <f t="shared" si="209"/>
        <v>2016</v>
      </c>
      <c r="K3345" s="9">
        <f t="shared" si="210"/>
        <v>42473.554166666669</v>
      </c>
      <c r="L3345">
        <v>1460553480</v>
      </c>
      <c r="M3345" s="9">
        <f t="shared" si="211"/>
        <v>42452.916481481487</v>
      </c>
      <c r="N3345">
        <v>1458770384</v>
      </c>
      <c r="O3345" t="b">
        <v>0</v>
      </c>
      <c r="P3345">
        <v>23</v>
      </c>
      <c r="Q3345" t="b">
        <v>1</v>
      </c>
      <c r="R3345" t="s">
        <v>8269</v>
      </c>
    </row>
    <row r="3346" spans="1:18" ht="43.2" x14ac:dyDescent="0.55000000000000004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0" t="str">
        <f t="shared" si="208"/>
        <v>July</v>
      </c>
      <c r="J3346" s="10">
        <f t="shared" si="209"/>
        <v>2014</v>
      </c>
      <c r="K3346" s="9">
        <f t="shared" si="210"/>
        <v>41881.200150462959</v>
      </c>
      <c r="L3346">
        <v>1409374093</v>
      </c>
      <c r="M3346" s="9">
        <f t="shared" si="211"/>
        <v>41851.200150462959</v>
      </c>
      <c r="N3346">
        <v>1406782093</v>
      </c>
      <c r="O3346" t="b">
        <v>0</v>
      </c>
      <c r="P3346">
        <v>40</v>
      </c>
      <c r="Q3346" t="b">
        <v>1</v>
      </c>
      <c r="R3346" t="s">
        <v>8269</v>
      </c>
    </row>
    <row r="3347" spans="1:18" ht="43.2" x14ac:dyDescent="0.55000000000000004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0" t="str">
        <f t="shared" si="208"/>
        <v>February</v>
      </c>
      <c r="J3347" s="10">
        <f t="shared" si="209"/>
        <v>2015</v>
      </c>
      <c r="K3347" s="9">
        <f t="shared" si="210"/>
        <v>42112.025694444441</v>
      </c>
      <c r="L3347">
        <v>1429317420</v>
      </c>
      <c r="M3347" s="9">
        <f t="shared" si="211"/>
        <v>42053.106111111112</v>
      </c>
      <c r="N3347">
        <v>1424226768</v>
      </c>
      <c r="O3347" t="b">
        <v>0</v>
      </c>
      <c r="P3347">
        <v>13</v>
      </c>
      <c r="Q3347" t="b">
        <v>1</v>
      </c>
      <c r="R3347" t="s">
        <v>8269</v>
      </c>
    </row>
    <row r="3348" spans="1:18" ht="43.2" x14ac:dyDescent="0.55000000000000004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0" t="str">
        <f t="shared" si="208"/>
        <v>February</v>
      </c>
      <c r="J3348" s="10">
        <f t="shared" si="209"/>
        <v>2015</v>
      </c>
      <c r="K3348" s="9">
        <f t="shared" si="210"/>
        <v>42061.024421296301</v>
      </c>
      <c r="L3348">
        <v>1424910910</v>
      </c>
      <c r="M3348" s="9">
        <f t="shared" si="211"/>
        <v>42054.024421296301</v>
      </c>
      <c r="N3348">
        <v>1424306110</v>
      </c>
      <c r="O3348" t="b">
        <v>0</v>
      </c>
      <c r="P3348">
        <v>18</v>
      </c>
      <c r="Q3348" t="b">
        <v>1</v>
      </c>
      <c r="R3348" t="s">
        <v>8269</v>
      </c>
    </row>
    <row r="3349" spans="1:18" ht="43.2" x14ac:dyDescent="0.55000000000000004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0" t="str">
        <f t="shared" si="208"/>
        <v>April</v>
      </c>
      <c r="J3349" s="10">
        <f t="shared" si="209"/>
        <v>2016</v>
      </c>
      <c r="K3349" s="9">
        <f t="shared" si="210"/>
        <v>42498.875</v>
      </c>
      <c r="L3349">
        <v>1462741200</v>
      </c>
      <c r="M3349" s="9">
        <f t="shared" si="211"/>
        <v>42484.551550925928</v>
      </c>
      <c r="N3349">
        <v>1461503654</v>
      </c>
      <c r="O3349" t="b">
        <v>0</v>
      </c>
      <c r="P3349">
        <v>22</v>
      </c>
      <c r="Q3349" t="b">
        <v>1</v>
      </c>
      <c r="R3349" t="s">
        <v>8269</v>
      </c>
    </row>
    <row r="3350" spans="1:18" ht="43.2" x14ac:dyDescent="0.55000000000000004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0" t="str">
        <f t="shared" si="208"/>
        <v>April</v>
      </c>
      <c r="J3350" s="10">
        <f t="shared" si="209"/>
        <v>2016</v>
      </c>
      <c r="K3350" s="9">
        <f t="shared" si="210"/>
        <v>42490.165972222225</v>
      </c>
      <c r="L3350">
        <v>1461988740</v>
      </c>
      <c r="M3350" s="9">
        <f t="shared" si="211"/>
        <v>42466.558796296296</v>
      </c>
      <c r="N3350">
        <v>1459949080</v>
      </c>
      <c r="O3350" t="b">
        <v>0</v>
      </c>
      <c r="P3350">
        <v>79</v>
      </c>
      <c r="Q3350" t="b">
        <v>1</v>
      </c>
      <c r="R3350" t="s">
        <v>8269</v>
      </c>
    </row>
    <row r="3351" spans="1:18" ht="43.2" x14ac:dyDescent="0.55000000000000004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0" t="str">
        <f t="shared" si="208"/>
        <v>May</v>
      </c>
      <c r="J3351" s="10">
        <f t="shared" si="209"/>
        <v>2016</v>
      </c>
      <c r="K3351" s="9">
        <f t="shared" si="210"/>
        <v>42534.708333333328</v>
      </c>
      <c r="L3351">
        <v>1465837200</v>
      </c>
      <c r="M3351" s="9">
        <f t="shared" si="211"/>
        <v>42513.110787037032</v>
      </c>
      <c r="N3351">
        <v>1463971172</v>
      </c>
      <c r="O3351" t="b">
        <v>0</v>
      </c>
      <c r="P3351">
        <v>14</v>
      </c>
      <c r="Q3351" t="b">
        <v>1</v>
      </c>
      <c r="R3351" t="s">
        <v>8269</v>
      </c>
    </row>
    <row r="3352" spans="1:18" ht="43.2" x14ac:dyDescent="0.55000000000000004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0" t="str">
        <f t="shared" si="208"/>
        <v>October</v>
      </c>
      <c r="J3352" s="10">
        <f t="shared" si="209"/>
        <v>2015</v>
      </c>
      <c r="K3352" s="9">
        <f t="shared" si="210"/>
        <v>42337.958333333328</v>
      </c>
      <c r="L3352">
        <v>1448838000</v>
      </c>
      <c r="M3352" s="9">
        <f t="shared" si="211"/>
        <v>42302.701516203699</v>
      </c>
      <c r="N3352">
        <v>1445791811</v>
      </c>
      <c r="O3352" t="b">
        <v>0</v>
      </c>
      <c r="P3352">
        <v>51</v>
      </c>
      <c r="Q3352" t="b">
        <v>1</v>
      </c>
      <c r="R3352" t="s">
        <v>8269</v>
      </c>
    </row>
    <row r="3353" spans="1:18" ht="43.2" x14ac:dyDescent="0.55000000000000004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0" t="str">
        <f t="shared" si="208"/>
        <v>June</v>
      </c>
      <c r="J3353" s="10">
        <f t="shared" si="209"/>
        <v>2014</v>
      </c>
      <c r="K3353" s="9">
        <f t="shared" si="210"/>
        <v>41843.458333333336</v>
      </c>
      <c r="L3353">
        <v>1406113200</v>
      </c>
      <c r="M3353" s="9">
        <f t="shared" si="211"/>
        <v>41806.395428240743</v>
      </c>
      <c r="N3353">
        <v>1402910965</v>
      </c>
      <c r="O3353" t="b">
        <v>0</v>
      </c>
      <c r="P3353">
        <v>54</v>
      </c>
      <c r="Q3353" t="b">
        <v>1</v>
      </c>
      <c r="R3353" t="s">
        <v>8269</v>
      </c>
    </row>
    <row r="3354" spans="1:18" ht="43.2" x14ac:dyDescent="0.55000000000000004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0" t="str">
        <f t="shared" si="208"/>
        <v>May</v>
      </c>
      <c r="J3354" s="10">
        <f t="shared" si="209"/>
        <v>2016</v>
      </c>
      <c r="K3354" s="9">
        <f t="shared" si="210"/>
        <v>42552.958333333328</v>
      </c>
      <c r="L3354">
        <v>1467414000</v>
      </c>
      <c r="M3354" s="9">
        <f t="shared" si="211"/>
        <v>42495.992800925931</v>
      </c>
      <c r="N3354">
        <v>1462492178</v>
      </c>
      <c r="O3354" t="b">
        <v>0</v>
      </c>
      <c r="P3354">
        <v>70</v>
      </c>
      <c r="Q3354" t="b">
        <v>1</v>
      </c>
      <c r="R3354" t="s">
        <v>8269</v>
      </c>
    </row>
    <row r="3355" spans="1:18" ht="43.2" x14ac:dyDescent="0.55000000000000004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0" t="str">
        <f t="shared" si="208"/>
        <v>April</v>
      </c>
      <c r="J3355" s="10">
        <f t="shared" si="209"/>
        <v>2016</v>
      </c>
      <c r="K3355" s="9">
        <f t="shared" si="210"/>
        <v>42492.958333333328</v>
      </c>
      <c r="L3355">
        <v>1462230000</v>
      </c>
      <c r="M3355" s="9">
        <f t="shared" si="211"/>
        <v>42479.432291666672</v>
      </c>
      <c r="N3355">
        <v>1461061350</v>
      </c>
      <c r="O3355" t="b">
        <v>0</v>
      </c>
      <c r="P3355">
        <v>44</v>
      </c>
      <c r="Q3355" t="b">
        <v>1</v>
      </c>
      <c r="R3355" t="s">
        <v>8269</v>
      </c>
    </row>
    <row r="3356" spans="1:18" ht="28.8" x14ac:dyDescent="0.55000000000000004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0" t="str">
        <f t="shared" si="208"/>
        <v>September</v>
      </c>
      <c r="J3356" s="10">
        <f t="shared" si="209"/>
        <v>2015</v>
      </c>
      <c r="K3356" s="9">
        <f t="shared" si="210"/>
        <v>42306.167361111111</v>
      </c>
      <c r="L3356">
        <v>1446091260</v>
      </c>
      <c r="M3356" s="9">
        <f t="shared" si="211"/>
        <v>42270.7269212963</v>
      </c>
      <c r="N3356">
        <v>1443029206</v>
      </c>
      <c r="O3356" t="b">
        <v>0</v>
      </c>
      <c r="P3356">
        <v>55</v>
      </c>
      <c r="Q3356" t="b">
        <v>1</v>
      </c>
      <c r="R3356" t="s">
        <v>8269</v>
      </c>
    </row>
    <row r="3357" spans="1:18" ht="43.2" x14ac:dyDescent="0.55000000000000004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0" t="str">
        <f t="shared" si="208"/>
        <v>April</v>
      </c>
      <c r="J3357" s="10">
        <f t="shared" si="209"/>
        <v>2016</v>
      </c>
      <c r="K3357" s="9">
        <f t="shared" si="210"/>
        <v>42500.470138888893</v>
      </c>
      <c r="L3357">
        <v>1462879020</v>
      </c>
      <c r="M3357" s="9">
        <f t="shared" si="211"/>
        <v>42489.619525462964</v>
      </c>
      <c r="N3357">
        <v>1461941527</v>
      </c>
      <c r="O3357" t="b">
        <v>0</v>
      </c>
      <c r="P3357">
        <v>15</v>
      </c>
      <c r="Q3357" t="b">
        <v>1</v>
      </c>
      <c r="R3357" t="s">
        <v>8269</v>
      </c>
    </row>
    <row r="3358" spans="1:18" ht="43.2" x14ac:dyDescent="0.55000000000000004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0" t="str">
        <f t="shared" si="208"/>
        <v>June</v>
      </c>
      <c r="J3358" s="10">
        <f t="shared" si="209"/>
        <v>2016</v>
      </c>
      <c r="K3358" s="9">
        <f t="shared" si="210"/>
        <v>42566.815648148149</v>
      </c>
      <c r="L3358">
        <v>1468611272</v>
      </c>
      <c r="M3358" s="9">
        <f t="shared" si="211"/>
        <v>42536.815648148149</v>
      </c>
      <c r="N3358">
        <v>1466019272</v>
      </c>
      <c r="O3358" t="b">
        <v>0</v>
      </c>
      <c r="P3358">
        <v>27</v>
      </c>
      <c r="Q3358" t="b">
        <v>1</v>
      </c>
      <c r="R3358" t="s">
        <v>8269</v>
      </c>
    </row>
    <row r="3359" spans="1:18" ht="43.2" x14ac:dyDescent="0.55000000000000004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0" t="str">
        <f t="shared" si="208"/>
        <v>July</v>
      </c>
      <c r="J3359" s="10">
        <f t="shared" si="209"/>
        <v>2014</v>
      </c>
      <c r="K3359" s="9">
        <f t="shared" si="210"/>
        <v>41852.417939814812</v>
      </c>
      <c r="L3359">
        <v>1406887310</v>
      </c>
      <c r="M3359" s="9">
        <f t="shared" si="211"/>
        <v>41822.417939814812</v>
      </c>
      <c r="N3359">
        <v>1404295310</v>
      </c>
      <c r="O3359" t="b">
        <v>0</v>
      </c>
      <c r="P3359">
        <v>21</v>
      </c>
      <c r="Q3359" t="b">
        <v>1</v>
      </c>
      <c r="R3359" t="s">
        <v>8269</v>
      </c>
    </row>
    <row r="3360" spans="1:18" ht="43.2" x14ac:dyDescent="0.55000000000000004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0" t="str">
        <f t="shared" si="208"/>
        <v>October</v>
      </c>
      <c r="J3360" s="10">
        <f t="shared" si="209"/>
        <v>2014</v>
      </c>
      <c r="K3360" s="9">
        <f t="shared" si="210"/>
        <v>41962.352766203709</v>
      </c>
      <c r="L3360">
        <v>1416385679</v>
      </c>
      <c r="M3360" s="9">
        <f t="shared" si="211"/>
        <v>41932.311099537037</v>
      </c>
      <c r="N3360">
        <v>1413790079</v>
      </c>
      <c r="O3360" t="b">
        <v>0</v>
      </c>
      <c r="P3360">
        <v>162</v>
      </c>
      <c r="Q3360" t="b">
        <v>1</v>
      </c>
      <c r="R3360" t="s">
        <v>8269</v>
      </c>
    </row>
    <row r="3361" spans="1:18" ht="28.8" x14ac:dyDescent="0.55000000000000004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0" t="str">
        <f t="shared" si="208"/>
        <v>January</v>
      </c>
      <c r="J3361" s="10">
        <f t="shared" si="209"/>
        <v>2017</v>
      </c>
      <c r="K3361" s="9">
        <f t="shared" si="210"/>
        <v>42791.057106481487</v>
      </c>
      <c r="L3361">
        <v>1487985734</v>
      </c>
      <c r="M3361" s="9">
        <f t="shared" si="211"/>
        <v>42746.057106481487</v>
      </c>
      <c r="N3361">
        <v>1484097734</v>
      </c>
      <c r="O3361" t="b">
        <v>0</v>
      </c>
      <c r="P3361">
        <v>23</v>
      </c>
      <c r="Q3361" t="b">
        <v>1</v>
      </c>
      <c r="R3361" t="s">
        <v>8269</v>
      </c>
    </row>
    <row r="3362" spans="1:18" ht="28.8" x14ac:dyDescent="0.55000000000000004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0" t="str">
        <f t="shared" si="208"/>
        <v>November</v>
      </c>
      <c r="J3362" s="10">
        <f t="shared" si="209"/>
        <v>2016</v>
      </c>
      <c r="K3362" s="9">
        <f t="shared" si="210"/>
        <v>42718.665972222225</v>
      </c>
      <c r="L3362">
        <v>1481731140</v>
      </c>
      <c r="M3362" s="9">
        <f t="shared" si="211"/>
        <v>42697.082673611112</v>
      </c>
      <c r="N3362">
        <v>1479866343</v>
      </c>
      <c r="O3362" t="b">
        <v>0</v>
      </c>
      <c r="P3362">
        <v>72</v>
      </c>
      <c r="Q3362" t="b">
        <v>1</v>
      </c>
      <c r="R3362" t="s">
        <v>8269</v>
      </c>
    </row>
    <row r="3363" spans="1:18" ht="43.2" x14ac:dyDescent="0.55000000000000004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0" t="str">
        <f t="shared" si="208"/>
        <v>August</v>
      </c>
      <c r="J3363" s="10">
        <f t="shared" si="209"/>
        <v>2014</v>
      </c>
      <c r="K3363" s="9">
        <f t="shared" si="210"/>
        <v>41883.665972222225</v>
      </c>
      <c r="L3363">
        <v>1409587140</v>
      </c>
      <c r="M3363" s="9">
        <f t="shared" si="211"/>
        <v>41866.025347222225</v>
      </c>
      <c r="N3363">
        <v>1408062990</v>
      </c>
      <c r="O3363" t="b">
        <v>0</v>
      </c>
      <c r="P3363">
        <v>68</v>
      </c>
      <c r="Q3363" t="b">
        <v>1</v>
      </c>
      <c r="R3363" t="s">
        <v>8269</v>
      </c>
    </row>
    <row r="3364" spans="1:18" ht="43.2" x14ac:dyDescent="0.55000000000000004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0" t="str">
        <f t="shared" si="208"/>
        <v>February</v>
      </c>
      <c r="J3364" s="10">
        <f t="shared" si="209"/>
        <v>2015</v>
      </c>
      <c r="K3364" s="9">
        <f t="shared" si="210"/>
        <v>42070.204861111109</v>
      </c>
      <c r="L3364">
        <v>1425704100</v>
      </c>
      <c r="M3364" s="9">
        <f t="shared" si="211"/>
        <v>42056.091631944444</v>
      </c>
      <c r="N3364">
        <v>1424484717</v>
      </c>
      <c r="O3364" t="b">
        <v>0</v>
      </c>
      <c r="P3364">
        <v>20</v>
      </c>
      <c r="Q3364" t="b">
        <v>1</v>
      </c>
      <c r="R3364" t="s">
        <v>8269</v>
      </c>
    </row>
    <row r="3365" spans="1:18" ht="43.2" x14ac:dyDescent="0.55000000000000004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0" t="str">
        <f t="shared" si="208"/>
        <v>July</v>
      </c>
      <c r="J3365" s="10">
        <f t="shared" si="209"/>
        <v>2014</v>
      </c>
      <c r="K3365" s="9">
        <f t="shared" si="210"/>
        <v>41870.666666666664</v>
      </c>
      <c r="L3365">
        <v>1408464000</v>
      </c>
      <c r="M3365" s="9">
        <f t="shared" si="211"/>
        <v>41851.771354166667</v>
      </c>
      <c r="N3365">
        <v>1406831445</v>
      </c>
      <c r="O3365" t="b">
        <v>0</v>
      </c>
      <c r="P3365">
        <v>26</v>
      </c>
      <c r="Q3365" t="b">
        <v>1</v>
      </c>
      <c r="R3365" t="s">
        <v>8269</v>
      </c>
    </row>
    <row r="3366" spans="1:18" ht="43.2" x14ac:dyDescent="0.55000000000000004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0" t="str">
        <f t="shared" si="208"/>
        <v>February</v>
      </c>
      <c r="J3366" s="10">
        <f t="shared" si="209"/>
        <v>2016</v>
      </c>
      <c r="K3366" s="9">
        <f t="shared" si="210"/>
        <v>42444.875</v>
      </c>
      <c r="L3366">
        <v>1458075600</v>
      </c>
      <c r="M3366" s="9">
        <f t="shared" si="211"/>
        <v>42422.977418981478</v>
      </c>
      <c r="N3366">
        <v>1456183649</v>
      </c>
      <c r="O3366" t="b">
        <v>0</v>
      </c>
      <c r="P3366">
        <v>72</v>
      </c>
      <c r="Q3366" t="b">
        <v>1</v>
      </c>
      <c r="R3366" t="s">
        <v>8269</v>
      </c>
    </row>
    <row r="3367" spans="1:18" ht="43.2" x14ac:dyDescent="0.55000000000000004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0" t="str">
        <f t="shared" si="208"/>
        <v>November</v>
      </c>
      <c r="J3367" s="10">
        <f t="shared" si="209"/>
        <v>2015</v>
      </c>
      <c r="K3367" s="9">
        <f t="shared" si="210"/>
        <v>42351.101759259262</v>
      </c>
      <c r="L3367">
        <v>1449973592</v>
      </c>
      <c r="M3367" s="9">
        <f t="shared" si="211"/>
        <v>42321.101759259262</v>
      </c>
      <c r="N3367">
        <v>1447381592</v>
      </c>
      <c r="O3367" t="b">
        <v>0</v>
      </c>
      <c r="P3367">
        <v>3</v>
      </c>
      <c r="Q3367" t="b">
        <v>1</v>
      </c>
      <c r="R3367" t="s">
        <v>8269</v>
      </c>
    </row>
    <row r="3368" spans="1:18" ht="43.2" x14ac:dyDescent="0.55000000000000004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0" t="str">
        <f t="shared" si="208"/>
        <v>April</v>
      </c>
      <c r="J3368" s="10">
        <f t="shared" si="209"/>
        <v>2015</v>
      </c>
      <c r="K3368" s="9">
        <f t="shared" si="210"/>
        <v>42137.067557870367</v>
      </c>
      <c r="L3368">
        <v>1431481037</v>
      </c>
      <c r="M3368" s="9">
        <f t="shared" si="211"/>
        <v>42107.067557870367</v>
      </c>
      <c r="N3368">
        <v>1428889037</v>
      </c>
      <c r="O3368" t="b">
        <v>0</v>
      </c>
      <c r="P3368">
        <v>18</v>
      </c>
      <c r="Q3368" t="b">
        <v>1</v>
      </c>
      <c r="R3368" t="s">
        <v>8269</v>
      </c>
    </row>
    <row r="3369" spans="1:18" ht="43.2" x14ac:dyDescent="0.55000000000000004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0" t="str">
        <f t="shared" si="208"/>
        <v>July</v>
      </c>
      <c r="J3369" s="10">
        <f t="shared" si="209"/>
        <v>2015</v>
      </c>
      <c r="K3369" s="9">
        <f t="shared" si="210"/>
        <v>42217.933958333335</v>
      </c>
      <c r="L3369">
        <v>1438467894</v>
      </c>
      <c r="M3369" s="9">
        <f t="shared" si="211"/>
        <v>42192.933958333335</v>
      </c>
      <c r="N3369">
        <v>1436307894</v>
      </c>
      <c r="O3369" t="b">
        <v>0</v>
      </c>
      <c r="P3369">
        <v>30</v>
      </c>
      <c r="Q3369" t="b">
        <v>1</v>
      </c>
      <c r="R3369" t="s">
        <v>8269</v>
      </c>
    </row>
    <row r="3370" spans="1:18" ht="43.2" x14ac:dyDescent="0.55000000000000004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0" t="str">
        <f t="shared" si="208"/>
        <v>November</v>
      </c>
      <c r="J3370" s="10">
        <f t="shared" si="209"/>
        <v>2014</v>
      </c>
      <c r="K3370" s="9">
        <f t="shared" si="210"/>
        <v>42005.208333333328</v>
      </c>
      <c r="L3370">
        <v>1420088400</v>
      </c>
      <c r="M3370" s="9">
        <f t="shared" si="211"/>
        <v>41969.199756944443</v>
      </c>
      <c r="N3370">
        <v>1416977259</v>
      </c>
      <c r="O3370" t="b">
        <v>0</v>
      </c>
      <c r="P3370">
        <v>23</v>
      </c>
      <c r="Q3370" t="b">
        <v>1</v>
      </c>
      <c r="R3370" t="s">
        <v>8269</v>
      </c>
    </row>
    <row r="3371" spans="1:18" ht="43.2" x14ac:dyDescent="0.55000000000000004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0" t="str">
        <f t="shared" si="208"/>
        <v>November</v>
      </c>
      <c r="J3371" s="10">
        <f t="shared" si="209"/>
        <v>2016</v>
      </c>
      <c r="K3371" s="9">
        <f t="shared" si="210"/>
        <v>42750.041435185187</v>
      </c>
      <c r="L3371">
        <v>1484441980</v>
      </c>
      <c r="M3371" s="9">
        <f t="shared" si="211"/>
        <v>42690.041435185187</v>
      </c>
      <c r="N3371">
        <v>1479257980</v>
      </c>
      <c r="O3371" t="b">
        <v>0</v>
      </c>
      <c r="P3371">
        <v>54</v>
      </c>
      <c r="Q3371" t="b">
        <v>1</v>
      </c>
      <c r="R3371" t="s">
        <v>8269</v>
      </c>
    </row>
    <row r="3372" spans="1:18" ht="28.8" x14ac:dyDescent="0.55000000000000004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0" t="str">
        <f t="shared" si="208"/>
        <v>November</v>
      </c>
      <c r="J3372" s="10">
        <f t="shared" si="209"/>
        <v>2016</v>
      </c>
      <c r="K3372" s="9">
        <f t="shared" si="210"/>
        <v>42721.333333333328</v>
      </c>
      <c r="L3372">
        <v>1481961600</v>
      </c>
      <c r="M3372" s="9">
        <f t="shared" si="211"/>
        <v>42690.334317129629</v>
      </c>
      <c r="N3372">
        <v>1479283285</v>
      </c>
      <c r="O3372" t="b">
        <v>0</v>
      </c>
      <c r="P3372">
        <v>26</v>
      </c>
      <c r="Q3372" t="b">
        <v>1</v>
      </c>
      <c r="R3372" t="s">
        <v>8269</v>
      </c>
    </row>
    <row r="3373" spans="1:18" ht="28.8" x14ac:dyDescent="0.55000000000000004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0" t="str">
        <f t="shared" si="208"/>
        <v>November</v>
      </c>
      <c r="J3373" s="10">
        <f t="shared" si="209"/>
        <v>2015</v>
      </c>
      <c r="K3373" s="9">
        <f t="shared" si="210"/>
        <v>42340.874594907407</v>
      </c>
      <c r="L3373">
        <v>1449089965</v>
      </c>
      <c r="M3373" s="9">
        <f t="shared" si="211"/>
        <v>42312.874594907407</v>
      </c>
      <c r="N3373">
        <v>1446670765</v>
      </c>
      <c r="O3373" t="b">
        <v>0</v>
      </c>
      <c r="P3373">
        <v>9</v>
      </c>
      <c r="Q3373" t="b">
        <v>1</v>
      </c>
      <c r="R3373" t="s">
        <v>8269</v>
      </c>
    </row>
    <row r="3374" spans="1:18" ht="43.2" x14ac:dyDescent="0.55000000000000004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0" t="str">
        <f t="shared" si="208"/>
        <v>August</v>
      </c>
      <c r="J3374" s="10">
        <f t="shared" si="209"/>
        <v>2014</v>
      </c>
      <c r="K3374" s="9">
        <f t="shared" si="210"/>
        <v>41876.207638888889</v>
      </c>
      <c r="L3374">
        <v>1408942740</v>
      </c>
      <c r="M3374" s="9">
        <f t="shared" si="211"/>
        <v>41855.548101851848</v>
      </c>
      <c r="N3374">
        <v>1407157756</v>
      </c>
      <c r="O3374" t="b">
        <v>0</v>
      </c>
      <c r="P3374">
        <v>27</v>
      </c>
      <c r="Q3374" t="b">
        <v>1</v>
      </c>
      <c r="R3374" t="s">
        <v>8269</v>
      </c>
    </row>
    <row r="3375" spans="1:18" ht="43.2" x14ac:dyDescent="0.55000000000000004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0" t="str">
        <f t="shared" si="208"/>
        <v>June</v>
      </c>
      <c r="J3375" s="10">
        <f t="shared" si="209"/>
        <v>2015</v>
      </c>
      <c r="K3375" s="9">
        <f t="shared" si="210"/>
        <v>42203.666666666672</v>
      </c>
      <c r="L3375">
        <v>1437235200</v>
      </c>
      <c r="M3375" s="9">
        <f t="shared" si="211"/>
        <v>42179.854629629626</v>
      </c>
      <c r="N3375">
        <v>1435177840</v>
      </c>
      <c r="O3375" t="b">
        <v>0</v>
      </c>
      <c r="P3375">
        <v>30</v>
      </c>
      <c r="Q3375" t="b">
        <v>1</v>
      </c>
      <c r="R3375" t="s">
        <v>8269</v>
      </c>
    </row>
    <row r="3376" spans="1:18" ht="43.2" x14ac:dyDescent="0.55000000000000004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0" t="str">
        <f t="shared" si="208"/>
        <v>September</v>
      </c>
      <c r="J3376" s="10">
        <f t="shared" si="209"/>
        <v>2015</v>
      </c>
      <c r="K3376" s="9">
        <f t="shared" si="210"/>
        <v>42305.731666666667</v>
      </c>
      <c r="L3376">
        <v>1446053616</v>
      </c>
      <c r="M3376" s="9">
        <f t="shared" si="211"/>
        <v>42275.731666666667</v>
      </c>
      <c r="N3376">
        <v>1443461616</v>
      </c>
      <c r="O3376" t="b">
        <v>0</v>
      </c>
      <c r="P3376">
        <v>52</v>
      </c>
      <c r="Q3376" t="b">
        <v>1</v>
      </c>
      <c r="R3376" t="s">
        <v>8269</v>
      </c>
    </row>
    <row r="3377" spans="1:18" ht="43.2" x14ac:dyDescent="0.55000000000000004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0" t="str">
        <f t="shared" si="208"/>
        <v>May</v>
      </c>
      <c r="J3377" s="10">
        <f t="shared" si="209"/>
        <v>2014</v>
      </c>
      <c r="K3377" s="9">
        <f t="shared" si="210"/>
        <v>41777.610798611109</v>
      </c>
      <c r="L3377">
        <v>1400423973</v>
      </c>
      <c r="M3377" s="9">
        <f t="shared" si="211"/>
        <v>41765.610798611109</v>
      </c>
      <c r="N3377">
        <v>1399387173</v>
      </c>
      <c r="O3377" t="b">
        <v>0</v>
      </c>
      <c r="P3377">
        <v>17</v>
      </c>
      <c r="Q3377" t="b">
        <v>1</v>
      </c>
      <c r="R3377" t="s">
        <v>8269</v>
      </c>
    </row>
    <row r="3378" spans="1:18" ht="43.2" x14ac:dyDescent="0.55000000000000004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0" t="str">
        <f t="shared" si="208"/>
        <v>February</v>
      </c>
      <c r="J3378" s="10">
        <f t="shared" si="209"/>
        <v>2015</v>
      </c>
      <c r="K3378" s="9">
        <f t="shared" si="210"/>
        <v>42119.659652777773</v>
      </c>
      <c r="L3378">
        <v>1429976994</v>
      </c>
      <c r="M3378" s="9">
        <f t="shared" si="211"/>
        <v>42059.701319444444</v>
      </c>
      <c r="N3378">
        <v>1424796594</v>
      </c>
      <c r="O3378" t="b">
        <v>0</v>
      </c>
      <c r="P3378">
        <v>19</v>
      </c>
      <c r="Q3378" t="b">
        <v>1</v>
      </c>
      <c r="R3378" t="s">
        <v>8269</v>
      </c>
    </row>
    <row r="3379" spans="1:18" ht="43.2" x14ac:dyDescent="0.55000000000000004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0" t="str">
        <f t="shared" si="208"/>
        <v>February</v>
      </c>
      <c r="J3379" s="10">
        <f t="shared" si="209"/>
        <v>2015</v>
      </c>
      <c r="K3379" s="9">
        <f t="shared" si="210"/>
        <v>42083.705555555556</v>
      </c>
      <c r="L3379">
        <v>1426870560</v>
      </c>
      <c r="M3379" s="9">
        <f t="shared" si="211"/>
        <v>42053.732627314821</v>
      </c>
      <c r="N3379">
        <v>1424280899</v>
      </c>
      <c r="O3379" t="b">
        <v>0</v>
      </c>
      <c r="P3379">
        <v>77</v>
      </c>
      <c r="Q3379" t="b">
        <v>1</v>
      </c>
      <c r="R3379" t="s">
        <v>8269</v>
      </c>
    </row>
    <row r="3380" spans="1:18" ht="43.2" x14ac:dyDescent="0.55000000000000004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0" t="str">
        <f t="shared" si="208"/>
        <v>August</v>
      </c>
      <c r="J3380" s="10">
        <f t="shared" si="209"/>
        <v>2014</v>
      </c>
      <c r="K3380" s="9">
        <f t="shared" si="210"/>
        <v>41882.547222222223</v>
      </c>
      <c r="L3380">
        <v>1409490480</v>
      </c>
      <c r="M3380" s="9">
        <f t="shared" si="211"/>
        <v>41858.355393518519</v>
      </c>
      <c r="N3380">
        <v>1407400306</v>
      </c>
      <c r="O3380" t="b">
        <v>0</v>
      </c>
      <c r="P3380">
        <v>21</v>
      </c>
      <c r="Q3380" t="b">
        <v>1</v>
      </c>
      <c r="R3380" t="s">
        <v>8269</v>
      </c>
    </row>
    <row r="3381" spans="1:18" ht="43.2" x14ac:dyDescent="0.55000000000000004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0" t="str">
        <f t="shared" si="208"/>
        <v>August</v>
      </c>
      <c r="J3381" s="10">
        <f t="shared" si="209"/>
        <v>2015</v>
      </c>
      <c r="K3381" s="9">
        <f t="shared" si="210"/>
        <v>42242.958333333328</v>
      </c>
      <c r="L3381">
        <v>1440630000</v>
      </c>
      <c r="M3381" s="9">
        <f t="shared" si="211"/>
        <v>42225.513888888891</v>
      </c>
      <c r="N3381">
        <v>1439122800</v>
      </c>
      <c r="O3381" t="b">
        <v>0</v>
      </c>
      <c r="P3381">
        <v>38</v>
      </c>
      <c r="Q3381" t="b">
        <v>1</v>
      </c>
      <c r="R3381" t="s">
        <v>8269</v>
      </c>
    </row>
    <row r="3382" spans="1:18" ht="43.2" x14ac:dyDescent="0.55000000000000004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0" t="str">
        <f t="shared" si="208"/>
        <v>October</v>
      </c>
      <c r="J3382" s="10">
        <f t="shared" si="209"/>
        <v>2014</v>
      </c>
      <c r="K3382" s="9">
        <f t="shared" si="210"/>
        <v>41972.995115740734</v>
      </c>
      <c r="L3382">
        <v>1417305178</v>
      </c>
      <c r="M3382" s="9">
        <f t="shared" si="211"/>
        <v>41937.95344907407</v>
      </c>
      <c r="N3382">
        <v>1414277578</v>
      </c>
      <c r="O3382" t="b">
        <v>0</v>
      </c>
      <c r="P3382">
        <v>28</v>
      </c>
      <c r="Q3382" t="b">
        <v>1</v>
      </c>
      <c r="R3382" t="s">
        <v>8269</v>
      </c>
    </row>
    <row r="3383" spans="1:18" ht="43.2" x14ac:dyDescent="0.55000000000000004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0" t="str">
        <f t="shared" si="208"/>
        <v>February</v>
      </c>
      <c r="J3383" s="10">
        <f t="shared" si="209"/>
        <v>2015</v>
      </c>
      <c r="K3383" s="9">
        <f t="shared" si="210"/>
        <v>42074.143321759257</v>
      </c>
      <c r="L3383">
        <v>1426044383</v>
      </c>
      <c r="M3383" s="9">
        <f t="shared" si="211"/>
        <v>42044.184988425928</v>
      </c>
      <c r="N3383">
        <v>1423455983</v>
      </c>
      <c r="O3383" t="b">
        <v>0</v>
      </c>
      <c r="P3383">
        <v>48</v>
      </c>
      <c r="Q3383" t="b">
        <v>1</v>
      </c>
      <c r="R3383" t="s">
        <v>8269</v>
      </c>
    </row>
    <row r="3384" spans="1:18" ht="43.2" x14ac:dyDescent="0.55000000000000004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0" t="str">
        <f t="shared" si="208"/>
        <v>July</v>
      </c>
      <c r="J3384" s="10">
        <f t="shared" si="209"/>
        <v>2016</v>
      </c>
      <c r="K3384" s="9">
        <f t="shared" si="210"/>
        <v>42583.957638888889</v>
      </c>
      <c r="L3384">
        <v>1470092340</v>
      </c>
      <c r="M3384" s="9">
        <f t="shared" si="211"/>
        <v>42559.431203703702</v>
      </c>
      <c r="N3384">
        <v>1467973256</v>
      </c>
      <c r="O3384" t="b">
        <v>0</v>
      </c>
      <c r="P3384">
        <v>46</v>
      </c>
      <c r="Q3384" t="b">
        <v>1</v>
      </c>
      <c r="R3384" t="s">
        <v>8269</v>
      </c>
    </row>
    <row r="3385" spans="1:18" ht="43.2" x14ac:dyDescent="0.55000000000000004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0" t="str">
        <f t="shared" si="208"/>
        <v>June</v>
      </c>
      <c r="J3385" s="10">
        <f t="shared" si="209"/>
        <v>2016</v>
      </c>
      <c r="K3385" s="9">
        <f t="shared" si="210"/>
        <v>42544.782638888893</v>
      </c>
      <c r="L3385">
        <v>1466707620</v>
      </c>
      <c r="M3385" s="9">
        <f t="shared" si="211"/>
        <v>42524.782638888893</v>
      </c>
      <c r="N3385">
        <v>1464979620</v>
      </c>
      <c r="O3385" t="b">
        <v>0</v>
      </c>
      <c r="P3385">
        <v>30</v>
      </c>
      <c r="Q3385" t="b">
        <v>1</v>
      </c>
      <c r="R3385" t="s">
        <v>8269</v>
      </c>
    </row>
    <row r="3386" spans="1:18" ht="43.2" x14ac:dyDescent="0.55000000000000004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0" t="str">
        <f t="shared" si="208"/>
        <v>October</v>
      </c>
      <c r="J3386" s="10">
        <f t="shared" si="209"/>
        <v>2015</v>
      </c>
      <c r="K3386" s="9">
        <f t="shared" si="210"/>
        <v>42329.125</v>
      </c>
      <c r="L3386">
        <v>1448074800</v>
      </c>
      <c r="M3386" s="9">
        <f t="shared" si="211"/>
        <v>42292.087592592594</v>
      </c>
      <c r="N3386">
        <v>1444874768</v>
      </c>
      <c r="O3386" t="b">
        <v>0</v>
      </c>
      <c r="P3386">
        <v>64</v>
      </c>
      <c r="Q3386" t="b">
        <v>1</v>
      </c>
      <c r="R3386" t="s">
        <v>8269</v>
      </c>
    </row>
    <row r="3387" spans="1:18" ht="43.2" x14ac:dyDescent="0.55000000000000004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0" t="str">
        <f t="shared" si="208"/>
        <v>November</v>
      </c>
      <c r="J3387" s="10">
        <f t="shared" si="209"/>
        <v>2014</v>
      </c>
      <c r="K3387" s="9">
        <f t="shared" si="210"/>
        <v>41983.8675</v>
      </c>
      <c r="L3387">
        <v>1418244552</v>
      </c>
      <c r="M3387" s="9">
        <f t="shared" si="211"/>
        <v>41953.8675</v>
      </c>
      <c r="N3387">
        <v>1415652552</v>
      </c>
      <c r="O3387" t="b">
        <v>0</v>
      </c>
      <c r="P3387">
        <v>15</v>
      </c>
      <c r="Q3387" t="b">
        <v>1</v>
      </c>
      <c r="R3387" t="s">
        <v>8269</v>
      </c>
    </row>
    <row r="3388" spans="1:18" ht="43.2" x14ac:dyDescent="0.55000000000000004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0" t="str">
        <f t="shared" si="208"/>
        <v>November</v>
      </c>
      <c r="J3388" s="10">
        <f t="shared" si="209"/>
        <v>2014</v>
      </c>
      <c r="K3388" s="9">
        <f t="shared" si="210"/>
        <v>41976.644745370373</v>
      </c>
      <c r="L3388">
        <v>1417620506</v>
      </c>
      <c r="M3388" s="9">
        <f t="shared" si="211"/>
        <v>41946.644745370373</v>
      </c>
      <c r="N3388">
        <v>1415028506</v>
      </c>
      <c r="O3388" t="b">
        <v>0</v>
      </c>
      <c r="P3388">
        <v>41</v>
      </c>
      <c r="Q3388" t="b">
        <v>1</v>
      </c>
      <c r="R3388" t="s">
        <v>8269</v>
      </c>
    </row>
    <row r="3389" spans="1:18" ht="43.2" x14ac:dyDescent="0.55000000000000004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0" t="str">
        <f t="shared" si="208"/>
        <v>November</v>
      </c>
      <c r="J3389" s="10">
        <f t="shared" si="209"/>
        <v>2014</v>
      </c>
      <c r="K3389" s="9">
        <f t="shared" si="210"/>
        <v>41987.762592592597</v>
      </c>
      <c r="L3389">
        <v>1418581088</v>
      </c>
      <c r="M3389" s="9">
        <f t="shared" si="211"/>
        <v>41947.762592592589</v>
      </c>
      <c r="N3389">
        <v>1415125088</v>
      </c>
      <c r="O3389" t="b">
        <v>0</v>
      </c>
      <c r="P3389">
        <v>35</v>
      </c>
      <c r="Q3389" t="b">
        <v>1</v>
      </c>
      <c r="R3389" t="s">
        <v>8269</v>
      </c>
    </row>
    <row r="3390" spans="1:18" ht="43.2" x14ac:dyDescent="0.55000000000000004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0" t="str">
        <f t="shared" si="208"/>
        <v>May</v>
      </c>
      <c r="J3390" s="10">
        <f t="shared" si="209"/>
        <v>2015</v>
      </c>
      <c r="K3390" s="9">
        <f t="shared" si="210"/>
        <v>42173.461122685185</v>
      </c>
      <c r="L3390">
        <v>1434625441</v>
      </c>
      <c r="M3390" s="9">
        <f t="shared" si="211"/>
        <v>42143.461122685185</v>
      </c>
      <c r="N3390">
        <v>1432033441</v>
      </c>
      <c r="O3390" t="b">
        <v>0</v>
      </c>
      <c r="P3390">
        <v>45</v>
      </c>
      <c r="Q3390" t="b">
        <v>1</v>
      </c>
      <c r="R3390" t="s">
        <v>8269</v>
      </c>
    </row>
    <row r="3391" spans="1:18" ht="43.2" x14ac:dyDescent="0.55000000000000004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0" t="str">
        <f t="shared" si="208"/>
        <v>May</v>
      </c>
      <c r="J3391" s="10">
        <f t="shared" si="209"/>
        <v>2016</v>
      </c>
      <c r="K3391" s="9">
        <f t="shared" si="210"/>
        <v>42524.563449074078</v>
      </c>
      <c r="L3391">
        <v>1464960682</v>
      </c>
      <c r="M3391" s="9">
        <f t="shared" si="211"/>
        <v>42494.563449074078</v>
      </c>
      <c r="N3391">
        <v>1462368682</v>
      </c>
      <c r="O3391" t="b">
        <v>0</v>
      </c>
      <c r="P3391">
        <v>62</v>
      </c>
      <c r="Q3391" t="b">
        <v>1</v>
      </c>
      <c r="R3391" t="s">
        <v>8269</v>
      </c>
    </row>
    <row r="3392" spans="1:18" ht="43.2" x14ac:dyDescent="0.55000000000000004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0" t="str">
        <f t="shared" si="208"/>
        <v>June</v>
      </c>
      <c r="J3392" s="10">
        <f t="shared" si="209"/>
        <v>2014</v>
      </c>
      <c r="K3392" s="9">
        <f t="shared" si="210"/>
        <v>41830.774826388886</v>
      </c>
      <c r="L3392">
        <v>1405017345</v>
      </c>
      <c r="M3392" s="9">
        <f t="shared" si="211"/>
        <v>41815.774826388886</v>
      </c>
      <c r="N3392">
        <v>1403721345</v>
      </c>
      <c r="O3392" t="b">
        <v>0</v>
      </c>
      <c r="P3392">
        <v>22</v>
      </c>
      <c r="Q3392" t="b">
        <v>1</v>
      </c>
      <c r="R3392" t="s">
        <v>8269</v>
      </c>
    </row>
    <row r="3393" spans="1:18" ht="43.2" x14ac:dyDescent="0.55000000000000004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0" t="str">
        <f t="shared" si="208"/>
        <v>July</v>
      </c>
      <c r="J3393" s="10">
        <f t="shared" si="209"/>
        <v>2014</v>
      </c>
      <c r="K3393" s="9">
        <f t="shared" si="210"/>
        <v>41859.936111111114</v>
      </c>
      <c r="L3393">
        <v>1407536880</v>
      </c>
      <c r="M3393" s="9">
        <f t="shared" si="211"/>
        <v>41830.545694444445</v>
      </c>
      <c r="N3393">
        <v>1404997548</v>
      </c>
      <c r="O3393" t="b">
        <v>0</v>
      </c>
      <c r="P3393">
        <v>18</v>
      </c>
      <c r="Q3393" t="b">
        <v>1</v>
      </c>
      <c r="R3393" t="s">
        <v>8269</v>
      </c>
    </row>
    <row r="3394" spans="1:18" ht="43.2" x14ac:dyDescent="0.55000000000000004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0" t="str">
        <f t="shared" si="208"/>
        <v>March</v>
      </c>
      <c r="J3394" s="10">
        <f t="shared" si="209"/>
        <v>2016</v>
      </c>
      <c r="K3394" s="9">
        <f t="shared" si="210"/>
        <v>42496.845543981486</v>
      </c>
      <c r="L3394">
        <v>1462565855</v>
      </c>
      <c r="M3394" s="9">
        <f t="shared" si="211"/>
        <v>42446.845543981486</v>
      </c>
      <c r="N3394">
        <v>1458245855</v>
      </c>
      <c r="O3394" t="b">
        <v>0</v>
      </c>
      <c r="P3394">
        <v>12</v>
      </c>
      <c r="Q3394" t="b">
        <v>1</v>
      </c>
      <c r="R3394" t="s">
        <v>8269</v>
      </c>
    </row>
    <row r="3395" spans="1:18" ht="43.2" x14ac:dyDescent="0.55000000000000004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0" t="str">
        <f t="shared" ref="I3395:I3458" si="212">TEXT(M3395, "mmmm")</f>
        <v>October</v>
      </c>
      <c r="J3395" s="10">
        <f t="shared" ref="J3395:J3458" si="213">YEAR(M3395)</f>
        <v>2014</v>
      </c>
      <c r="K3395" s="9">
        <f t="shared" ref="K3395:K3458" si="214">(((L3395/60)/60)/24)+DATE(1970,1,1)</f>
        <v>41949.031944444447</v>
      </c>
      <c r="L3395">
        <v>1415234760</v>
      </c>
      <c r="M3395" s="9">
        <f t="shared" ref="M3395:M3458" si="215">(((N3395/60)/60)/24)+DATE(1970,1,1)</f>
        <v>41923.921643518523</v>
      </c>
      <c r="N3395">
        <v>1413065230</v>
      </c>
      <c r="O3395" t="b">
        <v>0</v>
      </c>
      <c r="P3395">
        <v>44</v>
      </c>
      <c r="Q3395" t="b">
        <v>1</v>
      </c>
      <c r="R3395" t="s">
        <v>8269</v>
      </c>
    </row>
    <row r="3396" spans="1:18" ht="43.2" x14ac:dyDescent="0.55000000000000004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0" t="str">
        <f t="shared" si="212"/>
        <v>June</v>
      </c>
      <c r="J3396" s="10">
        <f t="shared" si="213"/>
        <v>2014</v>
      </c>
      <c r="K3396" s="9">
        <f t="shared" si="214"/>
        <v>41847.59542824074</v>
      </c>
      <c r="L3396">
        <v>1406470645</v>
      </c>
      <c r="M3396" s="9">
        <f t="shared" si="215"/>
        <v>41817.59542824074</v>
      </c>
      <c r="N3396">
        <v>1403878645</v>
      </c>
      <c r="O3396" t="b">
        <v>0</v>
      </c>
      <c r="P3396">
        <v>27</v>
      </c>
      <c r="Q3396" t="b">
        <v>1</v>
      </c>
      <c r="R3396" t="s">
        <v>8269</v>
      </c>
    </row>
    <row r="3397" spans="1:18" ht="28.8" x14ac:dyDescent="0.55000000000000004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0" t="str">
        <f t="shared" si="212"/>
        <v>May</v>
      </c>
      <c r="J3397" s="10">
        <f t="shared" si="213"/>
        <v>2015</v>
      </c>
      <c r="K3397" s="9">
        <f t="shared" si="214"/>
        <v>42154.756944444445</v>
      </c>
      <c r="L3397">
        <v>1433009400</v>
      </c>
      <c r="M3397" s="9">
        <f t="shared" si="215"/>
        <v>42140.712314814817</v>
      </c>
      <c r="N3397">
        <v>1431795944</v>
      </c>
      <c r="O3397" t="b">
        <v>0</v>
      </c>
      <c r="P3397">
        <v>38</v>
      </c>
      <c r="Q3397" t="b">
        <v>1</v>
      </c>
      <c r="R3397" t="s">
        <v>8269</v>
      </c>
    </row>
    <row r="3398" spans="1:18" ht="43.2" x14ac:dyDescent="0.55000000000000004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0" t="str">
        <f t="shared" si="212"/>
        <v>May</v>
      </c>
      <c r="J3398" s="10">
        <f t="shared" si="213"/>
        <v>2014</v>
      </c>
      <c r="K3398" s="9">
        <f t="shared" si="214"/>
        <v>41791.165972222225</v>
      </c>
      <c r="L3398">
        <v>1401595140</v>
      </c>
      <c r="M3398" s="9">
        <f t="shared" si="215"/>
        <v>41764.44663194444</v>
      </c>
      <c r="N3398">
        <v>1399286589</v>
      </c>
      <c r="O3398" t="b">
        <v>0</v>
      </c>
      <c r="P3398">
        <v>28</v>
      </c>
      <c r="Q3398" t="b">
        <v>1</v>
      </c>
      <c r="R3398" t="s">
        <v>8269</v>
      </c>
    </row>
    <row r="3399" spans="1:18" ht="28.8" x14ac:dyDescent="0.55000000000000004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0" t="str">
        <f t="shared" si="212"/>
        <v>January</v>
      </c>
      <c r="J3399" s="10">
        <f t="shared" si="213"/>
        <v>2016</v>
      </c>
      <c r="K3399" s="9">
        <f t="shared" si="214"/>
        <v>42418.916666666672</v>
      </c>
      <c r="L3399">
        <v>1455832800</v>
      </c>
      <c r="M3399" s="9">
        <f t="shared" si="215"/>
        <v>42378.478344907402</v>
      </c>
      <c r="N3399">
        <v>1452338929</v>
      </c>
      <c r="O3399" t="b">
        <v>0</v>
      </c>
      <c r="P3399">
        <v>24</v>
      </c>
      <c r="Q3399" t="b">
        <v>1</v>
      </c>
      <c r="R3399" t="s">
        <v>8269</v>
      </c>
    </row>
    <row r="3400" spans="1:18" ht="43.2" x14ac:dyDescent="0.55000000000000004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0" t="str">
        <f t="shared" si="212"/>
        <v>October</v>
      </c>
      <c r="J3400" s="10">
        <f t="shared" si="213"/>
        <v>2014</v>
      </c>
      <c r="K3400" s="9">
        <f t="shared" si="214"/>
        <v>41964.708333333328</v>
      </c>
      <c r="L3400">
        <v>1416589200</v>
      </c>
      <c r="M3400" s="9">
        <f t="shared" si="215"/>
        <v>41941.75203703704</v>
      </c>
      <c r="N3400">
        <v>1414605776</v>
      </c>
      <c r="O3400" t="b">
        <v>0</v>
      </c>
      <c r="P3400">
        <v>65</v>
      </c>
      <c r="Q3400" t="b">
        <v>1</v>
      </c>
      <c r="R3400" t="s">
        <v>8269</v>
      </c>
    </row>
    <row r="3401" spans="1:18" ht="43.2" x14ac:dyDescent="0.55000000000000004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0" t="str">
        <f t="shared" si="212"/>
        <v>January</v>
      </c>
      <c r="J3401" s="10">
        <f t="shared" si="213"/>
        <v>2015</v>
      </c>
      <c r="K3401" s="9">
        <f t="shared" si="214"/>
        <v>42056.920428240745</v>
      </c>
      <c r="L3401">
        <v>1424556325</v>
      </c>
      <c r="M3401" s="9">
        <f t="shared" si="215"/>
        <v>42026.920428240745</v>
      </c>
      <c r="N3401">
        <v>1421964325</v>
      </c>
      <c r="O3401" t="b">
        <v>0</v>
      </c>
      <c r="P3401">
        <v>46</v>
      </c>
      <c r="Q3401" t="b">
        <v>1</v>
      </c>
      <c r="R3401" t="s">
        <v>8269</v>
      </c>
    </row>
    <row r="3402" spans="1:18" ht="43.2" x14ac:dyDescent="0.55000000000000004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0" t="str">
        <f t="shared" si="212"/>
        <v>July</v>
      </c>
      <c r="J3402" s="10">
        <f t="shared" si="213"/>
        <v>2014</v>
      </c>
      <c r="K3402" s="9">
        <f t="shared" si="214"/>
        <v>41879.953865740739</v>
      </c>
      <c r="L3402">
        <v>1409266414</v>
      </c>
      <c r="M3402" s="9">
        <f t="shared" si="215"/>
        <v>41834.953865740739</v>
      </c>
      <c r="N3402">
        <v>1405378414</v>
      </c>
      <c r="O3402" t="b">
        <v>0</v>
      </c>
      <c r="P3402">
        <v>85</v>
      </c>
      <c r="Q3402" t="b">
        <v>1</v>
      </c>
      <c r="R3402" t="s">
        <v>8269</v>
      </c>
    </row>
    <row r="3403" spans="1:18" ht="43.2" x14ac:dyDescent="0.55000000000000004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0" t="str">
        <f t="shared" si="212"/>
        <v>July</v>
      </c>
      <c r="J3403" s="10">
        <f t="shared" si="213"/>
        <v>2015</v>
      </c>
      <c r="K3403" s="9">
        <f t="shared" si="214"/>
        <v>42223.723912037036</v>
      </c>
      <c r="L3403">
        <v>1438968146</v>
      </c>
      <c r="M3403" s="9">
        <f t="shared" si="215"/>
        <v>42193.723912037036</v>
      </c>
      <c r="N3403">
        <v>1436376146</v>
      </c>
      <c r="O3403" t="b">
        <v>0</v>
      </c>
      <c r="P3403">
        <v>66</v>
      </c>
      <c r="Q3403" t="b">
        <v>1</v>
      </c>
      <c r="R3403" t="s">
        <v>8269</v>
      </c>
    </row>
    <row r="3404" spans="1:18" ht="43.2" x14ac:dyDescent="0.55000000000000004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0" t="str">
        <f t="shared" si="212"/>
        <v>October</v>
      </c>
      <c r="J3404" s="10">
        <f t="shared" si="213"/>
        <v>2015</v>
      </c>
      <c r="K3404" s="9">
        <f t="shared" si="214"/>
        <v>42320.104861111111</v>
      </c>
      <c r="L3404">
        <v>1447295460</v>
      </c>
      <c r="M3404" s="9">
        <f t="shared" si="215"/>
        <v>42290.61855324074</v>
      </c>
      <c r="N3404">
        <v>1444747843</v>
      </c>
      <c r="O3404" t="b">
        <v>0</v>
      </c>
      <c r="P3404">
        <v>165</v>
      </c>
      <c r="Q3404" t="b">
        <v>1</v>
      </c>
      <c r="R3404" t="s">
        <v>8269</v>
      </c>
    </row>
    <row r="3405" spans="1:18" ht="43.2" x14ac:dyDescent="0.55000000000000004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0" t="str">
        <f t="shared" si="212"/>
        <v>May</v>
      </c>
      <c r="J3405" s="10">
        <f t="shared" si="213"/>
        <v>2015</v>
      </c>
      <c r="K3405" s="9">
        <f t="shared" si="214"/>
        <v>42180.462083333332</v>
      </c>
      <c r="L3405">
        <v>1435230324</v>
      </c>
      <c r="M3405" s="9">
        <f t="shared" si="215"/>
        <v>42150.462083333332</v>
      </c>
      <c r="N3405">
        <v>1432638324</v>
      </c>
      <c r="O3405" t="b">
        <v>0</v>
      </c>
      <c r="P3405">
        <v>17</v>
      </c>
      <c r="Q3405" t="b">
        <v>1</v>
      </c>
      <c r="R3405" t="s">
        <v>8269</v>
      </c>
    </row>
    <row r="3406" spans="1:18" ht="43.2" x14ac:dyDescent="0.55000000000000004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0" t="str">
        <f t="shared" si="212"/>
        <v>May</v>
      </c>
      <c r="J3406" s="10">
        <f t="shared" si="213"/>
        <v>2015</v>
      </c>
      <c r="K3406" s="9">
        <f t="shared" si="214"/>
        <v>42172.503495370373</v>
      </c>
      <c r="L3406">
        <v>1434542702</v>
      </c>
      <c r="M3406" s="9">
        <f t="shared" si="215"/>
        <v>42152.503495370373</v>
      </c>
      <c r="N3406">
        <v>1432814702</v>
      </c>
      <c r="O3406" t="b">
        <v>0</v>
      </c>
      <c r="P3406">
        <v>3</v>
      </c>
      <c r="Q3406" t="b">
        <v>1</v>
      </c>
      <c r="R3406" t="s">
        <v>8269</v>
      </c>
    </row>
    <row r="3407" spans="1:18" ht="43.2" x14ac:dyDescent="0.55000000000000004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0" t="str">
        <f t="shared" si="212"/>
        <v>February</v>
      </c>
      <c r="J3407" s="10">
        <f t="shared" si="213"/>
        <v>2016</v>
      </c>
      <c r="K3407" s="9">
        <f t="shared" si="214"/>
        <v>42430.999305555553</v>
      </c>
      <c r="L3407">
        <v>1456876740</v>
      </c>
      <c r="M3407" s="9">
        <f t="shared" si="215"/>
        <v>42410.017199074078</v>
      </c>
      <c r="N3407">
        <v>1455063886</v>
      </c>
      <c r="O3407" t="b">
        <v>0</v>
      </c>
      <c r="P3407">
        <v>17</v>
      </c>
      <c r="Q3407" t="b">
        <v>1</v>
      </c>
      <c r="R3407" t="s">
        <v>8269</v>
      </c>
    </row>
    <row r="3408" spans="1:18" ht="28.8" x14ac:dyDescent="0.55000000000000004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0" t="str">
        <f t="shared" si="212"/>
        <v>June</v>
      </c>
      <c r="J3408" s="10">
        <f t="shared" si="213"/>
        <v>2014</v>
      </c>
      <c r="K3408" s="9">
        <f t="shared" si="214"/>
        <v>41836.492777777778</v>
      </c>
      <c r="L3408">
        <v>1405511376</v>
      </c>
      <c r="M3408" s="9">
        <f t="shared" si="215"/>
        <v>41791.492777777778</v>
      </c>
      <c r="N3408">
        <v>1401623376</v>
      </c>
      <c r="O3408" t="b">
        <v>0</v>
      </c>
      <c r="P3408">
        <v>91</v>
      </c>
      <c r="Q3408" t="b">
        <v>1</v>
      </c>
      <c r="R3408" t="s">
        <v>8269</v>
      </c>
    </row>
    <row r="3409" spans="1:18" ht="57.6" x14ac:dyDescent="0.55000000000000004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0" t="str">
        <f t="shared" si="212"/>
        <v>June</v>
      </c>
      <c r="J3409" s="10">
        <f t="shared" si="213"/>
        <v>2014</v>
      </c>
      <c r="K3409" s="9">
        <f t="shared" si="214"/>
        <v>41826.422326388885</v>
      </c>
      <c r="L3409">
        <v>1404641289</v>
      </c>
      <c r="M3409" s="9">
        <f t="shared" si="215"/>
        <v>41796.422326388885</v>
      </c>
      <c r="N3409">
        <v>1402049289</v>
      </c>
      <c r="O3409" t="b">
        <v>0</v>
      </c>
      <c r="P3409">
        <v>67</v>
      </c>
      <c r="Q3409" t="b">
        <v>1</v>
      </c>
      <c r="R3409" t="s">
        <v>8269</v>
      </c>
    </row>
    <row r="3410" spans="1:18" ht="43.2" x14ac:dyDescent="0.55000000000000004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0" t="str">
        <f t="shared" si="212"/>
        <v>June</v>
      </c>
      <c r="J3410" s="10">
        <f t="shared" si="213"/>
        <v>2014</v>
      </c>
      <c r="K3410" s="9">
        <f t="shared" si="214"/>
        <v>41838.991944444446</v>
      </c>
      <c r="L3410">
        <v>1405727304</v>
      </c>
      <c r="M3410" s="9">
        <f t="shared" si="215"/>
        <v>41808.991944444446</v>
      </c>
      <c r="N3410">
        <v>1403135304</v>
      </c>
      <c r="O3410" t="b">
        <v>0</v>
      </c>
      <c r="P3410">
        <v>18</v>
      </c>
      <c r="Q3410" t="b">
        <v>1</v>
      </c>
      <c r="R3410" t="s">
        <v>8269</v>
      </c>
    </row>
    <row r="3411" spans="1:18" ht="43.2" x14ac:dyDescent="0.55000000000000004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0" t="str">
        <f t="shared" si="212"/>
        <v>June</v>
      </c>
      <c r="J3411" s="10">
        <f t="shared" si="213"/>
        <v>2016</v>
      </c>
      <c r="K3411" s="9">
        <f t="shared" si="214"/>
        <v>42582.873611111107</v>
      </c>
      <c r="L3411">
        <v>1469998680</v>
      </c>
      <c r="M3411" s="9">
        <f t="shared" si="215"/>
        <v>42544.814328703709</v>
      </c>
      <c r="N3411">
        <v>1466710358</v>
      </c>
      <c r="O3411" t="b">
        <v>0</v>
      </c>
      <c r="P3411">
        <v>21</v>
      </c>
      <c r="Q3411" t="b">
        <v>1</v>
      </c>
      <c r="R3411" t="s">
        <v>8269</v>
      </c>
    </row>
    <row r="3412" spans="1:18" ht="43.2" x14ac:dyDescent="0.55000000000000004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0" t="str">
        <f t="shared" si="212"/>
        <v>May</v>
      </c>
      <c r="J3412" s="10">
        <f t="shared" si="213"/>
        <v>2016</v>
      </c>
      <c r="K3412" s="9">
        <f t="shared" si="214"/>
        <v>42527.291666666672</v>
      </c>
      <c r="L3412">
        <v>1465196400</v>
      </c>
      <c r="M3412" s="9">
        <f t="shared" si="215"/>
        <v>42500.041550925926</v>
      </c>
      <c r="N3412">
        <v>1462841990</v>
      </c>
      <c r="O3412" t="b">
        <v>0</v>
      </c>
      <c r="P3412">
        <v>40</v>
      </c>
      <c r="Q3412" t="b">
        <v>1</v>
      </c>
      <c r="R3412" t="s">
        <v>8269</v>
      </c>
    </row>
    <row r="3413" spans="1:18" ht="43.2" x14ac:dyDescent="0.55000000000000004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0" t="str">
        <f t="shared" si="212"/>
        <v>September</v>
      </c>
      <c r="J3413" s="10">
        <f t="shared" si="213"/>
        <v>2015</v>
      </c>
      <c r="K3413" s="9">
        <f t="shared" si="214"/>
        <v>42285.022824074069</v>
      </c>
      <c r="L3413">
        <v>1444264372</v>
      </c>
      <c r="M3413" s="9">
        <f t="shared" si="215"/>
        <v>42265.022824074069</v>
      </c>
      <c r="N3413">
        <v>1442536372</v>
      </c>
      <c r="O3413" t="b">
        <v>0</v>
      </c>
      <c r="P3413">
        <v>78</v>
      </c>
      <c r="Q3413" t="b">
        <v>1</v>
      </c>
      <c r="R3413" t="s">
        <v>8269</v>
      </c>
    </row>
    <row r="3414" spans="1:18" ht="43.2" x14ac:dyDescent="0.55000000000000004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0" t="str">
        <f t="shared" si="212"/>
        <v>August</v>
      </c>
      <c r="J3414" s="10">
        <f t="shared" si="213"/>
        <v>2014</v>
      </c>
      <c r="K3414" s="9">
        <f t="shared" si="214"/>
        <v>41909.959050925929</v>
      </c>
      <c r="L3414">
        <v>1411858862</v>
      </c>
      <c r="M3414" s="9">
        <f t="shared" si="215"/>
        <v>41879.959050925929</v>
      </c>
      <c r="N3414">
        <v>1409266862</v>
      </c>
      <c r="O3414" t="b">
        <v>0</v>
      </c>
      <c r="P3414">
        <v>26</v>
      </c>
      <c r="Q3414" t="b">
        <v>1</v>
      </c>
      <c r="R3414" t="s">
        <v>8269</v>
      </c>
    </row>
    <row r="3415" spans="1:18" ht="43.2" x14ac:dyDescent="0.55000000000000004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0" t="str">
        <f t="shared" si="212"/>
        <v>February</v>
      </c>
      <c r="J3415" s="10">
        <f t="shared" si="213"/>
        <v>2015</v>
      </c>
      <c r="K3415" s="9">
        <f t="shared" si="214"/>
        <v>42063.207638888889</v>
      </c>
      <c r="L3415">
        <v>1425099540</v>
      </c>
      <c r="M3415" s="9">
        <f t="shared" si="215"/>
        <v>42053.733078703706</v>
      </c>
      <c r="N3415">
        <v>1424280938</v>
      </c>
      <c r="O3415" t="b">
        <v>0</v>
      </c>
      <c r="P3415">
        <v>14</v>
      </c>
      <c r="Q3415" t="b">
        <v>1</v>
      </c>
      <c r="R3415" t="s">
        <v>8269</v>
      </c>
    </row>
    <row r="3416" spans="1:18" ht="43.2" x14ac:dyDescent="0.55000000000000004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0" t="str">
        <f t="shared" si="212"/>
        <v>November</v>
      </c>
      <c r="J3416" s="10">
        <f t="shared" si="213"/>
        <v>2016</v>
      </c>
      <c r="K3416" s="9">
        <f t="shared" si="214"/>
        <v>42705.332638888889</v>
      </c>
      <c r="L3416">
        <v>1480579140</v>
      </c>
      <c r="M3416" s="9">
        <f t="shared" si="215"/>
        <v>42675.832465277781</v>
      </c>
      <c r="N3416">
        <v>1478030325</v>
      </c>
      <c r="O3416" t="b">
        <v>0</v>
      </c>
      <c r="P3416">
        <v>44</v>
      </c>
      <c r="Q3416" t="b">
        <v>1</v>
      </c>
      <c r="R3416" t="s">
        <v>8269</v>
      </c>
    </row>
    <row r="3417" spans="1:18" ht="28.8" x14ac:dyDescent="0.55000000000000004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0" t="str">
        <f t="shared" si="212"/>
        <v>April</v>
      </c>
      <c r="J3417" s="10">
        <f t="shared" si="213"/>
        <v>2016</v>
      </c>
      <c r="K3417" s="9">
        <f t="shared" si="214"/>
        <v>42477.979166666672</v>
      </c>
      <c r="L3417">
        <v>1460935800</v>
      </c>
      <c r="M3417" s="9">
        <f t="shared" si="215"/>
        <v>42467.144166666665</v>
      </c>
      <c r="N3417">
        <v>1459999656</v>
      </c>
      <c r="O3417" t="b">
        <v>0</v>
      </c>
      <c r="P3417">
        <v>9</v>
      </c>
      <c r="Q3417" t="b">
        <v>1</v>
      </c>
      <c r="R3417" t="s">
        <v>8269</v>
      </c>
    </row>
    <row r="3418" spans="1:18" ht="57.6" x14ac:dyDescent="0.55000000000000004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0" t="str">
        <f t="shared" si="212"/>
        <v>March</v>
      </c>
      <c r="J3418" s="10">
        <f t="shared" si="213"/>
        <v>2015</v>
      </c>
      <c r="K3418" s="9">
        <f t="shared" si="214"/>
        <v>42117.770833333328</v>
      </c>
      <c r="L3418">
        <v>1429813800</v>
      </c>
      <c r="M3418" s="9">
        <f t="shared" si="215"/>
        <v>42089.412557870368</v>
      </c>
      <c r="N3418">
        <v>1427363645</v>
      </c>
      <c r="O3418" t="b">
        <v>0</v>
      </c>
      <c r="P3418">
        <v>30</v>
      </c>
      <c r="Q3418" t="b">
        <v>1</v>
      </c>
      <c r="R3418" t="s">
        <v>8269</v>
      </c>
    </row>
    <row r="3419" spans="1:18" ht="43.2" x14ac:dyDescent="0.55000000000000004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0" t="str">
        <f t="shared" si="212"/>
        <v>September</v>
      </c>
      <c r="J3419" s="10">
        <f t="shared" si="213"/>
        <v>2014</v>
      </c>
      <c r="K3419" s="9">
        <f t="shared" si="214"/>
        <v>41938.029861111114</v>
      </c>
      <c r="L3419">
        <v>1414284180</v>
      </c>
      <c r="M3419" s="9">
        <f t="shared" si="215"/>
        <v>41894.91375</v>
      </c>
      <c r="N3419">
        <v>1410558948</v>
      </c>
      <c r="O3419" t="b">
        <v>0</v>
      </c>
      <c r="P3419">
        <v>45</v>
      </c>
      <c r="Q3419" t="b">
        <v>1</v>
      </c>
      <c r="R3419" t="s">
        <v>8269</v>
      </c>
    </row>
    <row r="3420" spans="1:18" ht="43.2" x14ac:dyDescent="0.55000000000000004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0" t="str">
        <f t="shared" si="212"/>
        <v>April</v>
      </c>
      <c r="J3420" s="10">
        <f t="shared" si="213"/>
        <v>2014</v>
      </c>
      <c r="K3420" s="9">
        <f t="shared" si="214"/>
        <v>41782.83457175926</v>
      </c>
      <c r="L3420">
        <v>1400875307</v>
      </c>
      <c r="M3420" s="9">
        <f t="shared" si="215"/>
        <v>41752.83457175926</v>
      </c>
      <c r="N3420">
        <v>1398283307</v>
      </c>
      <c r="O3420" t="b">
        <v>0</v>
      </c>
      <c r="P3420">
        <v>56</v>
      </c>
      <c r="Q3420" t="b">
        <v>1</v>
      </c>
      <c r="R3420" t="s">
        <v>8269</v>
      </c>
    </row>
    <row r="3421" spans="1:18" ht="57.6" x14ac:dyDescent="0.55000000000000004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0" t="str">
        <f t="shared" si="212"/>
        <v>March</v>
      </c>
      <c r="J3421" s="10">
        <f t="shared" si="213"/>
        <v>2016</v>
      </c>
      <c r="K3421" s="9">
        <f t="shared" si="214"/>
        <v>42466.895833333328</v>
      </c>
      <c r="L3421">
        <v>1459978200</v>
      </c>
      <c r="M3421" s="9">
        <f t="shared" si="215"/>
        <v>42448.821585648147</v>
      </c>
      <c r="N3421">
        <v>1458416585</v>
      </c>
      <c r="O3421" t="b">
        <v>0</v>
      </c>
      <c r="P3421">
        <v>46</v>
      </c>
      <c r="Q3421" t="b">
        <v>1</v>
      </c>
      <c r="R3421" t="s">
        <v>8269</v>
      </c>
    </row>
    <row r="3422" spans="1:18" ht="43.2" x14ac:dyDescent="0.55000000000000004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0" t="str">
        <f t="shared" si="212"/>
        <v>February</v>
      </c>
      <c r="J3422" s="10">
        <f t="shared" si="213"/>
        <v>2016</v>
      </c>
      <c r="K3422" s="9">
        <f t="shared" si="214"/>
        <v>42414</v>
      </c>
      <c r="L3422">
        <v>1455408000</v>
      </c>
      <c r="M3422" s="9">
        <f t="shared" si="215"/>
        <v>42405.090300925927</v>
      </c>
      <c r="N3422">
        <v>1454638202</v>
      </c>
      <c r="O3422" t="b">
        <v>0</v>
      </c>
      <c r="P3422">
        <v>34</v>
      </c>
      <c r="Q3422" t="b">
        <v>1</v>
      </c>
      <c r="R3422" t="s">
        <v>8269</v>
      </c>
    </row>
    <row r="3423" spans="1:18" ht="43.2" x14ac:dyDescent="0.55000000000000004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0" t="str">
        <f t="shared" si="212"/>
        <v>February</v>
      </c>
      <c r="J3423" s="10">
        <f t="shared" si="213"/>
        <v>2015</v>
      </c>
      <c r="K3423" s="9">
        <f t="shared" si="214"/>
        <v>42067.791238425925</v>
      </c>
      <c r="L3423">
        <v>1425495563</v>
      </c>
      <c r="M3423" s="9">
        <f t="shared" si="215"/>
        <v>42037.791238425925</v>
      </c>
      <c r="N3423">
        <v>1422903563</v>
      </c>
      <c r="O3423" t="b">
        <v>0</v>
      </c>
      <c r="P3423">
        <v>98</v>
      </c>
      <c r="Q3423" t="b">
        <v>1</v>
      </c>
      <c r="R3423" t="s">
        <v>8269</v>
      </c>
    </row>
    <row r="3424" spans="1:18" ht="43.2" x14ac:dyDescent="0.55000000000000004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0" t="str">
        <f t="shared" si="212"/>
        <v>November</v>
      </c>
      <c r="J3424" s="10">
        <f t="shared" si="213"/>
        <v>2015</v>
      </c>
      <c r="K3424" s="9">
        <f t="shared" si="214"/>
        <v>42352</v>
      </c>
      <c r="L3424">
        <v>1450051200</v>
      </c>
      <c r="M3424" s="9">
        <f t="shared" si="215"/>
        <v>42323.562222222223</v>
      </c>
      <c r="N3424">
        <v>1447594176</v>
      </c>
      <c r="O3424" t="b">
        <v>0</v>
      </c>
      <c r="P3424">
        <v>46</v>
      </c>
      <c r="Q3424" t="b">
        <v>1</v>
      </c>
      <c r="R3424" t="s">
        <v>8269</v>
      </c>
    </row>
    <row r="3425" spans="1:18" ht="43.2" x14ac:dyDescent="0.55000000000000004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0" t="str">
        <f t="shared" si="212"/>
        <v>March</v>
      </c>
      <c r="J3425" s="10">
        <f t="shared" si="213"/>
        <v>2015</v>
      </c>
      <c r="K3425" s="9">
        <f t="shared" si="214"/>
        <v>42118.911354166667</v>
      </c>
      <c r="L3425">
        <v>1429912341</v>
      </c>
      <c r="M3425" s="9">
        <f t="shared" si="215"/>
        <v>42088.911354166667</v>
      </c>
      <c r="N3425">
        <v>1427320341</v>
      </c>
      <c r="O3425" t="b">
        <v>0</v>
      </c>
      <c r="P3425">
        <v>10</v>
      </c>
      <c r="Q3425" t="b">
        <v>1</v>
      </c>
      <c r="R3425" t="s">
        <v>8269</v>
      </c>
    </row>
    <row r="3426" spans="1:18" ht="43.2" x14ac:dyDescent="0.55000000000000004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0" t="str">
        <f t="shared" si="212"/>
        <v>January</v>
      </c>
      <c r="J3426" s="10">
        <f t="shared" si="213"/>
        <v>2015</v>
      </c>
      <c r="K3426" s="9">
        <f t="shared" si="214"/>
        <v>42040.290972222225</v>
      </c>
      <c r="L3426">
        <v>1423119540</v>
      </c>
      <c r="M3426" s="9">
        <f t="shared" si="215"/>
        <v>42018.676898148144</v>
      </c>
      <c r="N3426">
        <v>1421252084</v>
      </c>
      <c r="O3426" t="b">
        <v>0</v>
      </c>
      <c r="P3426">
        <v>76</v>
      </c>
      <c r="Q3426" t="b">
        <v>1</v>
      </c>
      <c r="R3426" t="s">
        <v>8269</v>
      </c>
    </row>
    <row r="3427" spans="1:18" ht="43.2" x14ac:dyDescent="0.55000000000000004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0" t="str">
        <f t="shared" si="212"/>
        <v>September</v>
      </c>
      <c r="J3427" s="10">
        <f t="shared" si="213"/>
        <v>2014</v>
      </c>
      <c r="K3427" s="9">
        <f t="shared" si="214"/>
        <v>41916.617314814815</v>
      </c>
      <c r="L3427">
        <v>1412434136</v>
      </c>
      <c r="M3427" s="9">
        <f t="shared" si="215"/>
        <v>41884.617314814815</v>
      </c>
      <c r="N3427">
        <v>1409669336</v>
      </c>
      <c r="O3427" t="b">
        <v>0</v>
      </c>
      <c r="P3427">
        <v>104</v>
      </c>
      <c r="Q3427" t="b">
        <v>1</v>
      </c>
      <c r="R3427" t="s">
        <v>8269</v>
      </c>
    </row>
    <row r="3428" spans="1:18" ht="43.2" x14ac:dyDescent="0.55000000000000004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0" t="str">
        <f t="shared" si="212"/>
        <v>September</v>
      </c>
      <c r="J3428" s="10">
        <f t="shared" si="213"/>
        <v>2014</v>
      </c>
      <c r="K3428" s="9">
        <f t="shared" si="214"/>
        <v>41903.083333333336</v>
      </c>
      <c r="L3428">
        <v>1411264800</v>
      </c>
      <c r="M3428" s="9">
        <f t="shared" si="215"/>
        <v>41884.056747685187</v>
      </c>
      <c r="N3428">
        <v>1409620903</v>
      </c>
      <c r="O3428" t="b">
        <v>0</v>
      </c>
      <c r="P3428">
        <v>87</v>
      </c>
      <c r="Q3428" t="b">
        <v>1</v>
      </c>
      <c r="R3428" t="s">
        <v>8269</v>
      </c>
    </row>
    <row r="3429" spans="1:18" ht="43.2" x14ac:dyDescent="0.55000000000000004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0" t="str">
        <f t="shared" si="212"/>
        <v>June</v>
      </c>
      <c r="J3429" s="10">
        <f t="shared" si="213"/>
        <v>2014</v>
      </c>
      <c r="K3429" s="9">
        <f t="shared" si="214"/>
        <v>41822.645277777774</v>
      </c>
      <c r="L3429">
        <v>1404314952</v>
      </c>
      <c r="M3429" s="9">
        <f t="shared" si="215"/>
        <v>41792.645277777774</v>
      </c>
      <c r="N3429">
        <v>1401722952</v>
      </c>
      <c r="O3429" t="b">
        <v>0</v>
      </c>
      <c r="P3429">
        <v>29</v>
      </c>
      <c r="Q3429" t="b">
        <v>1</v>
      </c>
      <c r="R3429" t="s">
        <v>8269</v>
      </c>
    </row>
    <row r="3430" spans="1:18" ht="43.2" x14ac:dyDescent="0.55000000000000004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0" t="str">
        <f t="shared" si="212"/>
        <v>February</v>
      </c>
      <c r="J3430" s="10">
        <f t="shared" si="213"/>
        <v>2015</v>
      </c>
      <c r="K3430" s="9">
        <f t="shared" si="214"/>
        <v>42063.708333333328</v>
      </c>
      <c r="L3430">
        <v>1425142800</v>
      </c>
      <c r="M3430" s="9">
        <f t="shared" si="215"/>
        <v>42038.720451388886</v>
      </c>
      <c r="N3430">
        <v>1422983847</v>
      </c>
      <c r="O3430" t="b">
        <v>0</v>
      </c>
      <c r="P3430">
        <v>51</v>
      </c>
      <c r="Q3430" t="b">
        <v>1</v>
      </c>
      <c r="R3430" t="s">
        <v>8269</v>
      </c>
    </row>
    <row r="3431" spans="1:18" ht="43.2" x14ac:dyDescent="0.55000000000000004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0" t="str">
        <f t="shared" si="212"/>
        <v>October</v>
      </c>
      <c r="J3431" s="10">
        <f t="shared" si="213"/>
        <v>2016</v>
      </c>
      <c r="K3431" s="9">
        <f t="shared" si="214"/>
        <v>42676.021539351852</v>
      </c>
      <c r="L3431">
        <v>1478046661</v>
      </c>
      <c r="M3431" s="9">
        <f t="shared" si="215"/>
        <v>42662.021539351852</v>
      </c>
      <c r="N3431">
        <v>1476837061</v>
      </c>
      <c r="O3431" t="b">
        <v>0</v>
      </c>
      <c r="P3431">
        <v>12</v>
      </c>
      <c r="Q3431" t="b">
        <v>1</v>
      </c>
      <c r="R3431" t="s">
        <v>8269</v>
      </c>
    </row>
    <row r="3432" spans="1:18" ht="43.2" x14ac:dyDescent="0.55000000000000004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0" t="str">
        <f t="shared" si="212"/>
        <v>June</v>
      </c>
      <c r="J3432" s="10">
        <f t="shared" si="213"/>
        <v>2014</v>
      </c>
      <c r="K3432" s="9">
        <f t="shared" si="214"/>
        <v>41850.945613425924</v>
      </c>
      <c r="L3432">
        <v>1406760101</v>
      </c>
      <c r="M3432" s="9">
        <f t="shared" si="215"/>
        <v>41820.945613425924</v>
      </c>
      <c r="N3432">
        <v>1404168101</v>
      </c>
      <c r="O3432" t="b">
        <v>0</v>
      </c>
      <c r="P3432">
        <v>72</v>
      </c>
      <c r="Q3432" t="b">
        <v>1</v>
      </c>
      <c r="R3432" t="s">
        <v>8269</v>
      </c>
    </row>
    <row r="3433" spans="1:18" ht="43.2" x14ac:dyDescent="0.55000000000000004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0" t="str">
        <f t="shared" si="212"/>
        <v>July</v>
      </c>
      <c r="J3433" s="10">
        <f t="shared" si="213"/>
        <v>2014</v>
      </c>
      <c r="K3433" s="9">
        <f t="shared" si="214"/>
        <v>41869.730937500004</v>
      </c>
      <c r="L3433">
        <v>1408383153</v>
      </c>
      <c r="M3433" s="9">
        <f t="shared" si="215"/>
        <v>41839.730937500004</v>
      </c>
      <c r="N3433">
        <v>1405791153</v>
      </c>
      <c r="O3433" t="b">
        <v>0</v>
      </c>
      <c r="P3433">
        <v>21</v>
      </c>
      <c r="Q3433" t="b">
        <v>1</v>
      </c>
      <c r="R3433" t="s">
        <v>8269</v>
      </c>
    </row>
    <row r="3434" spans="1:18" ht="43.2" x14ac:dyDescent="0.55000000000000004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0" t="str">
        <f t="shared" si="212"/>
        <v>January</v>
      </c>
      <c r="J3434" s="10">
        <f t="shared" si="213"/>
        <v>2016</v>
      </c>
      <c r="K3434" s="9">
        <f t="shared" si="214"/>
        <v>42405.916666666672</v>
      </c>
      <c r="L3434">
        <v>1454709600</v>
      </c>
      <c r="M3434" s="9">
        <f t="shared" si="215"/>
        <v>42380.581180555557</v>
      </c>
      <c r="N3434">
        <v>1452520614</v>
      </c>
      <c r="O3434" t="b">
        <v>0</v>
      </c>
      <c r="P3434">
        <v>42</v>
      </c>
      <c r="Q3434" t="b">
        <v>1</v>
      </c>
      <c r="R3434" t="s">
        <v>8269</v>
      </c>
    </row>
    <row r="3435" spans="1:18" ht="43.2" x14ac:dyDescent="0.55000000000000004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0" t="str">
        <f t="shared" si="212"/>
        <v>May</v>
      </c>
      <c r="J3435" s="10">
        <f t="shared" si="213"/>
        <v>2014</v>
      </c>
      <c r="K3435" s="9">
        <f t="shared" si="214"/>
        <v>41807.125</v>
      </c>
      <c r="L3435">
        <v>1402974000</v>
      </c>
      <c r="M3435" s="9">
        <f t="shared" si="215"/>
        <v>41776.063136574077</v>
      </c>
      <c r="N3435">
        <v>1400290255</v>
      </c>
      <c r="O3435" t="b">
        <v>0</v>
      </c>
      <c r="P3435">
        <v>71</v>
      </c>
      <c r="Q3435" t="b">
        <v>1</v>
      </c>
      <c r="R3435" t="s">
        <v>8269</v>
      </c>
    </row>
    <row r="3436" spans="1:18" ht="43.2" x14ac:dyDescent="0.55000000000000004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0" t="str">
        <f t="shared" si="212"/>
        <v>June</v>
      </c>
      <c r="J3436" s="10">
        <f t="shared" si="213"/>
        <v>2014</v>
      </c>
      <c r="K3436" s="9">
        <f t="shared" si="214"/>
        <v>41830.380428240744</v>
      </c>
      <c r="L3436">
        <v>1404983269</v>
      </c>
      <c r="M3436" s="9">
        <f t="shared" si="215"/>
        <v>41800.380428240744</v>
      </c>
      <c r="N3436">
        <v>1402391269</v>
      </c>
      <c r="O3436" t="b">
        <v>0</v>
      </c>
      <c r="P3436">
        <v>168</v>
      </c>
      <c r="Q3436" t="b">
        <v>1</v>
      </c>
      <c r="R3436" t="s">
        <v>8269</v>
      </c>
    </row>
    <row r="3437" spans="1:18" ht="43.2" x14ac:dyDescent="0.55000000000000004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0" t="str">
        <f t="shared" si="212"/>
        <v>July</v>
      </c>
      <c r="J3437" s="10">
        <f t="shared" si="213"/>
        <v>2016</v>
      </c>
      <c r="K3437" s="9">
        <f t="shared" si="214"/>
        <v>42589.125</v>
      </c>
      <c r="L3437">
        <v>1470538800</v>
      </c>
      <c r="M3437" s="9">
        <f t="shared" si="215"/>
        <v>42572.61681712963</v>
      </c>
      <c r="N3437">
        <v>1469112493</v>
      </c>
      <c r="O3437" t="b">
        <v>0</v>
      </c>
      <c r="P3437">
        <v>19</v>
      </c>
      <c r="Q3437" t="b">
        <v>1</v>
      </c>
      <c r="R3437" t="s">
        <v>8269</v>
      </c>
    </row>
    <row r="3438" spans="1:18" ht="43.2" x14ac:dyDescent="0.55000000000000004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0" t="str">
        <f t="shared" si="212"/>
        <v>July</v>
      </c>
      <c r="J3438" s="10">
        <f t="shared" si="213"/>
        <v>2014</v>
      </c>
      <c r="K3438" s="9">
        <f t="shared" si="214"/>
        <v>41872.686111111114</v>
      </c>
      <c r="L3438">
        <v>1408638480</v>
      </c>
      <c r="M3438" s="9">
        <f t="shared" si="215"/>
        <v>41851.541585648149</v>
      </c>
      <c r="N3438">
        <v>1406811593</v>
      </c>
      <c r="O3438" t="b">
        <v>0</v>
      </c>
      <c r="P3438">
        <v>37</v>
      </c>
      <c r="Q3438" t="b">
        <v>1</v>
      </c>
      <c r="R3438" t="s">
        <v>8269</v>
      </c>
    </row>
    <row r="3439" spans="1:18" ht="43.2" x14ac:dyDescent="0.55000000000000004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0" t="str">
        <f t="shared" si="212"/>
        <v>July</v>
      </c>
      <c r="J3439" s="10">
        <f t="shared" si="213"/>
        <v>2015</v>
      </c>
      <c r="K3439" s="9">
        <f t="shared" si="214"/>
        <v>42235.710879629631</v>
      </c>
      <c r="L3439">
        <v>1440003820</v>
      </c>
      <c r="M3439" s="9">
        <f t="shared" si="215"/>
        <v>42205.710879629631</v>
      </c>
      <c r="N3439">
        <v>1437411820</v>
      </c>
      <c r="O3439" t="b">
        <v>0</v>
      </c>
      <c r="P3439">
        <v>36</v>
      </c>
      <c r="Q3439" t="b">
        <v>1</v>
      </c>
      <c r="R3439" t="s">
        <v>8269</v>
      </c>
    </row>
    <row r="3440" spans="1:18" ht="43.2" x14ac:dyDescent="0.55000000000000004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0" t="str">
        <f t="shared" si="212"/>
        <v>April</v>
      </c>
      <c r="J3440" s="10">
        <f t="shared" si="213"/>
        <v>2015</v>
      </c>
      <c r="K3440" s="9">
        <f t="shared" si="214"/>
        <v>42126.875</v>
      </c>
      <c r="L3440">
        <v>1430600400</v>
      </c>
      <c r="M3440" s="9">
        <f t="shared" si="215"/>
        <v>42100.927858796291</v>
      </c>
      <c r="N3440">
        <v>1428358567</v>
      </c>
      <c r="O3440" t="b">
        <v>0</v>
      </c>
      <c r="P3440">
        <v>14</v>
      </c>
      <c r="Q3440" t="b">
        <v>1</v>
      </c>
      <c r="R3440" t="s">
        <v>8269</v>
      </c>
    </row>
    <row r="3441" spans="1:18" ht="28.8" x14ac:dyDescent="0.55000000000000004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0" t="str">
        <f t="shared" si="212"/>
        <v>January</v>
      </c>
      <c r="J3441" s="10">
        <f t="shared" si="213"/>
        <v>2016</v>
      </c>
      <c r="K3441" s="9">
        <f t="shared" si="214"/>
        <v>42388.207638888889</v>
      </c>
      <c r="L3441">
        <v>1453179540</v>
      </c>
      <c r="M3441" s="9">
        <f t="shared" si="215"/>
        <v>42374.911226851851</v>
      </c>
      <c r="N3441">
        <v>1452030730</v>
      </c>
      <c r="O3441" t="b">
        <v>0</v>
      </c>
      <c r="P3441">
        <v>18</v>
      </c>
      <c r="Q3441" t="b">
        <v>1</v>
      </c>
      <c r="R3441" t="s">
        <v>8269</v>
      </c>
    </row>
    <row r="3442" spans="1:18" ht="43.2" x14ac:dyDescent="0.55000000000000004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0" t="str">
        <f t="shared" si="212"/>
        <v>June</v>
      </c>
      <c r="J3442" s="10">
        <f t="shared" si="213"/>
        <v>2014</v>
      </c>
      <c r="K3442" s="9">
        <f t="shared" si="214"/>
        <v>41831.677083333336</v>
      </c>
      <c r="L3442">
        <v>1405095300</v>
      </c>
      <c r="M3442" s="9">
        <f t="shared" si="215"/>
        <v>41809.12300925926</v>
      </c>
      <c r="N3442">
        <v>1403146628</v>
      </c>
      <c r="O3442" t="b">
        <v>0</v>
      </c>
      <c r="P3442">
        <v>82</v>
      </c>
      <c r="Q3442" t="b">
        <v>1</v>
      </c>
      <c r="R3442" t="s">
        <v>8269</v>
      </c>
    </row>
    <row r="3443" spans="1:18" ht="43.2" x14ac:dyDescent="0.55000000000000004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0" t="str">
        <f t="shared" si="212"/>
        <v>October</v>
      </c>
      <c r="J3443" s="10">
        <f t="shared" si="213"/>
        <v>2015</v>
      </c>
      <c r="K3443" s="9">
        <f t="shared" si="214"/>
        <v>42321.845138888893</v>
      </c>
      <c r="L3443">
        <v>1447445820</v>
      </c>
      <c r="M3443" s="9">
        <f t="shared" si="215"/>
        <v>42294.429641203707</v>
      </c>
      <c r="N3443">
        <v>1445077121</v>
      </c>
      <c r="O3443" t="b">
        <v>0</v>
      </c>
      <c r="P3443">
        <v>43</v>
      </c>
      <c r="Q3443" t="b">
        <v>1</v>
      </c>
      <c r="R3443" t="s">
        <v>8269</v>
      </c>
    </row>
    <row r="3444" spans="1:18" ht="43.2" x14ac:dyDescent="0.55000000000000004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0" t="str">
        <f t="shared" si="212"/>
        <v>April</v>
      </c>
      <c r="J3444" s="10">
        <f t="shared" si="213"/>
        <v>2015</v>
      </c>
      <c r="K3444" s="9">
        <f t="shared" si="214"/>
        <v>42154.841111111105</v>
      </c>
      <c r="L3444">
        <v>1433016672</v>
      </c>
      <c r="M3444" s="9">
        <f t="shared" si="215"/>
        <v>42124.841111111105</v>
      </c>
      <c r="N3444">
        <v>1430424672</v>
      </c>
      <c r="O3444" t="b">
        <v>0</v>
      </c>
      <c r="P3444">
        <v>8</v>
      </c>
      <c r="Q3444" t="b">
        <v>1</v>
      </c>
      <c r="R3444" t="s">
        <v>8269</v>
      </c>
    </row>
    <row r="3445" spans="1:18" ht="43.2" x14ac:dyDescent="0.55000000000000004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0" t="str">
        <f t="shared" si="212"/>
        <v>August</v>
      </c>
      <c r="J3445" s="10">
        <f t="shared" si="213"/>
        <v>2014</v>
      </c>
      <c r="K3445" s="9">
        <f t="shared" si="214"/>
        <v>41891.524837962963</v>
      </c>
      <c r="L3445">
        <v>1410266146</v>
      </c>
      <c r="M3445" s="9">
        <f t="shared" si="215"/>
        <v>41861.524837962963</v>
      </c>
      <c r="N3445">
        <v>1407674146</v>
      </c>
      <c r="O3445" t="b">
        <v>0</v>
      </c>
      <c r="P3445">
        <v>45</v>
      </c>
      <c r="Q3445" t="b">
        <v>1</v>
      </c>
      <c r="R3445" t="s">
        <v>8269</v>
      </c>
    </row>
    <row r="3446" spans="1:18" ht="43.2" x14ac:dyDescent="0.55000000000000004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0" t="str">
        <f t="shared" si="212"/>
        <v>May</v>
      </c>
      <c r="J3446" s="10">
        <f t="shared" si="213"/>
        <v>2016</v>
      </c>
      <c r="K3446" s="9">
        <f t="shared" si="214"/>
        <v>42529.582638888889</v>
      </c>
      <c r="L3446">
        <v>1465394340</v>
      </c>
      <c r="M3446" s="9">
        <f t="shared" si="215"/>
        <v>42521.291504629626</v>
      </c>
      <c r="N3446">
        <v>1464677986</v>
      </c>
      <c r="O3446" t="b">
        <v>0</v>
      </c>
      <c r="P3446">
        <v>20</v>
      </c>
      <c r="Q3446" t="b">
        <v>1</v>
      </c>
      <c r="R3446" t="s">
        <v>8269</v>
      </c>
    </row>
    <row r="3447" spans="1:18" ht="43.2" x14ac:dyDescent="0.55000000000000004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0" t="str">
        <f t="shared" si="212"/>
        <v>September</v>
      </c>
      <c r="J3447" s="10">
        <f t="shared" si="213"/>
        <v>2015</v>
      </c>
      <c r="K3447" s="9">
        <f t="shared" si="214"/>
        <v>42300.530509259261</v>
      </c>
      <c r="L3447">
        <v>1445604236</v>
      </c>
      <c r="M3447" s="9">
        <f t="shared" si="215"/>
        <v>42272.530509259261</v>
      </c>
      <c r="N3447">
        <v>1443185036</v>
      </c>
      <c r="O3447" t="b">
        <v>0</v>
      </c>
      <c r="P3447">
        <v>31</v>
      </c>
      <c r="Q3447" t="b">
        <v>1</v>
      </c>
      <c r="R3447" t="s">
        <v>8269</v>
      </c>
    </row>
    <row r="3448" spans="1:18" ht="43.2" x14ac:dyDescent="0.55000000000000004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0" t="str">
        <f t="shared" si="212"/>
        <v>January</v>
      </c>
      <c r="J3448" s="10">
        <f t="shared" si="213"/>
        <v>2015</v>
      </c>
      <c r="K3448" s="9">
        <f t="shared" si="214"/>
        <v>42040.513888888891</v>
      </c>
      <c r="L3448">
        <v>1423138800</v>
      </c>
      <c r="M3448" s="9">
        <f t="shared" si="215"/>
        <v>42016.832465277781</v>
      </c>
      <c r="N3448">
        <v>1421092725</v>
      </c>
      <c r="O3448" t="b">
        <v>0</v>
      </c>
      <c r="P3448">
        <v>25</v>
      </c>
      <c r="Q3448" t="b">
        <v>1</v>
      </c>
      <c r="R3448" t="s">
        <v>8269</v>
      </c>
    </row>
    <row r="3449" spans="1:18" ht="28.8" x14ac:dyDescent="0.55000000000000004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0" t="str">
        <f t="shared" si="212"/>
        <v>February</v>
      </c>
      <c r="J3449" s="10">
        <f t="shared" si="213"/>
        <v>2016</v>
      </c>
      <c r="K3449" s="9">
        <f t="shared" si="214"/>
        <v>42447.847361111111</v>
      </c>
      <c r="L3449">
        <v>1458332412</v>
      </c>
      <c r="M3449" s="9">
        <f t="shared" si="215"/>
        <v>42402.889027777783</v>
      </c>
      <c r="N3449">
        <v>1454448012</v>
      </c>
      <c r="O3449" t="b">
        <v>0</v>
      </c>
      <c r="P3449">
        <v>14</v>
      </c>
      <c r="Q3449" t="b">
        <v>1</v>
      </c>
      <c r="R3449" t="s">
        <v>8269</v>
      </c>
    </row>
    <row r="3450" spans="1:18" ht="43.2" x14ac:dyDescent="0.55000000000000004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0" t="str">
        <f t="shared" si="212"/>
        <v>November</v>
      </c>
      <c r="J3450" s="10">
        <f t="shared" si="213"/>
        <v>2014</v>
      </c>
      <c r="K3450" s="9">
        <f t="shared" si="214"/>
        <v>41990.119085648148</v>
      </c>
      <c r="L3450">
        <v>1418784689</v>
      </c>
      <c r="M3450" s="9">
        <f t="shared" si="215"/>
        <v>41960.119085648148</v>
      </c>
      <c r="N3450">
        <v>1416192689</v>
      </c>
      <c r="O3450" t="b">
        <v>0</v>
      </c>
      <c r="P3450">
        <v>45</v>
      </c>
      <c r="Q3450" t="b">
        <v>1</v>
      </c>
      <c r="R3450" t="s">
        <v>8269</v>
      </c>
    </row>
    <row r="3451" spans="1:18" ht="43.2" x14ac:dyDescent="0.55000000000000004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0" t="str">
        <f t="shared" si="212"/>
        <v>June</v>
      </c>
      <c r="J3451" s="10">
        <f t="shared" si="213"/>
        <v>2016</v>
      </c>
      <c r="K3451" s="9">
        <f t="shared" si="214"/>
        <v>42560.166666666672</v>
      </c>
      <c r="L3451">
        <v>1468036800</v>
      </c>
      <c r="M3451" s="9">
        <f t="shared" si="215"/>
        <v>42532.052523148144</v>
      </c>
      <c r="N3451">
        <v>1465607738</v>
      </c>
      <c r="O3451" t="b">
        <v>0</v>
      </c>
      <c r="P3451">
        <v>20</v>
      </c>
      <c r="Q3451" t="b">
        <v>1</v>
      </c>
      <c r="R3451" t="s">
        <v>8269</v>
      </c>
    </row>
    <row r="3452" spans="1:18" ht="43.2" x14ac:dyDescent="0.55000000000000004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0" t="str">
        <f t="shared" si="212"/>
        <v>February</v>
      </c>
      <c r="J3452" s="10">
        <f t="shared" si="213"/>
        <v>2015</v>
      </c>
      <c r="K3452" s="9">
        <f t="shared" si="214"/>
        <v>42096.662858796291</v>
      </c>
      <c r="L3452">
        <v>1427990071</v>
      </c>
      <c r="M3452" s="9">
        <f t="shared" si="215"/>
        <v>42036.704525462963</v>
      </c>
      <c r="N3452">
        <v>1422809671</v>
      </c>
      <c r="O3452" t="b">
        <v>0</v>
      </c>
      <c r="P3452">
        <v>39</v>
      </c>
      <c r="Q3452" t="b">
        <v>1</v>
      </c>
      <c r="R3452" t="s">
        <v>8269</v>
      </c>
    </row>
    <row r="3453" spans="1:18" ht="43.2" x14ac:dyDescent="0.55000000000000004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0" t="str">
        <f t="shared" si="212"/>
        <v>March</v>
      </c>
      <c r="J3453" s="10">
        <f t="shared" si="213"/>
        <v>2015</v>
      </c>
      <c r="K3453" s="9">
        <f t="shared" si="214"/>
        <v>42115.723692129628</v>
      </c>
      <c r="L3453">
        <v>1429636927</v>
      </c>
      <c r="M3453" s="9">
        <f t="shared" si="215"/>
        <v>42088.723692129628</v>
      </c>
      <c r="N3453">
        <v>1427304127</v>
      </c>
      <c r="O3453" t="b">
        <v>0</v>
      </c>
      <c r="P3453">
        <v>16</v>
      </c>
      <c r="Q3453" t="b">
        <v>1</v>
      </c>
      <c r="R3453" t="s">
        <v>8269</v>
      </c>
    </row>
    <row r="3454" spans="1:18" ht="43.2" x14ac:dyDescent="0.55000000000000004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0" t="str">
        <f t="shared" si="212"/>
        <v>June</v>
      </c>
      <c r="J3454" s="10">
        <f t="shared" si="213"/>
        <v>2014</v>
      </c>
      <c r="K3454" s="9">
        <f t="shared" si="214"/>
        <v>41843.165972222225</v>
      </c>
      <c r="L3454">
        <v>1406087940</v>
      </c>
      <c r="M3454" s="9">
        <f t="shared" si="215"/>
        <v>41820.639189814814</v>
      </c>
      <c r="N3454">
        <v>1404141626</v>
      </c>
      <c r="O3454" t="b">
        <v>0</v>
      </c>
      <c r="P3454">
        <v>37</v>
      </c>
      <c r="Q3454" t="b">
        <v>1</v>
      </c>
      <c r="R3454" t="s">
        <v>8269</v>
      </c>
    </row>
    <row r="3455" spans="1:18" ht="43.2" x14ac:dyDescent="0.55000000000000004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0" t="str">
        <f t="shared" si="212"/>
        <v>June</v>
      </c>
      <c r="J3455" s="10">
        <f t="shared" si="213"/>
        <v>2016</v>
      </c>
      <c r="K3455" s="9">
        <f t="shared" si="214"/>
        <v>42595.97865740741</v>
      </c>
      <c r="L3455">
        <v>1471130956</v>
      </c>
      <c r="M3455" s="9">
        <f t="shared" si="215"/>
        <v>42535.97865740741</v>
      </c>
      <c r="N3455">
        <v>1465946956</v>
      </c>
      <c r="O3455" t="b">
        <v>0</v>
      </c>
      <c r="P3455">
        <v>14</v>
      </c>
      <c r="Q3455" t="b">
        <v>1</v>
      </c>
      <c r="R3455" t="s">
        <v>8269</v>
      </c>
    </row>
    <row r="3456" spans="1:18" ht="43.2" x14ac:dyDescent="0.55000000000000004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0" t="str">
        <f t="shared" si="212"/>
        <v>July</v>
      </c>
      <c r="J3456" s="10">
        <f t="shared" si="213"/>
        <v>2014</v>
      </c>
      <c r="K3456" s="9">
        <f t="shared" si="214"/>
        <v>41851.698599537034</v>
      </c>
      <c r="L3456">
        <v>1406825159</v>
      </c>
      <c r="M3456" s="9">
        <f t="shared" si="215"/>
        <v>41821.698599537034</v>
      </c>
      <c r="N3456">
        <v>1404233159</v>
      </c>
      <c r="O3456" t="b">
        <v>0</v>
      </c>
      <c r="P3456">
        <v>21</v>
      </c>
      <c r="Q3456" t="b">
        <v>1</v>
      </c>
      <c r="R3456" t="s">
        <v>8269</v>
      </c>
    </row>
    <row r="3457" spans="1:18" ht="43.2" x14ac:dyDescent="0.55000000000000004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0" t="str">
        <f t="shared" si="212"/>
        <v>September</v>
      </c>
      <c r="J3457" s="10">
        <f t="shared" si="213"/>
        <v>2016</v>
      </c>
      <c r="K3457" s="9">
        <f t="shared" si="214"/>
        <v>42656.7503125</v>
      </c>
      <c r="L3457">
        <v>1476381627</v>
      </c>
      <c r="M3457" s="9">
        <f t="shared" si="215"/>
        <v>42626.7503125</v>
      </c>
      <c r="N3457">
        <v>1473789627</v>
      </c>
      <c r="O3457" t="b">
        <v>0</v>
      </c>
      <c r="P3457">
        <v>69</v>
      </c>
      <c r="Q3457" t="b">
        <v>1</v>
      </c>
      <c r="R3457" t="s">
        <v>8269</v>
      </c>
    </row>
    <row r="3458" spans="1:18" ht="43.2" x14ac:dyDescent="0.55000000000000004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0" t="str">
        <f t="shared" si="212"/>
        <v>July</v>
      </c>
      <c r="J3458" s="10">
        <f t="shared" si="213"/>
        <v>2014</v>
      </c>
      <c r="K3458" s="9">
        <f t="shared" si="214"/>
        <v>41852.290972222225</v>
      </c>
      <c r="L3458">
        <v>1406876340</v>
      </c>
      <c r="M3458" s="9">
        <f t="shared" si="215"/>
        <v>41821.205636574072</v>
      </c>
      <c r="N3458">
        <v>1404190567</v>
      </c>
      <c r="O3458" t="b">
        <v>0</v>
      </c>
      <c r="P3458">
        <v>16</v>
      </c>
      <c r="Q3458" t="b">
        <v>1</v>
      </c>
      <c r="R3458" t="s">
        <v>8269</v>
      </c>
    </row>
    <row r="3459" spans="1:18" ht="28.8" x14ac:dyDescent="0.55000000000000004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0" t="str">
        <f t="shared" ref="I3459:I3522" si="216">TEXT(M3459, "mmmm")</f>
        <v>January</v>
      </c>
      <c r="J3459" s="10">
        <f t="shared" ref="J3459:J3522" si="217">YEAR(M3459)</f>
        <v>2015</v>
      </c>
      <c r="K3459" s="9">
        <f t="shared" ref="K3459:K3522" si="218">(((L3459/60)/60)/24)+DATE(1970,1,1)</f>
        <v>42047.249305555553</v>
      </c>
      <c r="L3459">
        <v>1423720740</v>
      </c>
      <c r="M3459" s="9">
        <f t="shared" ref="M3459:M3522" si="219">(((N3459/60)/60)/24)+DATE(1970,1,1)</f>
        <v>42016.706678240742</v>
      </c>
      <c r="N3459">
        <v>1421081857</v>
      </c>
      <c r="O3459" t="b">
        <v>0</v>
      </c>
      <c r="P3459">
        <v>55</v>
      </c>
      <c r="Q3459" t="b">
        <v>1</v>
      </c>
      <c r="R3459" t="s">
        <v>8269</v>
      </c>
    </row>
    <row r="3460" spans="1:18" ht="43.2" x14ac:dyDescent="0.55000000000000004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0" t="str">
        <f t="shared" si="216"/>
        <v>January</v>
      </c>
      <c r="J3460" s="10">
        <f t="shared" si="217"/>
        <v>2015</v>
      </c>
      <c r="K3460" s="9">
        <f t="shared" si="218"/>
        <v>42038.185416666667</v>
      </c>
      <c r="L3460">
        <v>1422937620</v>
      </c>
      <c r="M3460" s="9">
        <f t="shared" si="219"/>
        <v>42011.202581018515</v>
      </c>
      <c r="N3460">
        <v>1420606303</v>
      </c>
      <c r="O3460" t="b">
        <v>0</v>
      </c>
      <c r="P3460">
        <v>27</v>
      </c>
      <c r="Q3460" t="b">
        <v>1</v>
      </c>
      <c r="R3460" t="s">
        <v>8269</v>
      </c>
    </row>
    <row r="3461" spans="1:18" ht="43.2" x14ac:dyDescent="0.55000000000000004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0" t="str">
        <f t="shared" si="216"/>
        <v>April</v>
      </c>
      <c r="J3461" s="10">
        <f t="shared" si="217"/>
        <v>2016</v>
      </c>
      <c r="K3461" s="9">
        <f t="shared" si="218"/>
        <v>42510.479861111111</v>
      </c>
      <c r="L3461">
        <v>1463743860</v>
      </c>
      <c r="M3461" s="9">
        <f t="shared" si="219"/>
        <v>42480.479861111111</v>
      </c>
      <c r="N3461">
        <v>1461151860</v>
      </c>
      <c r="O3461" t="b">
        <v>0</v>
      </c>
      <c r="P3461">
        <v>36</v>
      </c>
      <c r="Q3461" t="b">
        <v>1</v>
      </c>
      <c r="R3461" t="s">
        <v>8269</v>
      </c>
    </row>
    <row r="3462" spans="1:18" ht="43.2" x14ac:dyDescent="0.55000000000000004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0" t="str">
        <f t="shared" si="216"/>
        <v>August</v>
      </c>
      <c r="J3462" s="10">
        <f t="shared" si="217"/>
        <v>2014</v>
      </c>
      <c r="K3462" s="9">
        <f t="shared" si="218"/>
        <v>41866.527222222219</v>
      </c>
      <c r="L3462">
        <v>1408106352</v>
      </c>
      <c r="M3462" s="9">
        <f t="shared" si="219"/>
        <v>41852.527222222219</v>
      </c>
      <c r="N3462">
        <v>1406896752</v>
      </c>
      <c r="O3462" t="b">
        <v>0</v>
      </c>
      <c r="P3462">
        <v>19</v>
      </c>
      <c r="Q3462" t="b">
        <v>1</v>
      </c>
      <c r="R3462" t="s">
        <v>8269</v>
      </c>
    </row>
    <row r="3463" spans="1:18" ht="43.2" x14ac:dyDescent="0.55000000000000004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0" t="str">
        <f t="shared" si="216"/>
        <v>September</v>
      </c>
      <c r="J3463" s="10">
        <f t="shared" si="217"/>
        <v>2016</v>
      </c>
      <c r="K3463" s="9">
        <f t="shared" si="218"/>
        <v>42672.125</v>
      </c>
      <c r="L3463">
        <v>1477710000</v>
      </c>
      <c r="M3463" s="9">
        <f t="shared" si="219"/>
        <v>42643.632858796293</v>
      </c>
      <c r="N3463">
        <v>1475248279</v>
      </c>
      <c r="O3463" t="b">
        <v>0</v>
      </c>
      <c r="P3463">
        <v>12</v>
      </c>
      <c r="Q3463" t="b">
        <v>1</v>
      </c>
      <c r="R3463" t="s">
        <v>8269</v>
      </c>
    </row>
    <row r="3464" spans="1:18" ht="43.2" x14ac:dyDescent="0.55000000000000004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0" t="str">
        <f t="shared" si="216"/>
        <v>June</v>
      </c>
      <c r="J3464" s="10">
        <f t="shared" si="217"/>
        <v>2015</v>
      </c>
      <c r="K3464" s="9">
        <f t="shared" si="218"/>
        <v>42195.75</v>
      </c>
      <c r="L3464">
        <v>1436551200</v>
      </c>
      <c r="M3464" s="9">
        <f t="shared" si="219"/>
        <v>42179.898472222223</v>
      </c>
      <c r="N3464">
        <v>1435181628</v>
      </c>
      <c r="O3464" t="b">
        <v>0</v>
      </c>
      <c r="P3464">
        <v>17</v>
      </c>
      <c r="Q3464" t="b">
        <v>1</v>
      </c>
      <c r="R3464" t="s">
        <v>8269</v>
      </c>
    </row>
    <row r="3465" spans="1:18" ht="43.2" x14ac:dyDescent="0.55000000000000004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0" t="str">
        <f t="shared" si="216"/>
        <v>August</v>
      </c>
      <c r="J3465" s="10">
        <f t="shared" si="217"/>
        <v>2016</v>
      </c>
      <c r="K3465" s="9">
        <f t="shared" si="218"/>
        <v>42654.165972222225</v>
      </c>
      <c r="L3465">
        <v>1476158340</v>
      </c>
      <c r="M3465" s="9">
        <f t="shared" si="219"/>
        <v>42612.918807870374</v>
      </c>
      <c r="N3465">
        <v>1472594585</v>
      </c>
      <c r="O3465" t="b">
        <v>0</v>
      </c>
      <c r="P3465">
        <v>114</v>
      </c>
      <c r="Q3465" t="b">
        <v>1</v>
      </c>
      <c r="R3465" t="s">
        <v>8269</v>
      </c>
    </row>
    <row r="3466" spans="1:18" ht="43.2" x14ac:dyDescent="0.55000000000000004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0" t="str">
        <f t="shared" si="216"/>
        <v>July</v>
      </c>
      <c r="J3466" s="10">
        <f t="shared" si="217"/>
        <v>2016</v>
      </c>
      <c r="K3466" s="9">
        <f t="shared" si="218"/>
        <v>42605.130057870367</v>
      </c>
      <c r="L3466">
        <v>1471921637</v>
      </c>
      <c r="M3466" s="9">
        <f t="shared" si="219"/>
        <v>42575.130057870367</v>
      </c>
      <c r="N3466">
        <v>1469329637</v>
      </c>
      <c r="O3466" t="b">
        <v>0</v>
      </c>
      <c r="P3466">
        <v>93</v>
      </c>
      <c r="Q3466" t="b">
        <v>1</v>
      </c>
      <c r="R3466" t="s">
        <v>8269</v>
      </c>
    </row>
    <row r="3467" spans="1:18" ht="43.2" x14ac:dyDescent="0.55000000000000004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0" t="str">
        <f t="shared" si="216"/>
        <v>July</v>
      </c>
      <c r="J3467" s="10">
        <f t="shared" si="217"/>
        <v>2015</v>
      </c>
      <c r="K3467" s="9">
        <f t="shared" si="218"/>
        <v>42225.666666666672</v>
      </c>
      <c r="L3467">
        <v>1439136000</v>
      </c>
      <c r="M3467" s="9">
        <f t="shared" si="219"/>
        <v>42200.625833333332</v>
      </c>
      <c r="N3467">
        <v>1436972472</v>
      </c>
      <c r="O3467" t="b">
        <v>0</v>
      </c>
      <c r="P3467">
        <v>36</v>
      </c>
      <c r="Q3467" t="b">
        <v>1</v>
      </c>
      <c r="R3467" t="s">
        <v>8269</v>
      </c>
    </row>
    <row r="3468" spans="1:18" ht="28.8" x14ac:dyDescent="0.55000000000000004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0" t="str">
        <f t="shared" si="216"/>
        <v>February</v>
      </c>
      <c r="J3468" s="10">
        <f t="shared" si="217"/>
        <v>2016</v>
      </c>
      <c r="K3468" s="9">
        <f t="shared" si="218"/>
        <v>42479.977430555555</v>
      </c>
      <c r="L3468">
        <v>1461108450</v>
      </c>
      <c r="M3468" s="9">
        <f t="shared" si="219"/>
        <v>42420.019097222219</v>
      </c>
      <c r="N3468">
        <v>1455928050</v>
      </c>
      <c r="O3468" t="b">
        <v>0</v>
      </c>
      <c r="P3468">
        <v>61</v>
      </c>
      <c r="Q3468" t="b">
        <v>1</v>
      </c>
      <c r="R3468" t="s">
        <v>8269</v>
      </c>
    </row>
    <row r="3469" spans="1:18" x14ac:dyDescent="0.55000000000000004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0" t="str">
        <f t="shared" si="216"/>
        <v>February</v>
      </c>
      <c r="J3469" s="10">
        <f t="shared" si="217"/>
        <v>2015</v>
      </c>
      <c r="K3469" s="9">
        <f t="shared" si="218"/>
        <v>42083.630000000005</v>
      </c>
      <c r="L3469">
        <v>1426864032</v>
      </c>
      <c r="M3469" s="9">
        <f t="shared" si="219"/>
        <v>42053.671666666662</v>
      </c>
      <c r="N3469">
        <v>1424275632</v>
      </c>
      <c r="O3469" t="b">
        <v>0</v>
      </c>
      <c r="P3469">
        <v>47</v>
      </c>
      <c r="Q3469" t="b">
        <v>1</v>
      </c>
      <c r="R3469" t="s">
        <v>8269</v>
      </c>
    </row>
    <row r="3470" spans="1:18" ht="43.2" x14ac:dyDescent="0.55000000000000004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0" t="str">
        <f t="shared" si="216"/>
        <v>August</v>
      </c>
      <c r="J3470" s="10">
        <f t="shared" si="217"/>
        <v>2016</v>
      </c>
      <c r="K3470" s="9">
        <f t="shared" si="218"/>
        <v>42634.125</v>
      </c>
      <c r="L3470">
        <v>1474426800</v>
      </c>
      <c r="M3470" s="9">
        <f t="shared" si="219"/>
        <v>42605.765381944439</v>
      </c>
      <c r="N3470">
        <v>1471976529</v>
      </c>
      <c r="O3470" t="b">
        <v>0</v>
      </c>
      <c r="P3470">
        <v>17</v>
      </c>
      <c r="Q3470" t="b">
        <v>1</v>
      </c>
      <c r="R3470" t="s">
        <v>8269</v>
      </c>
    </row>
    <row r="3471" spans="1:18" ht="43.2" x14ac:dyDescent="0.55000000000000004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0" t="str">
        <f t="shared" si="216"/>
        <v>March</v>
      </c>
      <c r="J3471" s="10">
        <f t="shared" si="217"/>
        <v>2016</v>
      </c>
      <c r="K3471" s="9">
        <f t="shared" si="218"/>
        <v>42488.641724537039</v>
      </c>
      <c r="L3471">
        <v>1461857045</v>
      </c>
      <c r="M3471" s="9">
        <f t="shared" si="219"/>
        <v>42458.641724537039</v>
      </c>
      <c r="N3471">
        <v>1459265045</v>
      </c>
      <c r="O3471" t="b">
        <v>0</v>
      </c>
      <c r="P3471">
        <v>63</v>
      </c>
      <c r="Q3471" t="b">
        <v>1</v>
      </c>
      <c r="R3471" t="s">
        <v>8269</v>
      </c>
    </row>
    <row r="3472" spans="1:18" ht="28.8" x14ac:dyDescent="0.55000000000000004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0" t="str">
        <f t="shared" si="216"/>
        <v>June</v>
      </c>
      <c r="J3472" s="10">
        <f t="shared" si="217"/>
        <v>2016</v>
      </c>
      <c r="K3472" s="9">
        <f t="shared" si="218"/>
        <v>42566.901388888888</v>
      </c>
      <c r="L3472">
        <v>1468618680</v>
      </c>
      <c r="M3472" s="9">
        <f t="shared" si="219"/>
        <v>42529.022013888884</v>
      </c>
      <c r="N3472">
        <v>1465345902</v>
      </c>
      <c r="O3472" t="b">
        <v>0</v>
      </c>
      <c r="P3472">
        <v>9</v>
      </c>
      <c r="Q3472" t="b">
        <v>1</v>
      </c>
      <c r="R3472" t="s">
        <v>8269</v>
      </c>
    </row>
    <row r="3473" spans="1:18" ht="43.2" x14ac:dyDescent="0.55000000000000004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0" t="str">
        <f t="shared" si="216"/>
        <v>July</v>
      </c>
      <c r="J3473" s="10">
        <f t="shared" si="217"/>
        <v>2014</v>
      </c>
      <c r="K3473" s="9">
        <f t="shared" si="218"/>
        <v>41882.833333333336</v>
      </c>
      <c r="L3473">
        <v>1409515200</v>
      </c>
      <c r="M3473" s="9">
        <f t="shared" si="219"/>
        <v>41841.820486111108</v>
      </c>
      <c r="N3473">
        <v>1405971690</v>
      </c>
      <c r="O3473" t="b">
        <v>0</v>
      </c>
      <c r="P3473">
        <v>30</v>
      </c>
      <c r="Q3473" t="b">
        <v>1</v>
      </c>
      <c r="R3473" t="s">
        <v>8269</v>
      </c>
    </row>
    <row r="3474" spans="1:18" ht="43.2" x14ac:dyDescent="0.55000000000000004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0" t="str">
        <f t="shared" si="216"/>
        <v>October</v>
      </c>
      <c r="J3474" s="10">
        <f t="shared" si="217"/>
        <v>2014</v>
      </c>
      <c r="K3474" s="9">
        <f t="shared" si="218"/>
        <v>41949.249305555553</v>
      </c>
      <c r="L3474">
        <v>1415253540</v>
      </c>
      <c r="M3474" s="9">
        <f t="shared" si="219"/>
        <v>41928.170497685183</v>
      </c>
      <c r="N3474">
        <v>1413432331</v>
      </c>
      <c r="O3474" t="b">
        <v>0</v>
      </c>
      <c r="P3474">
        <v>23</v>
      </c>
      <c r="Q3474" t="b">
        <v>1</v>
      </c>
      <c r="R3474" t="s">
        <v>8269</v>
      </c>
    </row>
    <row r="3475" spans="1:18" ht="43.2" x14ac:dyDescent="0.55000000000000004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0" t="str">
        <f t="shared" si="216"/>
        <v>February</v>
      </c>
      <c r="J3475" s="10">
        <f t="shared" si="217"/>
        <v>2015</v>
      </c>
      <c r="K3475" s="9">
        <f t="shared" si="218"/>
        <v>42083.852083333331</v>
      </c>
      <c r="L3475">
        <v>1426883220</v>
      </c>
      <c r="M3475" s="9">
        <f t="shared" si="219"/>
        <v>42062.834444444445</v>
      </c>
      <c r="N3475">
        <v>1425067296</v>
      </c>
      <c r="O3475" t="b">
        <v>0</v>
      </c>
      <c r="P3475">
        <v>33</v>
      </c>
      <c r="Q3475" t="b">
        <v>1</v>
      </c>
      <c r="R3475" t="s">
        <v>8269</v>
      </c>
    </row>
    <row r="3476" spans="1:18" ht="43.2" x14ac:dyDescent="0.55000000000000004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0" t="str">
        <f t="shared" si="216"/>
        <v>June</v>
      </c>
      <c r="J3476" s="10">
        <f t="shared" si="217"/>
        <v>2016</v>
      </c>
      <c r="K3476" s="9">
        <f t="shared" si="218"/>
        <v>42571.501516203702</v>
      </c>
      <c r="L3476">
        <v>1469016131</v>
      </c>
      <c r="M3476" s="9">
        <f t="shared" si="219"/>
        <v>42541.501516203702</v>
      </c>
      <c r="N3476">
        <v>1466424131</v>
      </c>
      <c r="O3476" t="b">
        <v>0</v>
      </c>
      <c r="P3476">
        <v>39</v>
      </c>
      <c r="Q3476" t="b">
        <v>1</v>
      </c>
      <c r="R3476" t="s">
        <v>8269</v>
      </c>
    </row>
    <row r="3477" spans="1:18" ht="43.2" x14ac:dyDescent="0.55000000000000004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0" t="str">
        <f t="shared" si="216"/>
        <v>October</v>
      </c>
      <c r="J3477" s="10">
        <f t="shared" si="217"/>
        <v>2014</v>
      </c>
      <c r="K3477" s="9">
        <f t="shared" si="218"/>
        <v>41946</v>
      </c>
      <c r="L3477">
        <v>1414972800</v>
      </c>
      <c r="M3477" s="9">
        <f t="shared" si="219"/>
        <v>41918.880833333329</v>
      </c>
      <c r="N3477">
        <v>1412629704</v>
      </c>
      <c r="O3477" t="b">
        <v>0</v>
      </c>
      <c r="P3477">
        <v>17</v>
      </c>
      <c r="Q3477" t="b">
        <v>1</v>
      </c>
      <c r="R3477" t="s">
        <v>8269</v>
      </c>
    </row>
    <row r="3478" spans="1:18" ht="43.2" x14ac:dyDescent="0.55000000000000004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0" t="str">
        <f t="shared" si="216"/>
        <v>October</v>
      </c>
      <c r="J3478" s="10">
        <f t="shared" si="217"/>
        <v>2014</v>
      </c>
      <c r="K3478" s="9">
        <f t="shared" si="218"/>
        <v>41939.125</v>
      </c>
      <c r="L3478">
        <v>1414378800</v>
      </c>
      <c r="M3478" s="9">
        <f t="shared" si="219"/>
        <v>41921.279976851853</v>
      </c>
      <c r="N3478">
        <v>1412836990</v>
      </c>
      <c r="O3478" t="b">
        <v>0</v>
      </c>
      <c r="P3478">
        <v>6</v>
      </c>
      <c r="Q3478" t="b">
        <v>1</v>
      </c>
      <c r="R3478" t="s">
        <v>8269</v>
      </c>
    </row>
    <row r="3479" spans="1:18" ht="43.2" x14ac:dyDescent="0.55000000000000004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0" t="str">
        <f t="shared" si="216"/>
        <v>May</v>
      </c>
      <c r="J3479" s="10">
        <f t="shared" si="217"/>
        <v>2015</v>
      </c>
      <c r="K3479" s="9">
        <f t="shared" si="218"/>
        <v>42141.125</v>
      </c>
      <c r="L3479">
        <v>1431831600</v>
      </c>
      <c r="M3479" s="9">
        <f t="shared" si="219"/>
        <v>42128.736608796295</v>
      </c>
      <c r="N3479">
        <v>1430761243</v>
      </c>
      <c r="O3479" t="b">
        <v>0</v>
      </c>
      <c r="P3479">
        <v>39</v>
      </c>
      <c r="Q3479" t="b">
        <v>1</v>
      </c>
      <c r="R3479" t="s">
        <v>8269</v>
      </c>
    </row>
    <row r="3480" spans="1:18" ht="43.2" x14ac:dyDescent="0.55000000000000004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0" t="str">
        <f t="shared" si="216"/>
        <v>February</v>
      </c>
      <c r="J3480" s="10">
        <f t="shared" si="217"/>
        <v>2015</v>
      </c>
      <c r="K3480" s="9">
        <f t="shared" si="218"/>
        <v>42079.875</v>
      </c>
      <c r="L3480">
        <v>1426539600</v>
      </c>
      <c r="M3480" s="9">
        <f t="shared" si="219"/>
        <v>42053.916921296302</v>
      </c>
      <c r="N3480">
        <v>1424296822</v>
      </c>
      <c r="O3480" t="b">
        <v>0</v>
      </c>
      <c r="P3480">
        <v>57</v>
      </c>
      <c r="Q3480" t="b">
        <v>1</v>
      </c>
      <c r="R3480" t="s">
        <v>8269</v>
      </c>
    </row>
    <row r="3481" spans="1:18" ht="43.2" x14ac:dyDescent="0.55000000000000004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0" t="str">
        <f t="shared" si="216"/>
        <v>May</v>
      </c>
      <c r="J3481" s="10">
        <f t="shared" si="217"/>
        <v>2014</v>
      </c>
      <c r="K3481" s="9">
        <f t="shared" si="218"/>
        <v>41811.855092592588</v>
      </c>
      <c r="L3481">
        <v>1403382680</v>
      </c>
      <c r="M3481" s="9">
        <f t="shared" si="219"/>
        <v>41781.855092592588</v>
      </c>
      <c r="N3481">
        <v>1400790680</v>
      </c>
      <c r="O3481" t="b">
        <v>0</v>
      </c>
      <c r="P3481">
        <v>56</v>
      </c>
      <c r="Q3481" t="b">
        <v>1</v>
      </c>
      <c r="R3481" t="s">
        <v>8269</v>
      </c>
    </row>
    <row r="3482" spans="1:18" ht="43.2" x14ac:dyDescent="0.55000000000000004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0" t="str">
        <f t="shared" si="216"/>
        <v>June</v>
      </c>
      <c r="J3482" s="10">
        <f t="shared" si="217"/>
        <v>2015</v>
      </c>
      <c r="K3482" s="9">
        <f t="shared" si="218"/>
        <v>42195.875</v>
      </c>
      <c r="L3482">
        <v>1436562000</v>
      </c>
      <c r="M3482" s="9">
        <f t="shared" si="219"/>
        <v>42171.317442129628</v>
      </c>
      <c r="N3482">
        <v>1434440227</v>
      </c>
      <c r="O3482" t="b">
        <v>0</v>
      </c>
      <c r="P3482">
        <v>13</v>
      </c>
      <c r="Q3482" t="b">
        <v>1</v>
      </c>
      <c r="R3482" t="s">
        <v>8269</v>
      </c>
    </row>
    <row r="3483" spans="1:18" ht="43.2" x14ac:dyDescent="0.55000000000000004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0" t="str">
        <f t="shared" si="216"/>
        <v>December</v>
      </c>
      <c r="J3483" s="10">
        <f t="shared" si="217"/>
        <v>2014</v>
      </c>
      <c r="K3483" s="9">
        <f t="shared" si="218"/>
        <v>42006.24754629629</v>
      </c>
      <c r="L3483">
        <v>1420178188</v>
      </c>
      <c r="M3483" s="9">
        <f t="shared" si="219"/>
        <v>41989.24754629629</v>
      </c>
      <c r="N3483">
        <v>1418709388</v>
      </c>
      <c r="O3483" t="b">
        <v>0</v>
      </c>
      <c r="P3483">
        <v>95</v>
      </c>
      <c r="Q3483" t="b">
        <v>1</v>
      </c>
      <c r="R3483" t="s">
        <v>8269</v>
      </c>
    </row>
    <row r="3484" spans="1:18" ht="43.2" x14ac:dyDescent="0.55000000000000004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0" t="str">
        <f t="shared" si="216"/>
        <v>June</v>
      </c>
      <c r="J3484" s="10">
        <f t="shared" si="217"/>
        <v>2014</v>
      </c>
      <c r="K3484" s="9">
        <f t="shared" si="218"/>
        <v>41826.771597222221</v>
      </c>
      <c r="L3484">
        <v>1404671466</v>
      </c>
      <c r="M3484" s="9">
        <f t="shared" si="219"/>
        <v>41796.771597222221</v>
      </c>
      <c r="N3484">
        <v>1402079466</v>
      </c>
      <c r="O3484" t="b">
        <v>0</v>
      </c>
      <c r="P3484">
        <v>80</v>
      </c>
      <c r="Q3484" t="b">
        <v>1</v>
      </c>
      <c r="R3484" t="s">
        <v>8269</v>
      </c>
    </row>
    <row r="3485" spans="1:18" ht="43.2" x14ac:dyDescent="0.55000000000000004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0" t="str">
        <f t="shared" si="216"/>
        <v>June</v>
      </c>
      <c r="J3485" s="10">
        <f t="shared" si="217"/>
        <v>2014</v>
      </c>
      <c r="K3485" s="9">
        <f t="shared" si="218"/>
        <v>41823.668761574074</v>
      </c>
      <c r="L3485">
        <v>1404403381</v>
      </c>
      <c r="M3485" s="9">
        <f t="shared" si="219"/>
        <v>41793.668761574074</v>
      </c>
      <c r="N3485">
        <v>1401811381</v>
      </c>
      <c r="O3485" t="b">
        <v>0</v>
      </c>
      <c r="P3485">
        <v>133</v>
      </c>
      <c r="Q3485" t="b">
        <v>1</v>
      </c>
      <c r="R3485" t="s">
        <v>8269</v>
      </c>
    </row>
    <row r="3486" spans="1:18" ht="43.2" x14ac:dyDescent="0.55000000000000004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0" t="str">
        <f t="shared" si="216"/>
        <v>May</v>
      </c>
      <c r="J3486" s="10">
        <f t="shared" si="217"/>
        <v>2016</v>
      </c>
      <c r="K3486" s="9">
        <f t="shared" si="218"/>
        <v>42536.760405092587</v>
      </c>
      <c r="L3486">
        <v>1466014499</v>
      </c>
      <c r="M3486" s="9">
        <f t="shared" si="219"/>
        <v>42506.760405092587</v>
      </c>
      <c r="N3486">
        <v>1463422499</v>
      </c>
      <c r="O3486" t="b">
        <v>0</v>
      </c>
      <c r="P3486">
        <v>44</v>
      </c>
      <c r="Q3486" t="b">
        <v>1</v>
      </c>
      <c r="R3486" t="s">
        <v>8269</v>
      </c>
    </row>
    <row r="3487" spans="1:18" ht="43.2" x14ac:dyDescent="0.55000000000000004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0" t="str">
        <f t="shared" si="216"/>
        <v>January</v>
      </c>
      <c r="J3487" s="10">
        <f t="shared" si="217"/>
        <v>2016</v>
      </c>
      <c r="K3487" s="9">
        <f t="shared" si="218"/>
        <v>42402.693055555559</v>
      </c>
      <c r="L3487">
        <v>1454431080</v>
      </c>
      <c r="M3487" s="9">
        <f t="shared" si="219"/>
        <v>42372.693055555559</v>
      </c>
      <c r="N3487">
        <v>1451839080</v>
      </c>
      <c r="O3487" t="b">
        <v>0</v>
      </c>
      <c r="P3487">
        <v>30</v>
      </c>
      <c r="Q3487" t="b">
        <v>1</v>
      </c>
      <c r="R3487" t="s">
        <v>8269</v>
      </c>
    </row>
    <row r="3488" spans="1:18" ht="43.2" x14ac:dyDescent="0.55000000000000004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0" t="str">
        <f t="shared" si="216"/>
        <v>May</v>
      </c>
      <c r="J3488" s="10">
        <f t="shared" si="217"/>
        <v>2015</v>
      </c>
      <c r="K3488" s="9">
        <f t="shared" si="218"/>
        <v>42158.290972222225</v>
      </c>
      <c r="L3488">
        <v>1433314740</v>
      </c>
      <c r="M3488" s="9">
        <f t="shared" si="219"/>
        <v>42126.87501157407</v>
      </c>
      <c r="N3488">
        <v>1430600401</v>
      </c>
      <c r="O3488" t="b">
        <v>0</v>
      </c>
      <c r="P3488">
        <v>56</v>
      </c>
      <c r="Q3488" t="b">
        <v>1</v>
      </c>
      <c r="R3488" t="s">
        <v>8269</v>
      </c>
    </row>
    <row r="3489" spans="1:18" ht="43.2" x14ac:dyDescent="0.55000000000000004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0" t="str">
        <f t="shared" si="216"/>
        <v>May</v>
      </c>
      <c r="J3489" s="10">
        <f t="shared" si="217"/>
        <v>2015</v>
      </c>
      <c r="K3489" s="9">
        <f t="shared" si="218"/>
        <v>42179.940416666665</v>
      </c>
      <c r="L3489">
        <v>1435185252</v>
      </c>
      <c r="M3489" s="9">
        <f t="shared" si="219"/>
        <v>42149.940416666665</v>
      </c>
      <c r="N3489">
        <v>1432593252</v>
      </c>
      <c r="O3489" t="b">
        <v>0</v>
      </c>
      <c r="P3489">
        <v>66</v>
      </c>
      <c r="Q3489" t="b">
        <v>1</v>
      </c>
      <c r="R3489" t="s">
        <v>8269</v>
      </c>
    </row>
    <row r="3490" spans="1:18" ht="43.2" x14ac:dyDescent="0.55000000000000004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0" t="str">
        <f t="shared" si="216"/>
        <v>March</v>
      </c>
      <c r="J3490" s="10">
        <f t="shared" si="217"/>
        <v>2015</v>
      </c>
      <c r="K3490" s="9">
        <f t="shared" si="218"/>
        <v>42111.666666666672</v>
      </c>
      <c r="L3490">
        <v>1429286400</v>
      </c>
      <c r="M3490" s="9">
        <f t="shared" si="219"/>
        <v>42087.768055555556</v>
      </c>
      <c r="N3490">
        <v>1427221560</v>
      </c>
      <c r="O3490" t="b">
        <v>0</v>
      </c>
      <c r="P3490">
        <v>29</v>
      </c>
      <c r="Q3490" t="b">
        <v>1</v>
      </c>
      <c r="R3490" t="s">
        <v>8269</v>
      </c>
    </row>
    <row r="3491" spans="1:18" ht="43.2" x14ac:dyDescent="0.55000000000000004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0" t="str">
        <f t="shared" si="216"/>
        <v>April</v>
      </c>
      <c r="J3491" s="10">
        <f t="shared" si="217"/>
        <v>2014</v>
      </c>
      <c r="K3491" s="9">
        <f t="shared" si="218"/>
        <v>41783.875</v>
      </c>
      <c r="L3491">
        <v>1400965200</v>
      </c>
      <c r="M3491" s="9">
        <f t="shared" si="219"/>
        <v>41753.635775462964</v>
      </c>
      <c r="N3491">
        <v>1398352531</v>
      </c>
      <c r="O3491" t="b">
        <v>0</v>
      </c>
      <c r="P3491">
        <v>72</v>
      </c>
      <c r="Q3491" t="b">
        <v>1</v>
      </c>
      <c r="R3491" t="s">
        <v>8269</v>
      </c>
    </row>
    <row r="3492" spans="1:18" ht="43.2" x14ac:dyDescent="0.55000000000000004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0" t="str">
        <f t="shared" si="216"/>
        <v>March</v>
      </c>
      <c r="J3492" s="10">
        <f t="shared" si="217"/>
        <v>2016</v>
      </c>
      <c r="K3492" s="9">
        <f t="shared" si="218"/>
        <v>42473.802361111113</v>
      </c>
      <c r="L3492">
        <v>1460574924</v>
      </c>
      <c r="M3492" s="9">
        <f t="shared" si="219"/>
        <v>42443.802361111113</v>
      </c>
      <c r="N3492">
        <v>1457982924</v>
      </c>
      <c r="O3492" t="b">
        <v>0</v>
      </c>
      <c r="P3492">
        <v>27</v>
      </c>
      <c r="Q3492" t="b">
        <v>1</v>
      </c>
      <c r="R3492" t="s">
        <v>8269</v>
      </c>
    </row>
    <row r="3493" spans="1:18" ht="43.2" x14ac:dyDescent="0.55000000000000004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0" t="str">
        <f t="shared" si="216"/>
        <v>April</v>
      </c>
      <c r="J3493" s="10">
        <f t="shared" si="217"/>
        <v>2015</v>
      </c>
      <c r="K3493" s="9">
        <f t="shared" si="218"/>
        <v>42142.249814814815</v>
      </c>
      <c r="L3493">
        <v>1431928784</v>
      </c>
      <c r="M3493" s="9">
        <f t="shared" si="219"/>
        <v>42121.249814814815</v>
      </c>
      <c r="N3493">
        <v>1430114384</v>
      </c>
      <c r="O3493" t="b">
        <v>0</v>
      </c>
      <c r="P3493">
        <v>10</v>
      </c>
      <c r="Q3493" t="b">
        <v>1</v>
      </c>
      <c r="R3493" t="s">
        <v>8269</v>
      </c>
    </row>
    <row r="3494" spans="1:18" ht="43.2" x14ac:dyDescent="0.55000000000000004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0" t="str">
        <f t="shared" si="216"/>
        <v>September</v>
      </c>
      <c r="J3494" s="10">
        <f t="shared" si="217"/>
        <v>2015</v>
      </c>
      <c r="K3494" s="9">
        <f t="shared" si="218"/>
        <v>42303.009224537032</v>
      </c>
      <c r="L3494">
        <v>1445818397</v>
      </c>
      <c r="M3494" s="9">
        <f t="shared" si="219"/>
        <v>42268.009224537032</v>
      </c>
      <c r="N3494">
        <v>1442794397</v>
      </c>
      <c r="O3494" t="b">
        <v>0</v>
      </c>
      <c r="P3494">
        <v>35</v>
      </c>
      <c r="Q3494" t="b">
        <v>1</v>
      </c>
      <c r="R3494" t="s">
        <v>8269</v>
      </c>
    </row>
    <row r="3495" spans="1:18" ht="43.2" x14ac:dyDescent="0.55000000000000004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0" t="str">
        <f t="shared" si="216"/>
        <v>July</v>
      </c>
      <c r="J3495" s="10">
        <f t="shared" si="217"/>
        <v>2014</v>
      </c>
      <c r="K3495" s="9">
        <f t="shared" si="218"/>
        <v>41868.21597222222</v>
      </c>
      <c r="L3495">
        <v>1408252260</v>
      </c>
      <c r="M3495" s="9">
        <f t="shared" si="219"/>
        <v>41848.866157407407</v>
      </c>
      <c r="N3495">
        <v>1406580436</v>
      </c>
      <c r="O3495" t="b">
        <v>0</v>
      </c>
      <c r="P3495">
        <v>29</v>
      </c>
      <c r="Q3495" t="b">
        <v>1</v>
      </c>
      <c r="R3495" t="s">
        <v>8269</v>
      </c>
    </row>
    <row r="3496" spans="1:18" ht="43.2" x14ac:dyDescent="0.55000000000000004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0" t="str">
        <f t="shared" si="216"/>
        <v>November</v>
      </c>
      <c r="J3496" s="10">
        <f t="shared" si="217"/>
        <v>2016</v>
      </c>
      <c r="K3496" s="9">
        <f t="shared" si="218"/>
        <v>42700.25</v>
      </c>
      <c r="L3496">
        <v>1480140000</v>
      </c>
      <c r="M3496" s="9">
        <f t="shared" si="219"/>
        <v>42689.214988425927</v>
      </c>
      <c r="N3496">
        <v>1479186575</v>
      </c>
      <c r="O3496" t="b">
        <v>0</v>
      </c>
      <c r="P3496">
        <v>13</v>
      </c>
      <c r="Q3496" t="b">
        <v>1</v>
      </c>
      <c r="R3496" t="s">
        <v>8269</v>
      </c>
    </row>
    <row r="3497" spans="1:18" ht="43.2" x14ac:dyDescent="0.55000000000000004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0" t="str">
        <f t="shared" si="216"/>
        <v>October</v>
      </c>
      <c r="J3497" s="10">
        <f t="shared" si="217"/>
        <v>2014</v>
      </c>
      <c r="K3497" s="9">
        <f t="shared" si="218"/>
        <v>41944.720833333333</v>
      </c>
      <c r="L3497">
        <v>1414862280</v>
      </c>
      <c r="M3497" s="9">
        <f t="shared" si="219"/>
        <v>41915.762835648151</v>
      </c>
      <c r="N3497">
        <v>1412360309</v>
      </c>
      <c r="O3497" t="b">
        <v>0</v>
      </c>
      <c r="P3497">
        <v>72</v>
      </c>
      <c r="Q3497" t="b">
        <v>1</v>
      </c>
      <c r="R3497" t="s">
        <v>8269</v>
      </c>
    </row>
    <row r="3498" spans="1:18" ht="43.2" x14ac:dyDescent="0.55000000000000004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0" t="str">
        <f t="shared" si="216"/>
        <v>August</v>
      </c>
      <c r="J3498" s="10">
        <f t="shared" si="217"/>
        <v>2016</v>
      </c>
      <c r="K3498" s="9">
        <f t="shared" si="218"/>
        <v>42624.846828703703</v>
      </c>
      <c r="L3498">
        <v>1473625166</v>
      </c>
      <c r="M3498" s="9">
        <f t="shared" si="219"/>
        <v>42584.846828703703</v>
      </c>
      <c r="N3498">
        <v>1470169166</v>
      </c>
      <c r="O3498" t="b">
        <v>0</v>
      </c>
      <c r="P3498">
        <v>78</v>
      </c>
      <c r="Q3498" t="b">
        <v>1</v>
      </c>
      <c r="R3498" t="s">
        <v>8269</v>
      </c>
    </row>
    <row r="3499" spans="1:18" ht="43.2" x14ac:dyDescent="0.55000000000000004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0" t="str">
        <f t="shared" si="216"/>
        <v>May</v>
      </c>
      <c r="J3499" s="10">
        <f t="shared" si="217"/>
        <v>2016</v>
      </c>
      <c r="K3499" s="9">
        <f t="shared" si="218"/>
        <v>42523.916666666672</v>
      </c>
      <c r="L3499">
        <v>1464904800</v>
      </c>
      <c r="M3499" s="9">
        <f t="shared" si="219"/>
        <v>42511.741944444439</v>
      </c>
      <c r="N3499">
        <v>1463852904</v>
      </c>
      <c r="O3499" t="b">
        <v>0</v>
      </c>
      <c r="P3499">
        <v>49</v>
      </c>
      <c r="Q3499" t="b">
        <v>1</v>
      </c>
      <c r="R3499" t="s">
        <v>8269</v>
      </c>
    </row>
    <row r="3500" spans="1:18" ht="43.2" x14ac:dyDescent="0.55000000000000004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0" t="str">
        <f t="shared" si="216"/>
        <v>March</v>
      </c>
      <c r="J3500" s="10">
        <f t="shared" si="217"/>
        <v>2016</v>
      </c>
      <c r="K3500" s="9">
        <f t="shared" si="218"/>
        <v>42518.905555555553</v>
      </c>
      <c r="L3500">
        <v>1464471840</v>
      </c>
      <c r="M3500" s="9">
        <f t="shared" si="219"/>
        <v>42459.15861111111</v>
      </c>
      <c r="N3500">
        <v>1459309704</v>
      </c>
      <c r="O3500" t="b">
        <v>0</v>
      </c>
      <c r="P3500">
        <v>42</v>
      </c>
      <c r="Q3500" t="b">
        <v>1</v>
      </c>
      <c r="R3500" t="s">
        <v>8269</v>
      </c>
    </row>
    <row r="3501" spans="1:18" ht="43.2" x14ac:dyDescent="0.55000000000000004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0" t="str">
        <f t="shared" si="216"/>
        <v>May</v>
      </c>
      <c r="J3501" s="10">
        <f t="shared" si="217"/>
        <v>2015</v>
      </c>
      <c r="K3501" s="9">
        <f t="shared" si="218"/>
        <v>42186.290972222225</v>
      </c>
      <c r="L3501">
        <v>1435733940</v>
      </c>
      <c r="M3501" s="9">
        <f t="shared" si="219"/>
        <v>42132.036168981482</v>
      </c>
      <c r="N3501">
        <v>1431046325</v>
      </c>
      <c r="O3501" t="b">
        <v>0</v>
      </c>
      <c r="P3501">
        <v>35</v>
      </c>
      <c r="Q3501" t="b">
        <v>1</v>
      </c>
      <c r="R3501" t="s">
        <v>8269</v>
      </c>
    </row>
    <row r="3502" spans="1:18" ht="43.2" x14ac:dyDescent="0.55000000000000004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0" t="str">
        <f t="shared" si="216"/>
        <v>February</v>
      </c>
      <c r="J3502" s="10">
        <f t="shared" si="217"/>
        <v>2016</v>
      </c>
      <c r="K3502" s="9">
        <f t="shared" si="218"/>
        <v>42436.207638888889</v>
      </c>
      <c r="L3502">
        <v>1457326740</v>
      </c>
      <c r="M3502" s="9">
        <f t="shared" si="219"/>
        <v>42419.91942129629</v>
      </c>
      <c r="N3502">
        <v>1455919438</v>
      </c>
      <c r="O3502" t="b">
        <v>0</v>
      </c>
      <c r="P3502">
        <v>42</v>
      </c>
      <c r="Q3502" t="b">
        <v>1</v>
      </c>
      <c r="R3502" t="s">
        <v>8269</v>
      </c>
    </row>
    <row r="3503" spans="1:18" ht="43.2" x14ac:dyDescent="0.55000000000000004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0" t="str">
        <f t="shared" si="216"/>
        <v>August</v>
      </c>
      <c r="J3503" s="10">
        <f t="shared" si="217"/>
        <v>2015</v>
      </c>
      <c r="K3503" s="9">
        <f t="shared" si="218"/>
        <v>42258.763831018514</v>
      </c>
      <c r="L3503">
        <v>1441995595</v>
      </c>
      <c r="M3503" s="9">
        <f t="shared" si="219"/>
        <v>42233.763831018514</v>
      </c>
      <c r="N3503">
        <v>1439835595</v>
      </c>
      <c r="O3503" t="b">
        <v>0</v>
      </c>
      <c r="P3503">
        <v>42</v>
      </c>
      <c r="Q3503" t="b">
        <v>1</v>
      </c>
      <c r="R3503" t="s">
        <v>8269</v>
      </c>
    </row>
    <row r="3504" spans="1:18" ht="43.2" x14ac:dyDescent="0.55000000000000004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0" t="str">
        <f t="shared" si="216"/>
        <v>March</v>
      </c>
      <c r="J3504" s="10">
        <f t="shared" si="217"/>
        <v>2016</v>
      </c>
      <c r="K3504" s="9">
        <f t="shared" si="218"/>
        <v>42445.165972222225</v>
      </c>
      <c r="L3504">
        <v>1458100740</v>
      </c>
      <c r="M3504" s="9">
        <f t="shared" si="219"/>
        <v>42430.839398148149</v>
      </c>
      <c r="N3504">
        <v>1456862924</v>
      </c>
      <c r="O3504" t="b">
        <v>0</v>
      </c>
      <c r="P3504">
        <v>31</v>
      </c>
      <c r="Q3504" t="b">
        <v>1</v>
      </c>
      <c r="R3504" t="s">
        <v>8269</v>
      </c>
    </row>
    <row r="3505" spans="1:18" ht="43.2" x14ac:dyDescent="0.55000000000000004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0" t="str">
        <f t="shared" si="216"/>
        <v>June</v>
      </c>
      <c r="J3505" s="10">
        <f t="shared" si="217"/>
        <v>2016</v>
      </c>
      <c r="K3505" s="9">
        <f t="shared" si="218"/>
        <v>42575.478333333333</v>
      </c>
      <c r="L3505">
        <v>1469359728</v>
      </c>
      <c r="M3505" s="9">
        <f t="shared" si="219"/>
        <v>42545.478333333333</v>
      </c>
      <c r="N3505">
        <v>1466767728</v>
      </c>
      <c r="O3505" t="b">
        <v>0</v>
      </c>
      <c r="P3505">
        <v>38</v>
      </c>
      <c r="Q3505" t="b">
        <v>1</v>
      </c>
      <c r="R3505" t="s">
        <v>8269</v>
      </c>
    </row>
    <row r="3506" spans="1:18" ht="43.2" x14ac:dyDescent="0.55000000000000004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0" t="str">
        <f t="shared" si="216"/>
        <v>October</v>
      </c>
      <c r="J3506" s="10">
        <f t="shared" si="217"/>
        <v>2015</v>
      </c>
      <c r="K3506" s="9">
        <f t="shared" si="218"/>
        <v>42327.790405092594</v>
      </c>
      <c r="L3506">
        <v>1447959491</v>
      </c>
      <c r="M3506" s="9">
        <f t="shared" si="219"/>
        <v>42297.748738425929</v>
      </c>
      <c r="N3506">
        <v>1445363891</v>
      </c>
      <c r="O3506" t="b">
        <v>0</v>
      </c>
      <c r="P3506">
        <v>8</v>
      </c>
      <c r="Q3506" t="b">
        <v>1</v>
      </c>
      <c r="R3506" t="s">
        <v>8269</v>
      </c>
    </row>
    <row r="3507" spans="1:18" ht="86.4" x14ac:dyDescent="0.55000000000000004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0" t="str">
        <f t="shared" si="216"/>
        <v>May</v>
      </c>
      <c r="J3507" s="10">
        <f t="shared" si="217"/>
        <v>2014</v>
      </c>
      <c r="K3507" s="9">
        <f t="shared" si="218"/>
        <v>41772.166666666664</v>
      </c>
      <c r="L3507">
        <v>1399953600</v>
      </c>
      <c r="M3507" s="9">
        <f t="shared" si="219"/>
        <v>41760.935706018521</v>
      </c>
      <c r="N3507">
        <v>1398983245</v>
      </c>
      <c r="O3507" t="b">
        <v>0</v>
      </c>
      <c r="P3507">
        <v>39</v>
      </c>
      <c r="Q3507" t="b">
        <v>1</v>
      </c>
      <c r="R3507" t="s">
        <v>8269</v>
      </c>
    </row>
    <row r="3508" spans="1:18" ht="43.2" x14ac:dyDescent="0.55000000000000004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0" t="str">
        <f t="shared" si="216"/>
        <v>July</v>
      </c>
      <c r="J3508" s="10">
        <f t="shared" si="217"/>
        <v>2014</v>
      </c>
      <c r="K3508" s="9">
        <f t="shared" si="218"/>
        <v>41874.734259259261</v>
      </c>
      <c r="L3508">
        <v>1408815440</v>
      </c>
      <c r="M3508" s="9">
        <f t="shared" si="219"/>
        <v>41829.734259259261</v>
      </c>
      <c r="N3508">
        <v>1404927440</v>
      </c>
      <c r="O3508" t="b">
        <v>0</v>
      </c>
      <c r="P3508">
        <v>29</v>
      </c>
      <c r="Q3508" t="b">
        <v>1</v>
      </c>
      <c r="R3508" t="s">
        <v>8269</v>
      </c>
    </row>
    <row r="3509" spans="1:18" ht="28.8" x14ac:dyDescent="0.55000000000000004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0" t="str">
        <f t="shared" si="216"/>
        <v>May</v>
      </c>
      <c r="J3509" s="10">
        <f t="shared" si="217"/>
        <v>2016</v>
      </c>
      <c r="K3509" s="9">
        <f t="shared" si="218"/>
        <v>42521.92288194444</v>
      </c>
      <c r="L3509">
        <v>1464732537</v>
      </c>
      <c r="M3509" s="9">
        <f t="shared" si="219"/>
        <v>42491.92288194444</v>
      </c>
      <c r="N3509">
        <v>1462140537</v>
      </c>
      <c r="O3509" t="b">
        <v>0</v>
      </c>
      <c r="P3509">
        <v>72</v>
      </c>
      <c r="Q3509" t="b">
        <v>1</v>
      </c>
      <c r="R3509" t="s">
        <v>8269</v>
      </c>
    </row>
    <row r="3510" spans="1:18" ht="43.2" x14ac:dyDescent="0.55000000000000004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0" t="str">
        <f t="shared" si="216"/>
        <v>April</v>
      </c>
      <c r="J3510" s="10">
        <f t="shared" si="217"/>
        <v>2016</v>
      </c>
      <c r="K3510" s="9">
        <f t="shared" si="218"/>
        <v>42500.875</v>
      </c>
      <c r="L3510">
        <v>1462914000</v>
      </c>
      <c r="M3510" s="9">
        <f t="shared" si="219"/>
        <v>42477.729780092588</v>
      </c>
      <c r="N3510">
        <v>1460914253</v>
      </c>
      <c r="O3510" t="b">
        <v>0</v>
      </c>
      <c r="P3510">
        <v>15</v>
      </c>
      <c r="Q3510" t="b">
        <v>1</v>
      </c>
      <c r="R3510" t="s">
        <v>8269</v>
      </c>
    </row>
    <row r="3511" spans="1:18" ht="43.2" x14ac:dyDescent="0.55000000000000004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0" t="str">
        <f t="shared" si="216"/>
        <v>November</v>
      </c>
      <c r="J3511" s="10">
        <f t="shared" si="217"/>
        <v>2014</v>
      </c>
      <c r="K3511" s="9">
        <f t="shared" si="218"/>
        <v>41964.204861111109</v>
      </c>
      <c r="L3511">
        <v>1416545700</v>
      </c>
      <c r="M3511" s="9">
        <f t="shared" si="219"/>
        <v>41950.859560185185</v>
      </c>
      <c r="N3511">
        <v>1415392666</v>
      </c>
      <c r="O3511" t="b">
        <v>0</v>
      </c>
      <c r="P3511">
        <v>33</v>
      </c>
      <c r="Q3511" t="b">
        <v>1</v>
      </c>
      <c r="R3511" t="s">
        <v>8269</v>
      </c>
    </row>
    <row r="3512" spans="1:18" ht="43.2" x14ac:dyDescent="0.55000000000000004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0" t="str">
        <f t="shared" si="216"/>
        <v>June</v>
      </c>
      <c r="J3512" s="10">
        <f t="shared" si="217"/>
        <v>2014</v>
      </c>
      <c r="K3512" s="9">
        <f t="shared" si="218"/>
        <v>41822.62090277778</v>
      </c>
      <c r="L3512">
        <v>1404312846</v>
      </c>
      <c r="M3512" s="9">
        <f t="shared" si="219"/>
        <v>41802.62090277778</v>
      </c>
      <c r="N3512">
        <v>1402584846</v>
      </c>
      <c r="O3512" t="b">
        <v>0</v>
      </c>
      <c r="P3512">
        <v>15</v>
      </c>
      <c r="Q3512" t="b">
        <v>1</v>
      </c>
      <c r="R3512" t="s">
        <v>8269</v>
      </c>
    </row>
    <row r="3513" spans="1:18" ht="43.2" x14ac:dyDescent="0.55000000000000004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0" t="str">
        <f t="shared" si="216"/>
        <v>October</v>
      </c>
      <c r="J3513" s="10">
        <f t="shared" si="217"/>
        <v>2014</v>
      </c>
      <c r="K3513" s="9">
        <f t="shared" si="218"/>
        <v>41950.770833333336</v>
      </c>
      <c r="L3513">
        <v>1415385000</v>
      </c>
      <c r="M3513" s="9">
        <f t="shared" si="219"/>
        <v>41927.873784722222</v>
      </c>
      <c r="N3513">
        <v>1413406695</v>
      </c>
      <c r="O3513" t="b">
        <v>0</v>
      </c>
      <c r="P3513">
        <v>19</v>
      </c>
      <c r="Q3513" t="b">
        <v>1</v>
      </c>
      <c r="R3513" t="s">
        <v>8269</v>
      </c>
    </row>
    <row r="3514" spans="1:18" ht="43.2" x14ac:dyDescent="0.55000000000000004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0" t="str">
        <f t="shared" si="216"/>
        <v>February</v>
      </c>
      <c r="J3514" s="10">
        <f t="shared" si="217"/>
        <v>2015</v>
      </c>
      <c r="K3514" s="9">
        <f t="shared" si="218"/>
        <v>42117.49527777778</v>
      </c>
      <c r="L3514">
        <v>1429789992</v>
      </c>
      <c r="M3514" s="9">
        <f t="shared" si="219"/>
        <v>42057.536944444444</v>
      </c>
      <c r="N3514">
        <v>1424609592</v>
      </c>
      <c r="O3514" t="b">
        <v>0</v>
      </c>
      <c r="P3514">
        <v>17</v>
      </c>
      <c r="Q3514" t="b">
        <v>1</v>
      </c>
      <c r="R3514" t="s">
        <v>8269</v>
      </c>
    </row>
    <row r="3515" spans="1:18" ht="43.2" x14ac:dyDescent="0.55000000000000004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0" t="str">
        <f t="shared" si="216"/>
        <v>May</v>
      </c>
      <c r="J3515" s="10">
        <f t="shared" si="217"/>
        <v>2014</v>
      </c>
      <c r="K3515" s="9">
        <f t="shared" si="218"/>
        <v>41794.207638888889</v>
      </c>
      <c r="L3515">
        <v>1401857940</v>
      </c>
      <c r="M3515" s="9">
        <f t="shared" si="219"/>
        <v>41781.096203703702</v>
      </c>
      <c r="N3515">
        <v>1400725112</v>
      </c>
      <c r="O3515" t="b">
        <v>0</v>
      </c>
      <c r="P3515">
        <v>44</v>
      </c>
      <c r="Q3515" t="b">
        <v>1</v>
      </c>
      <c r="R3515" t="s">
        <v>8269</v>
      </c>
    </row>
    <row r="3516" spans="1:18" ht="43.2" x14ac:dyDescent="0.55000000000000004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0" t="str">
        <f t="shared" si="216"/>
        <v>January</v>
      </c>
      <c r="J3516" s="10">
        <f t="shared" si="217"/>
        <v>2015</v>
      </c>
      <c r="K3516" s="9">
        <f t="shared" si="218"/>
        <v>42037.207638888889</v>
      </c>
      <c r="L3516">
        <v>1422853140</v>
      </c>
      <c r="M3516" s="9">
        <f t="shared" si="219"/>
        <v>42020.846666666665</v>
      </c>
      <c r="N3516">
        <v>1421439552</v>
      </c>
      <c r="O3516" t="b">
        <v>0</v>
      </c>
      <c r="P3516">
        <v>10</v>
      </c>
      <c r="Q3516" t="b">
        <v>1</v>
      </c>
      <c r="R3516" t="s">
        <v>8269</v>
      </c>
    </row>
    <row r="3517" spans="1:18" ht="43.2" x14ac:dyDescent="0.55000000000000004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0" t="str">
        <f t="shared" si="216"/>
        <v>May</v>
      </c>
      <c r="J3517" s="10">
        <f t="shared" si="217"/>
        <v>2015</v>
      </c>
      <c r="K3517" s="9">
        <f t="shared" si="218"/>
        <v>42155.772812499999</v>
      </c>
      <c r="L3517">
        <v>1433097171</v>
      </c>
      <c r="M3517" s="9">
        <f t="shared" si="219"/>
        <v>42125.772812499999</v>
      </c>
      <c r="N3517">
        <v>1430505171</v>
      </c>
      <c r="O3517" t="b">
        <v>0</v>
      </c>
      <c r="P3517">
        <v>46</v>
      </c>
      <c r="Q3517" t="b">
        <v>1</v>
      </c>
      <c r="R3517" t="s">
        <v>8269</v>
      </c>
    </row>
    <row r="3518" spans="1:18" ht="43.2" x14ac:dyDescent="0.55000000000000004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0" t="str">
        <f t="shared" si="216"/>
        <v>August</v>
      </c>
      <c r="J3518" s="10">
        <f t="shared" si="217"/>
        <v>2014</v>
      </c>
      <c r="K3518" s="9">
        <f t="shared" si="218"/>
        <v>41890.125</v>
      </c>
      <c r="L3518">
        <v>1410145200</v>
      </c>
      <c r="M3518" s="9">
        <f t="shared" si="219"/>
        <v>41856.010069444441</v>
      </c>
      <c r="N3518">
        <v>1407197670</v>
      </c>
      <c r="O3518" t="b">
        <v>0</v>
      </c>
      <c r="P3518">
        <v>11</v>
      </c>
      <c r="Q3518" t="b">
        <v>1</v>
      </c>
      <c r="R3518" t="s">
        <v>8269</v>
      </c>
    </row>
    <row r="3519" spans="1:18" ht="43.2" x14ac:dyDescent="0.55000000000000004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0" t="str">
        <f t="shared" si="216"/>
        <v>June</v>
      </c>
      <c r="J3519" s="10">
        <f t="shared" si="217"/>
        <v>2014</v>
      </c>
      <c r="K3519" s="9">
        <f t="shared" si="218"/>
        <v>41824.458333333336</v>
      </c>
      <c r="L3519">
        <v>1404471600</v>
      </c>
      <c r="M3519" s="9">
        <f t="shared" si="219"/>
        <v>41794.817523148151</v>
      </c>
      <c r="N3519">
        <v>1401910634</v>
      </c>
      <c r="O3519" t="b">
        <v>0</v>
      </c>
      <c r="P3519">
        <v>13</v>
      </c>
      <c r="Q3519" t="b">
        <v>1</v>
      </c>
      <c r="R3519" t="s">
        <v>8269</v>
      </c>
    </row>
    <row r="3520" spans="1:18" ht="43.2" x14ac:dyDescent="0.55000000000000004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0" t="str">
        <f t="shared" si="216"/>
        <v>September</v>
      </c>
      <c r="J3520" s="10">
        <f t="shared" si="217"/>
        <v>2014</v>
      </c>
      <c r="K3520" s="9">
        <f t="shared" si="218"/>
        <v>41914.597916666666</v>
      </c>
      <c r="L3520">
        <v>1412259660</v>
      </c>
      <c r="M3520" s="9">
        <f t="shared" si="219"/>
        <v>41893.783553240741</v>
      </c>
      <c r="N3520">
        <v>1410461299</v>
      </c>
      <c r="O3520" t="b">
        <v>0</v>
      </c>
      <c r="P3520">
        <v>33</v>
      </c>
      <c r="Q3520" t="b">
        <v>1</v>
      </c>
      <c r="R3520" t="s">
        <v>8269</v>
      </c>
    </row>
    <row r="3521" spans="1:18" ht="43.2" x14ac:dyDescent="0.55000000000000004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0" t="str">
        <f t="shared" si="216"/>
        <v>February</v>
      </c>
      <c r="J3521" s="10">
        <f t="shared" si="217"/>
        <v>2015</v>
      </c>
      <c r="K3521" s="9">
        <f t="shared" si="218"/>
        <v>42067.598958333328</v>
      </c>
      <c r="L3521">
        <v>1425478950</v>
      </c>
      <c r="M3521" s="9">
        <f t="shared" si="219"/>
        <v>42037.598958333328</v>
      </c>
      <c r="N3521">
        <v>1422886950</v>
      </c>
      <c r="O3521" t="b">
        <v>0</v>
      </c>
      <c r="P3521">
        <v>28</v>
      </c>
      <c r="Q3521" t="b">
        <v>1</v>
      </c>
      <c r="R3521" t="s">
        <v>8269</v>
      </c>
    </row>
    <row r="3522" spans="1:18" ht="28.8" x14ac:dyDescent="0.55000000000000004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0" t="str">
        <f t="shared" si="216"/>
        <v>August</v>
      </c>
      <c r="J3522" s="10">
        <f t="shared" si="217"/>
        <v>2015</v>
      </c>
      <c r="K3522" s="9">
        <f t="shared" si="218"/>
        <v>42253.57430555555</v>
      </c>
      <c r="L3522">
        <v>1441547220</v>
      </c>
      <c r="M3522" s="9">
        <f t="shared" si="219"/>
        <v>42227.824212962965</v>
      </c>
      <c r="N3522">
        <v>1439322412</v>
      </c>
      <c r="O3522" t="b">
        <v>0</v>
      </c>
      <c r="P3522">
        <v>21</v>
      </c>
      <c r="Q3522" t="b">
        <v>1</v>
      </c>
      <c r="R3522" t="s">
        <v>8269</v>
      </c>
    </row>
    <row r="3523" spans="1:18" ht="43.2" x14ac:dyDescent="0.55000000000000004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0" t="str">
        <f t="shared" ref="I3523:I3586" si="220">TEXT(M3523, "mmmm")</f>
        <v>August</v>
      </c>
      <c r="J3523" s="10">
        <f t="shared" ref="J3523:J3586" si="221">YEAR(M3523)</f>
        <v>2014</v>
      </c>
      <c r="K3523" s="9">
        <f t="shared" ref="K3523:K3586" si="222">(((L3523/60)/60)/24)+DATE(1970,1,1)</f>
        <v>41911.361342592594</v>
      </c>
      <c r="L3523">
        <v>1411980020</v>
      </c>
      <c r="M3523" s="9">
        <f t="shared" ref="M3523:M3586" si="223">(((N3523/60)/60)/24)+DATE(1970,1,1)</f>
        <v>41881.361342592594</v>
      </c>
      <c r="N3523">
        <v>1409388020</v>
      </c>
      <c r="O3523" t="b">
        <v>0</v>
      </c>
      <c r="P3523">
        <v>13</v>
      </c>
      <c r="Q3523" t="b">
        <v>1</v>
      </c>
      <c r="R3523" t="s">
        <v>8269</v>
      </c>
    </row>
    <row r="3524" spans="1:18" ht="43.2" x14ac:dyDescent="0.55000000000000004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0" t="str">
        <f t="shared" si="220"/>
        <v>August</v>
      </c>
      <c r="J3524" s="10">
        <f t="shared" si="221"/>
        <v>2015</v>
      </c>
      <c r="K3524" s="9">
        <f t="shared" si="222"/>
        <v>42262.420833333337</v>
      </c>
      <c r="L3524">
        <v>1442311560</v>
      </c>
      <c r="M3524" s="9">
        <f t="shared" si="223"/>
        <v>42234.789884259255</v>
      </c>
      <c r="N3524">
        <v>1439924246</v>
      </c>
      <c r="O3524" t="b">
        <v>0</v>
      </c>
      <c r="P3524">
        <v>34</v>
      </c>
      <c r="Q3524" t="b">
        <v>1</v>
      </c>
      <c r="R3524" t="s">
        <v>8269</v>
      </c>
    </row>
    <row r="3525" spans="1:18" ht="43.2" x14ac:dyDescent="0.55000000000000004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0" t="str">
        <f t="shared" si="220"/>
        <v>July</v>
      </c>
      <c r="J3525" s="10">
        <f t="shared" si="221"/>
        <v>2016</v>
      </c>
      <c r="K3525" s="9">
        <f t="shared" si="222"/>
        <v>42638.958333333328</v>
      </c>
      <c r="L3525">
        <v>1474844400</v>
      </c>
      <c r="M3525" s="9">
        <f t="shared" si="223"/>
        <v>42581.397546296299</v>
      </c>
      <c r="N3525">
        <v>1469871148</v>
      </c>
      <c r="O3525" t="b">
        <v>0</v>
      </c>
      <c r="P3525">
        <v>80</v>
      </c>
      <c r="Q3525" t="b">
        <v>1</v>
      </c>
      <c r="R3525" t="s">
        <v>8269</v>
      </c>
    </row>
    <row r="3526" spans="1:18" ht="43.2" x14ac:dyDescent="0.55000000000000004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0" t="str">
        <f t="shared" si="220"/>
        <v>August</v>
      </c>
      <c r="J3526" s="10">
        <f t="shared" si="221"/>
        <v>2014</v>
      </c>
      <c r="K3526" s="9">
        <f t="shared" si="222"/>
        <v>41895.166666666664</v>
      </c>
      <c r="L3526">
        <v>1410580800</v>
      </c>
      <c r="M3526" s="9">
        <f t="shared" si="223"/>
        <v>41880.76357638889</v>
      </c>
      <c r="N3526">
        <v>1409336373</v>
      </c>
      <c r="O3526" t="b">
        <v>0</v>
      </c>
      <c r="P3526">
        <v>74</v>
      </c>
      <c r="Q3526" t="b">
        <v>1</v>
      </c>
      <c r="R3526" t="s">
        <v>8269</v>
      </c>
    </row>
    <row r="3527" spans="1:18" ht="43.2" x14ac:dyDescent="0.55000000000000004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0" t="str">
        <f t="shared" si="220"/>
        <v>July</v>
      </c>
      <c r="J3527" s="10">
        <f t="shared" si="221"/>
        <v>2015</v>
      </c>
      <c r="K3527" s="9">
        <f t="shared" si="222"/>
        <v>42225.666666666672</v>
      </c>
      <c r="L3527">
        <v>1439136000</v>
      </c>
      <c r="M3527" s="9">
        <f t="shared" si="223"/>
        <v>42214.6956712963</v>
      </c>
      <c r="N3527">
        <v>1438188106</v>
      </c>
      <c r="O3527" t="b">
        <v>0</v>
      </c>
      <c r="P3527">
        <v>7</v>
      </c>
      <c r="Q3527" t="b">
        <v>1</v>
      </c>
      <c r="R3527" t="s">
        <v>8269</v>
      </c>
    </row>
    <row r="3528" spans="1:18" ht="43.2" x14ac:dyDescent="0.55000000000000004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0" t="str">
        <f t="shared" si="220"/>
        <v>March</v>
      </c>
      <c r="J3528" s="10">
        <f t="shared" si="221"/>
        <v>2016</v>
      </c>
      <c r="K3528" s="9">
        <f t="shared" si="222"/>
        <v>42488.249305555553</v>
      </c>
      <c r="L3528">
        <v>1461823140</v>
      </c>
      <c r="M3528" s="9">
        <f t="shared" si="223"/>
        <v>42460.335312499999</v>
      </c>
      <c r="N3528">
        <v>1459411371</v>
      </c>
      <c r="O3528" t="b">
        <v>0</v>
      </c>
      <c r="P3528">
        <v>34</v>
      </c>
      <c r="Q3528" t="b">
        <v>1</v>
      </c>
      <c r="R3528" t="s">
        <v>8269</v>
      </c>
    </row>
    <row r="3529" spans="1:18" ht="43.2" x14ac:dyDescent="0.55000000000000004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0" t="str">
        <f t="shared" si="220"/>
        <v>June</v>
      </c>
      <c r="J3529" s="10">
        <f t="shared" si="221"/>
        <v>2015</v>
      </c>
      <c r="K3529" s="9">
        <f t="shared" si="222"/>
        <v>42196.165972222225</v>
      </c>
      <c r="L3529">
        <v>1436587140</v>
      </c>
      <c r="M3529" s="9">
        <f t="shared" si="223"/>
        <v>42167.023206018523</v>
      </c>
      <c r="N3529">
        <v>1434069205</v>
      </c>
      <c r="O3529" t="b">
        <v>0</v>
      </c>
      <c r="P3529">
        <v>86</v>
      </c>
      <c r="Q3529" t="b">
        <v>1</v>
      </c>
      <c r="R3529" t="s">
        <v>8269</v>
      </c>
    </row>
    <row r="3530" spans="1:18" ht="43.2" x14ac:dyDescent="0.55000000000000004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0" t="str">
        <f t="shared" si="220"/>
        <v>December</v>
      </c>
      <c r="J3530" s="10">
        <f t="shared" si="221"/>
        <v>2016</v>
      </c>
      <c r="K3530" s="9">
        <f t="shared" si="222"/>
        <v>42753.50136574074</v>
      </c>
      <c r="L3530">
        <v>1484740918</v>
      </c>
      <c r="M3530" s="9">
        <f t="shared" si="223"/>
        <v>42733.50136574074</v>
      </c>
      <c r="N3530">
        <v>1483012918</v>
      </c>
      <c r="O3530" t="b">
        <v>0</v>
      </c>
      <c r="P3530">
        <v>37</v>
      </c>
      <c r="Q3530" t="b">
        <v>1</v>
      </c>
      <c r="R3530" t="s">
        <v>8269</v>
      </c>
    </row>
    <row r="3531" spans="1:18" ht="43.2" x14ac:dyDescent="0.55000000000000004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0" t="str">
        <f t="shared" si="220"/>
        <v>June</v>
      </c>
      <c r="J3531" s="10">
        <f t="shared" si="221"/>
        <v>2015</v>
      </c>
      <c r="K3531" s="9">
        <f t="shared" si="222"/>
        <v>42198.041666666672</v>
      </c>
      <c r="L3531">
        <v>1436749200</v>
      </c>
      <c r="M3531" s="9">
        <f t="shared" si="223"/>
        <v>42177.761782407411</v>
      </c>
      <c r="N3531">
        <v>1434997018</v>
      </c>
      <c r="O3531" t="b">
        <v>0</v>
      </c>
      <c r="P3531">
        <v>18</v>
      </c>
      <c r="Q3531" t="b">
        <v>1</v>
      </c>
      <c r="R3531" t="s">
        <v>8269</v>
      </c>
    </row>
    <row r="3532" spans="1:18" ht="43.2" x14ac:dyDescent="0.55000000000000004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0" t="str">
        <f t="shared" si="220"/>
        <v>March</v>
      </c>
      <c r="J3532" s="10">
        <f t="shared" si="221"/>
        <v>2016</v>
      </c>
      <c r="K3532" s="9">
        <f t="shared" si="222"/>
        <v>42470.833333333328</v>
      </c>
      <c r="L3532">
        <v>1460318400</v>
      </c>
      <c r="M3532" s="9">
        <f t="shared" si="223"/>
        <v>42442.623344907406</v>
      </c>
      <c r="N3532">
        <v>1457881057</v>
      </c>
      <c r="O3532" t="b">
        <v>0</v>
      </c>
      <c r="P3532">
        <v>22</v>
      </c>
      <c r="Q3532" t="b">
        <v>1</v>
      </c>
      <c r="R3532" t="s">
        <v>8269</v>
      </c>
    </row>
    <row r="3533" spans="1:18" x14ac:dyDescent="0.55000000000000004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0" t="str">
        <f t="shared" si="220"/>
        <v>May</v>
      </c>
      <c r="J3533" s="10">
        <f t="shared" si="221"/>
        <v>2016</v>
      </c>
      <c r="K3533" s="9">
        <f t="shared" si="222"/>
        <v>42551.654328703706</v>
      </c>
      <c r="L3533">
        <v>1467301334</v>
      </c>
      <c r="M3533" s="9">
        <f t="shared" si="223"/>
        <v>42521.654328703706</v>
      </c>
      <c r="N3533">
        <v>1464709334</v>
      </c>
      <c r="O3533" t="b">
        <v>0</v>
      </c>
      <c r="P3533">
        <v>26</v>
      </c>
      <c r="Q3533" t="b">
        <v>1</v>
      </c>
      <c r="R3533" t="s">
        <v>8269</v>
      </c>
    </row>
    <row r="3534" spans="1:18" ht="43.2" x14ac:dyDescent="0.55000000000000004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0" t="str">
        <f t="shared" si="220"/>
        <v>September</v>
      </c>
      <c r="J3534" s="10">
        <f t="shared" si="221"/>
        <v>2014</v>
      </c>
      <c r="K3534" s="9">
        <f t="shared" si="222"/>
        <v>41900.165972222225</v>
      </c>
      <c r="L3534">
        <v>1411012740</v>
      </c>
      <c r="M3534" s="9">
        <f t="shared" si="223"/>
        <v>41884.599849537037</v>
      </c>
      <c r="N3534">
        <v>1409667827</v>
      </c>
      <c r="O3534" t="b">
        <v>0</v>
      </c>
      <c r="P3534">
        <v>27</v>
      </c>
      <c r="Q3534" t="b">
        <v>1</v>
      </c>
      <c r="R3534" t="s">
        <v>8269</v>
      </c>
    </row>
    <row r="3535" spans="1:18" ht="43.2" x14ac:dyDescent="0.55000000000000004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0" t="str">
        <f t="shared" si="220"/>
        <v>October</v>
      </c>
      <c r="J3535" s="10">
        <f t="shared" si="221"/>
        <v>2015</v>
      </c>
      <c r="K3535" s="9">
        <f t="shared" si="222"/>
        <v>42319.802858796291</v>
      </c>
      <c r="L3535">
        <v>1447269367</v>
      </c>
      <c r="M3535" s="9">
        <f t="shared" si="223"/>
        <v>42289.761192129634</v>
      </c>
      <c r="N3535">
        <v>1444673767</v>
      </c>
      <c r="O3535" t="b">
        <v>0</v>
      </c>
      <c r="P3535">
        <v>8</v>
      </c>
      <c r="Q3535" t="b">
        <v>1</v>
      </c>
      <c r="R3535" t="s">
        <v>8269</v>
      </c>
    </row>
    <row r="3536" spans="1:18" ht="28.8" x14ac:dyDescent="0.55000000000000004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0" t="str">
        <f t="shared" si="220"/>
        <v>August</v>
      </c>
      <c r="J3536" s="10">
        <f t="shared" si="221"/>
        <v>2015</v>
      </c>
      <c r="K3536" s="9">
        <f t="shared" si="222"/>
        <v>42278.6252662037</v>
      </c>
      <c r="L3536">
        <v>1443711623</v>
      </c>
      <c r="M3536" s="9">
        <f t="shared" si="223"/>
        <v>42243.6252662037</v>
      </c>
      <c r="N3536">
        <v>1440687623</v>
      </c>
      <c r="O3536" t="b">
        <v>0</v>
      </c>
      <c r="P3536">
        <v>204</v>
      </c>
      <c r="Q3536" t="b">
        <v>1</v>
      </c>
      <c r="R3536" t="s">
        <v>8269</v>
      </c>
    </row>
    <row r="3537" spans="1:18" ht="43.2" x14ac:dyDescent="0.55000000000000004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0" t="str">
        <f t="shared" si="220"/>
        <v>September</v>
      </c>
      <c r="J3537" s="10">
        <f t="shared" si="221"/>
        <v>2015</v>
      </c>
      <c r="K3537" s="9">
        <f t="shared" si="222"/>
        <v>42279.75</v>
      </c>
      <c r="L3537">
        <v>1443808800</v>
      </c>
      <c r="M3537" s="9">
        <f t="shared" si="223"/>
        <v>42248.640162037031</v>
      </c>
      <c r="N3537">
        <v>1441120910</v>
      </c>
      <c r="O3537" t="b">
        <v>0</v>
      </c>
      <c r="P3537">
        <v>46</v>
      </c>
      <c r="Q3537" t="b">
        <v>1</v>
      </c>
      <c r="R3537" t="s">
        <v>8269</v>
      </c>
    </row>
    <row r="3538" spans="1:18" ht="43.2" x14ac:dyDescent="0.55000000000000004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0" t="str">
        <f t="shared" si="220"/>
        <v>November</v>
      </c>
      <c r="J3538" s="10">
        <f t="shared" si="221"/>
        <v>2015</v>
      </c>
      <c r="K3538" s="9">
        <f t="shared" si="222"/>
        <v>42358.499305555553</v>
      </c>
      <c r="L3538">
        <v>1450612740</v>
      </c>
      <c r="M3538" s="9">
        <f t="shared" si="223"/>
        <v>42328.727141203708</v>
      </c>
      <c r="N3538">
        <v>1448040425</v>
      </c>
      <c r="O3538" t="b">
        <v>0</v>
      </c>
      <c r="P3538">
        <v>17</v>
      </c>
      <c r="Q3538" t="b">
        <v>1</v>
      </c>
      <c r="R3538" t="s">
        <v>8269</v>
      </c>
    </row>
    <row r="3539" spans="1:18" ht="43.2" x14ac:dyDescent="0.55000000000000004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0" t="str">
        <f t="shared" si="220"/>
        <v>October</v>
      </c>
      <c r="J3539" s="10">
        <f t="shared" si="221"/>
        <v>2014</v>
      </c>
      <c r="K3539" s="9">
        <f t="shared" si="222"/>
        <v>41960.332638888889</v>
      </c>
      <c r="L3539">
        <v>1416211140</v>
      </c>
      <c r="M3539" s="9">
        <f t="shared" si="223"/>
        <v>41923.354351851849</v>
      </c>
      <c r="N3539">
        <v>1413016216</v>
      </c>
      <c r="O3539" t="b">
        <v>0</v>
      </c>
      <c r="P3539">
        <v>28</v>
      </c>
      <c r="Q3539" t="b">
        <v>1</v>
      </c>
      <c r="R3539" t="s">
        <v>8269</v>
      </c>
    </row>
    <row r="3540" spans="1:18" ht="43.2" x14ac:dyDescent="0.55000000000000004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0" t="str">
        <f t="shared" si="220"/>
        <v>July</v>
      </c>
      <c r="J3540" s="10">
        <f t="shared" si="221"/>
        <v>2016</v>
      </c>
      <c r="K3540" s="9">
        <f t="shared" si="222"/>
        <v>42599.420601851853</v>
      </c>
      <c r="L3540">
        <v>1471428340</v>
      </c>
      <c r="M3540" s="9">
        <f t="shared" si="223"/>
        <v>42571.420601851853</v>
      </c>
      <c r="N3540">
        <v>1469009140</v>
      </c>
      <c r="O3540" t="b">
        <v>0</v>
      </c>
      <c r="P3540">
        <v>83</v>
      </c>
      <c r="Q3540" t="b">
        <v>1</v>
      </c>
      <c r="R3540" t="s">
        <v>8269</v>
      </c>
    </row>
    <row r="3541" spans="1:18" ht="43.2" x14ac:dyDescent="0.55000000000000004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0" t="str">
        <f t="shared" si="220"/>
        <v>August</v>
      </c>
      <c r="J3541" s="10">
        <f t="shared" si="221"/>
        <v>2016</v>
      </c>
      <c r="K3541" s="9">
        <f t="shared" si="222"/>
        <v>42621.756041666667</v>
      </c>
      <c r="L3541">
        <v>1473358122</v>
      </c>
      <c r="M3541" s="9">
        <f t="shared" si="223"/>
        <v>42600.756041666667</v>
      </c>
      <c r="N3541">
        <v>1471543722</v>
      </c>
      <c r="O3541" t="b">
        <v>0</v>
      </c>
      <c r="P3541">
        <v>13</v>
      </c>
      <c r="Q3541" t="b">
        <v>1</v>
      </c>
      <c r="R3541" t="s">
        <v>8269</v>
      </c>
    </row>
    <row r="3542" spans="1:18" ht="57.6" x14ac:dyDescent="0.55000000000000004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0" t="str">
        <f t="shared" si="220"/>
        <v>May</v>
      </c>
      <c r="J3542" s="10">
        <f t="shared" si="221"/>
        <v>2016</v>
      </c>
      <c r="K3542" s="9">
        <f t="shared" si="222"/>
        <v>42547.003368055557</v>
      </c>
      <c r="L3542">
        <v>1466899491</v>
      </c>
      <c r="M3542" s="9">
        <f t="shared" si="223"/>
        <v>42517.003368055557</v>
      </c>
      <c r="N3542">
        <v>1464307491</v>
      </c>
      <c r="O3542" t="b">
        <v>0</v>
      </c>
      <c r="P3542">
        <v>8</v>
      </c>
      <c r="Q3542" t="b">
        <v>1</v>
      </c>
      <c r="R3542" t="s">
        <v>8269</v>
      </c>
    </row>
    <row r="3543" spans="1:18" ht="43.2" x14ac:dyDescent="0.55000000000000004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0" t="str">
        <f t="shared" si="220"/>
        <v>August</v>
      </c>
      <c r="J3543" s="10">
        <f t="shared" si="221"/>
        <v>2015</v>
      </c>
      <c r="K3543" s="9">
        <f t="shared" si="222"/>
        <v>42247.730034722219</v>
      </c>
      <c r="L3543">
        <v>1441042275</v>
      </c>
      <c r="M3543" s="9">
        <f t="shared" si="223"/>
        <v>42222.730034722219</v>
      </c>
      <c r="N3543">
        <v>1438882275</v>
      </c>
      <c r="O3543" t="b">
        <v>0</v>
      </c>
      <c r="P3543">
        <v>32</v>
      </c>
      <c r="Q3543" t="b">
        <v>1</v>
      </c>
      <c r="R3543" t="s">
        <v>8269</v>
      </c>
    </row>
    <row r="3544" spans="1:18" ht="43.2" x14ac:dyDescent="0.55000000000000004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0" t="str">
        <f t="shared" si="220"/>
        <v>July</v>
      </c>
      <c r="J3544" s="10">
        <f t="shared" si="221"/>
        <v>2014</v>
      </c>
      <c r="K3544" s="9">
        <f t="shared" si="222"/>
        <v>41889.599791666667</v>
      </c>
      <c r="L3544">
        <v>1410099822</v>
      </c>
      <c r="M3544" s="9">
        <f t="shared" si="223"/>
        <v>41829.599791666667</v>
      </c>
      <c r="N3544">
        <v>1404915822</v>
      </c>
      <c r="O3544" t="b">
        <v>0</v>
      </c>
      <c r="P3544">
        <v>85</v>
      </c>
      <c r="Q3544" t="b">
        <v>1</v>
      </c>
      <c r="R3544" t="s">
        <v>8269</v>
      </c>
    </row>
    <row r="3545" spans="1:18" ht="43.2" x14ac:dyDescent="0.55000000000000004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0" t="str">
        <f t="shared" si="220"/>
        <v>May</v>
      </c>
      <c r="J3545" s="10">
        <f t="shared" si="221"/>
        <v>2015</v>
      </c>
      <c r="K3545" s="9">
        <f t="shared" si="222"/>
        <v>42180.755312499998</v>
      </c>
      <c r="L3545">
        <v>1435255659</v>
      </c>
      <c r="M3545" s="9">
        <f t="shared" si="223"/>
        <v>42150.755312499998</v>
      </c>
      <c r="N3545">
        <v>1432663659</v>
      </c>
      <c r="O3545" t="b">
        <v>0</v>
      </c>
      <c r="P3545">
        <v>29</v>
      </c>
      <c r="Q3545" t="b">
        <v>1</v>
      </c>
      <c r="R3545" t="s">
        <v>8269</v>
      </c>
    </row>
    <row r="3546" spans="1:18" ht="28.8" x14ac:dyDescent="0.55000000000000004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0" t="str">
        <f t="shared" si="220"/>
        <v>February</v>
      </c>
      <c r="J3546" s="10">
        <f t="shared" si="221"/>
        <v>2015</v>
      </c>
      <c r="K3546" s="9">
        <f t="shared" si="222"/>
        <v>42070.831678240742</v>
      </c>
      <c r="L3546">
        <v>1425758257</v>
      </c>
      <c r="M3546" s="9">
        <f t="shared" si="223"/>
        <v>42040.831678240742</v>
      </c>
      <c r="N3546">
        <v>1423166257</v>
      </c>
      <c r="O3546" t="b">
        <v>0</v>
      </c>
      <c r="P3546">
        <v>24</v>
      </c>
      <c r="Q3546" t="b">
        <v>1</v>
      </c>
      <c r="R3546" t="s">
        <v>8269</v>
      </c>
    </row>
    <row r="3547" spans="1:18" ht="43.2" x14ac:dyDescent="0.55000000000000004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0" t="str">
        <f t="shared" si="220"/>
        <v>March</v>
      </c>
      <c r="J3547" s="10">
        <f t="shared" si="221"/>
        <v>2015</v>
      </c>
      <c r="K3547" s="9">
        <f t="shared" si="222"/>
        <v>42105.807395833333</v>
      </c>
      <c r="L3547">
        <v>1428780159</v>
      </c>
      <c r="M3547" s="9">
        <f t="shared" si="223"/>
        <v>42075.807395833333</v>
      </c>
      <c r="N3547">
        <v>1426188159</v>
      </c>
      <c r="O3547" t="b">
        <v>0</v>
      </c>
      <c r="P3547">
        <v>8</v>
      </c>
      <c r="Q3547" t="b">
        <v>1</v>
      </c>
      <c r="R3547" t="s">
        <v>8269</v>
      </c>
    </row>
    <row r="3548" spans="1:18" ht="43.2" x14ac:dyDescent="0.55000000000000004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0" t="str">
        <f t="shared" si="220"/>
        <v>March</v>
      </c>
      <c r="J3548" s="10">
        <f t="shared" si="221"/>
        <v>2015</v>
      </c>
      <c r="K3548" s="9">
        <f t="shared" si="222"/>
        <v>42095.165972222225</v>
      </c>
      <c r="L3548">
        <v>1427860740</v>
      </c>
      <c r="M3548" s="9">
        <f t="shared" si="223"/>
        <v>42073.660694444443</v>
      </c>
      <c r="N3548">
        <v>1426002684</v>
      </c>
      <c r="O3548" t="b">
        <v>0</v>
      </c>
      <c r="P3548">
        <v>19</v>
      </c>
      <c r="Q3548" t="b">
        <v>1</v>
      </c>
      <c r="R3548" t="s">
        <v>8269</v>
      </c>
    </row>
    <row r="3549" spans="1:18" ht="43.2" x14ac:dyDescent="0.55000000000000004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0" t="str">
        <f t="shared" si="220"/>
        <v>April</v>
      </c>
      <c r="J3549" s="10">
        <f t="shared" si="221"/>
        <v>2016</v>
      </c>
      <c r="K3549" s="9">
        <f t="shared" si="222"/>
        <v>42504.165972222225</v>
      </c>
      <c r="L3549">
        <v>1463198340</v>
      </c>
      <c r="M3549" s="9">
        <f t="shared" si="223"/>
        <v>42480.078715277778</v>
      </c>
      <c r="N3549">
        <v>1461117201</v>
      </c>
      <c r="O3549" t="b">
        <v>0</v>
      </c>
      <c r="P3549">
        <v>336</v>
      </c>
      <c r="Q3549" t="b">
        <v>1</v>
      </c>
      <c r="R3549" t="s">
        <v>8269</v>
      </c>
    </row>
    <row r="3550" spans="1:18" ht="43.2" x14ac:dyDescent="0.55000000000000004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0" t="str">
        <f t="shared" si="220"/>
        <v>February</v>
      </c>
      <c r="J3550" s="10">
        <f t="shared" si="221"/>
        <v>2016</v>
      </c>
      <c r="K3550" s="9">
        <f t="shared" si="222"/>
        <v>42434.041666666672</v>
      </c>
      <c r="L3550">
        <v>1457139600</v>
      </c>
      <c r="M3550" s="9">
        <f t="shared" si="223"/>
        <v>42411.942291666666</v>
      </c>
      <c r="N3550">
        <v>1455230214</v>
      </c>
      <c r="O3550" t="b">
        <v>0</v>
      </c>
      <c r="P3550">
        <v>13</v>
      </c>
      <c r="Q3550" t="b">
        <v>1</v>
      </c>
      <c r="R3550" t="s">
        <v>8269</v>
      </c>
    </row>
    <row r="3551" spans="1:18" ht="43.2" x14ac:dyDescent="0.55000000000000004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0" t="str">
        <f t="shared" si="220"/>
        <v>August</v>
      </c>
      <c r="J3551" s="10">
        <f t="shared" si="221"/>
        <v>2015</v>
      </c>
      <c r="K3551" s="9">
        <f t="shared" si="222"/>
        <v>42251.394363425927</v>
      </c>
      <c r="L3551">
        <v>1441358873</v>
      </c>
      <c r="M3551" s="9">
        <f t="shared" si="223"/>
        <v>42223.394363425927</v>
      </c>
      <c r="N3551">
        <v>1438939673</v>
      </c>
      <c r="O3551" t="b">
        <v>0</v>
      </c>
      <c r="P3551">
        <v>42</v>
      </c>
      <c r="Q3551" t="b">
        <v>1</v>
      </c>
      <c r="R3551" t="s">
        <v>8269</v>
      </c>
    </row>
    <row r="3552" spans="1:18" ht="43.2" x14ac:dyDescent="0.55000000000000004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0" t="str">
        <f t="shared" si="220"/>
        <v>April</v>
      </c>
      <c r="J3552" s="10">
        <f t="shared" si="221"/>
        <v>2016</v>
      </c>
      <c r="K3552" s="9">
        <f t="shared" si="222"/>
        <v>42492.893495370372</v>
      </c>
      <c r="L3552">
        <v>1462224398</v>
      </c>
      <c r="M3552" s="9">
        <f t="shared" si="223"/>
        <v>42462.893495370372</v>
      </c>
      <c r="N3552">
        <v>1459632398</v>
      </c>
      <c r="O3552" t="b">
        <v>0</v>
      </c>
      <c r="P3552">
        <v>64</v>
      </c>
      <c r="Q3552" t="b">
        <v>1</v>
      </c>
      <c r="R3552" t="s">
        <v>8269</v>
      </c>
    </row>
    <row r="3553" spans="1:18" ht="43.2" x14ac:dyDescent="0.55000000000000004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0" t="str">
        <f t="shared" si="220"/>
        <v>April</v>
      </c>
      <c r="J3553" s="10">
        <f t="shared" si="221"/>
        <v>2014</v>
      </c>
      <c r="K3553" s="9">
        <f t="shared" si="222"/>
        <v>41781.921527777777</v>
      </c>
      <c r="L3553">
        <v>1400796420</v>
      </c>
      <c r="M3553" s="9">
        <f t="shared" si="223"/>
        <v>41753.515856481477</v>
      </c>
      <c r="N3553">
        <v>1398342170</v>
      </c>
      <c r="O3553" t="b">
        <v>0</v>
      </c>
      <c r="P3553">
        <v>25</v>
      </c>
      <c r="Q3553" t="b">
        <v>1</v>
      </c>
      <c r="R3553" t="s">
        <v>8269</v>
      </c>
    </row>
    <row r="3554" spans="1:18" ht="43.2" x14ac:dyDescent="0.55000000000000004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0" t="str">
        <f t="shared" si="220"/>
        <v>May</v>
      </c>
      <c r="J3554" s="10">
        <f t="shared" si="221"/>
        <v>2014</v>
      </c>
      <c r="K3554" s="9">
        <f t="shared" si="222"/>
        <v>41818.587083333332</v>
      </c>
      <c r="L3554">
        <v>1403964324</v>
      </c>
      <c r="M3554" s="9">
        <f t="shared" si="223"/>
        <v>41788.587083333332</v>
      </c>
      <c r="N3554">
        <v>1401372324</v>
      </c>
      <c r="O3554" t="b">
        <v>0</v>
      </c>
      <c r="P3554">
        <v>20</v>
      </c>
      <c r="Q3554" t="b">
        <v>1</v>
      </c>
      <c r="R3554" t="s">
        <v>8269</v>
      </c>
    </row>
    <row r="3555" spans="1:18" ht="43.2" x14ac:dyDescent="0.55000000000000004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0" t="str">
        <f t="shared" si="220"/>
        <v>July</v>
      </c>
      <c r="J3555" s="10">
        <f t="shared" si="221"/>
        <v>2015</v>
      </c>
      <c r="K3555" s="9">
        <f t="shared" si="222"/>
        <v>42228</v>
      </c>
      <c r="L3555">
        <v>1439337600</v>
      </c>
      <c r="M3555" s="9">
        <f t="shared" si="223"/>
        <v>42196.028703703705</v>
      </c>
      <c r="N3555">
        <v>1436575280</v>
      </c>
      <c r="O3555" t="b">
        <v>0</v>
      </c>
      <c r="P3555">
        <v>104</v>
      </c>
      <c r="Q3555" t="b">
        <v>1</v>
      </c>
      <c r="R3555" t="s">
        <v>8269</v>
      </c>
    </row>
    <row r="3556" spans="1:18" ht="43.2" x14ac:dyDescent="0.55000000000000004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0" t="str">
        <f t="shared" si="220"/>
        <v>January</v>
      </c>
      <c r="J3556" s="10">
        <f t="shared" si="221"/>
        <v>2015</v>
      </c>
      <c r="K3556" s="9">
        <f t="shared" si="222"/>
        <v>42046.708333333328</v>
      </c>
      <c r="L3556">
        <v>1423674000</v>
      </c>
      <c r="M3556" s="9">
        <f t="shared" si="223"/>
        <v>42016.050451388888</v>
      </c>
      <c r="N3556">
        <v>1421025159</v>
      </c>
      <c r="O3556" t="b">
        <v>0</v>
      </c>
      <c r="P3556">
        <v>53</v>
      </c>
      <c r="Q3556" t="b">
        <v>1</v>
      </c>
      <c r="R3556" t="s">
        <v>8269</v>
      </c>
    </row>
    <row r="3557" spans="1:18" ht="43.2" x14ac:dyDescent="0.55000000000000004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0" t="str">
        <f t="shared" si="220"/>
        <v>October</v>
      </c>
      <c r="J3557" s="10">
        <f t="shared" si="221"/>
        <v>2016</v>
      </c>
      <c r="K3557" s="9">
        <f t="shared" si="222"/>
        <v>42691.483726851846</v>
      </c>
      <c r="L3557">
        <v>1479382594</v>
      </c>
      <c r="M3557" s="9">
        <f t="shared" si="223"/>
        <v>42661.442060185189</v>
      </c>
      <c r="N3557">
        <v>1476786994</v>
      </c>
      <c r="O3557" t="b">
        <v>0</v>
      </c>
      <c r="P3557">
        <v>14</v>
      </c>
      <c r="Q3557" t="b">
        <v>1</v>
      </c>
      <c r="R3557" t="s">
        <v>8269</v>
      </c>
    </row>
    <row r="3558" spans="1:18" ht="43.2" x14ac:dyDescent="0.55000000000000004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0" t="str">
        <f t="shared" si="220"/>
        <v>June</v>
      </c>
      <c r="J3558" s="10">
        <f t="shared" si="221"/>
        <v>2014</v>
      </c>
      <c r="K3558" s="9">
        <f t="shared" si="222"/>
        <v>41868.649583333332</v>
      </c>
      <c r="L3558">
        <v>1408289724</v>
      </c>
      <c r="M3558" s="9">
        <f t="shared" si="223"/>
        <v>41808.649583333332</v>
      </c>
      <c r="N3558">
        <v>1403105724</v>
      </c>
      <c r="O3558" t="b">
        <v>0</v>
      </c>
      <c r="P3558">
        <v>20</v>
      </c>
      <c r="Q3558" t="b">
        <v>1</v>
      </c>
      <c r="R3558" t="s">
        <v>8269</v>
      </c>
    </row>
    <row r="3559" spans="1:18" ht="43.2" x14ac:dyDescent="0.55000000000000004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0" t="str">
        <f t="shared" si="220"/>
        <v>April</v>
      </c>
      <c r="J3559" s="10">
        <f t="shared" si="221"/>
        <v>2014</v>
      </c>
      <c r="K3559" s="9">
        <f t="shared" si="222"/>
        <v>41764.276747685188</v>
      </c>
      <c r="L3559">
        <v>1399271911</v>
      </c>
      <c r="M3559" s="9">
        <f t="shared" si="223"/>
        <v>41730.276747685188</v>
      </c>
      <c r="N3559">
        <v>1396334311</v>
      </c>
      <c r="O3559" t="b">
        <v>0</v>
      </c>
      <c r="P3559">
        <v>558</v>
      </c>
      <c r="Q3559" t="b">
        <v>1</v>
      </c>
      <c r="R3559" t="s">
        <v>8269</v>
      </c>
    </row>
    <row r="3560" spans="1:18" ht="43.2" x14ac:dyDescent="0.55000000000000004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0" t="str">
        <f t="shared" si="220"/>
        <v>May</v>
      </c>
      <c r="J3560" s="10">
        <f t="shared" si="221"/>
        <v>2015</v>
      </c>
      <c r="K3560" s="9">
        <f t="shared" si="222"/>
        <v>42181.875</v>
      </c>
      <c r="L3560">
        <v>1435352400</v>
      </c>
      <c r="M3560" s="9">
        <f t="shared" si="223"/>
        <v>42139.816840277781</v>
      </c>
      <c r="N3560">
        <v>1431718575</v>
      </c>
      <c r="O3560" t="b">
        <v>0</v>
      </c>
      <c r="P3560">
        <v>22</v>
      </c>
      <c r="Q3560" t="b">
        <v>1</v>
      </c>
      <c r="R3560" t="s">
        <v>8269</v>
      </c>
    </row>
    <row r="3561" spans="1:18" ht="43.2" x14ac:dyDescent="0.55000000000000004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0" t="str">
        <f t="shared" si="220"/>
        <v>July</v>
      </c>
      <c r="J3561" s="10">
        <f t="shared" si="221"/>
        <v>2015</v>
      </c>
      <c r="K3561" s="9">
        <f t="shared" si="222"/>
        <v>42216.373611111107</v>
      </c>
      <c r="L3561">
        <v>1438333080</v>
      </c>
      <c r="M3561" s="9">
        <f t="shared" si="223"/>
        <v>42194.096157407403</v>
      </c>
      <c r="N3561">
        <v>1436408308</v>
      </c>
      <c r="O3561" t="b">
        <v>0</v>
      </c>
      <c r="P3561">
        <v>24</v>
      </c>
      <c r="Q3561" t="b">
        <v>1</v>
      </c>
      <c r="R3561" t="s">
        <v>8269</v>
      </c>
    </row>
    <row r="3562" spans="1:18" ht="43.2" x14ac:dyDescent="0.55000000000000004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0" t="str">
        <f t="shared" si="220"/>
        <v>April</v>
      </c>
      <c r="J3562" s="10">
        <f t="shared" si="221"/>
        <v>2015</v>
      </c>
      <c r="K3562" s="9">
        <f t="shared" si="222"/>
        <v>42151.114583333328</v>
      </c>
      <c r="L3562">
        <v>1432694700</v>
      </c>
      <c r="M3562" s="9">
        <f t="shared" si="223"/>
        <v>42115.889652777783</v>
      </c>
      <c r="N3562">
        <v>1429651266</v>
      </c>
      <c r="O3562" t="b">
        <v>0</v>
      </c>
      <c r="P3562">
        <v>74</v>
      </c>
      <c r="Q3562" t="b">
        <v>1</v>
      </c>
      <c r="R3562" t="s">
        <v>8269</v>
      </c>
    </row>
    <row r="3563" spans="1:18" ht="100.8" x14ac:dyDescent="0.55000000000000004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0" t="str">
        <f t="shared" si="220"/>
        <v>July</v>
      </c>
      <c r="J3563" s="10">
        <f t="shared" si="221"/>
        <v>2015</v>
      </c>
      <c r="K3563" s="9">
        <f t="shared" si="222"/>
        <v>42221.774999999994</v>
      </c>
      <c r="L3563">
        <v>1438799760</v>
      </c>
      <c r="M3563" s="9">
        <f t="shared" si="223"/>
        <v>42203.680300925931</v>
      </c>
      <c r="N3563">
        <v>1437236378</v>
      </c>
      <c r="O3563" t="b">
        <v>0</v>
      </c>
      <c r="P3563">
        <v>54</v>
      </c>
      <c r="Q3563" t="b">
        <v>1</v>
      </c>
      <c r="R3563" t="s">
        <v>8269</v>
      </c>
    </row>
    <row r="3564" spans="1:18" ht="43.2" x14ac:dyDescent="0.55000000000000004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0" t="str">
        <f t="shared" si="220"/>
        <v>March</v>
      </c>
      <c r="J3564" s="10">
        <f t="shared" si="221"/>
        <v>2016</v>
      </c>
      <c r="K3564" s="9">
        <f t="shared" si="222"/>
        <v>42442.916666666672</v>
      </c>
      <c r="L3564">
        <v>1457906400</v>
      </c>
      <c r="M3564" s="9">
        <f t="shared" si="223"/>
        <v>42433.761886574073</v>
      </c>
      <c r="N3564">
        <v>1457115427</v>
      </c>
      <c r="O3564" t="b">
        <v>0</v>
      </c>
      <c r="P3564">
        <v>31</v>
      </c>
      <c r="Q3564" t="b">
        <v>1</v>
      </c>
      <c r="R3564" t="s">
        <v>8269</v>
      </c>
    </row>
    <row r="3565" spans="1:18" ht="43.2" x14ac:dyDescent="0.55000000000000004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0" t="str">
        <f t="shared" si="220"/>
        <v>July</v>
      </c>
      <c r="J3565" s="10">
        <f t="shared" si="221"/>
        <v>2016</v>
      </c>
      <c r="K3565" s="9">
        <f t="shared" si="222"/>
        <v>42583.791666666672</v>
      </c>
      <c r="L3565">
        <v>1470078000</v>
      </c>
      <c r="M3565" s="9">
        <f t="shared" si="223"/>
        <v>42555.671944444446</v>
      </c>
      <c r="N3565">
        <v>1467648456</v>
      </c>
      <c r="O3565" t="b">
        <v>0</v>
      </c>
      <c r="P3565">
        <v>25</v>
      </c>
      <c r="Q3565" t="b">
        <v>1</v>
      </c>
      <c r="R3565" t="s">
        <v>8269</v>
      </c>
    </row>
    <row r="3566" spans="1:18" ht="28.8" x14ac:dyDescent="0.55000000000000004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0" t="str">
        <f t="shared" si="220"/>
        <v>August</v>
      </c>
      <c r="J3566" s="10">
        <f t="shared" si="221"/>
        <v>2015</v>
      </c>
      <c r="K3566" s="9">
        <f t="shared" si="222"/>
        <v>42282.666666666672</v>
      </c>
      <c r="L3566">
        <v>1444060800</v>
      </c>
      <c r="M3566" s="9">
        <f t="shared" si="223"/>
        <v>42236.623252314821</v>
      </c>
      <c r="N3566">
        <v>1440082649</v>
      </c>
      <c r="O3566" t="b">
        <v>0</v>
      </c>
      <c r="P3566">
        <v>17</v>
      </c>
      <c r="Q3566" t="b">
        <v>1</v>
      </c>
      <c r="R3566" t="s">
        <v>8269</v>
      </c>
    </row>
    <row r="3567" spans="1:18" ht="43.2" x14ac:dyDescent="0.55000000000000004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0" t="str">
        <f t="shared" si="220"/>
        <v>December</v>
      </c>
      <c r="J3567" s="10">
        <f t="shared" si="221"/>
        <v>2014</v>
      </c>
      <c r="K3567" s="9">
        <f t="shared" si="222"/>
        <v>42004.743148148147</v>
      </c>
      <c r="L3567">
        <v>1420048208</v>
      </c>
      <c r="M3567" s="9">
        <f t="shared" si="223"/>
        <v>41974.743148148147</v>
      </c>
      <c r="N3567">
        <v>1417456208</v>
      </c>
      <c r="O3567" t="b">
        <v>0</v>
      </c>
      <c r="P3567">
        <v>12</v>
      </c>
      <c r="Q3567" t="b">
        <v>1</v>
      </c>
      <c r="R3567" t="s">
        <v>8269</v>
      </c>
    </row>
    <row r="3568" spans="1:18" ht="43.2" x14ac:dyDescent="0.55000000000000004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0" t="str">
        <f t="shared" si="220"/>
        <v>December</v>
      </c>
      <c r="J3568" s="10">
        <f t="shared" si="221"/>
        <v>2014</v>
      </c>
      <c r="K3568" s="9">
        <f t="shared" si="222"/>
        <v>42027.507905092592</v>
      </c>
      <c r="L3568">
        <v>1422015083</v>
      </c>
      <c r="M3568" s="9">
        <f t="shared" si="223"/>
        <v>41997.507905092592</v>
      </c>
      <c r="N3568">
        <v>1419423083</v>
      </c>
      <c r="O3568" t="b">
        <v>0</v>
      </c>
      <c r="P3568">
        <v>38</v>
      </c>
      <c r="Q3568" t="b">
        <v>1</v>
      </c>
      <c r="R3568" t="s">
        <v>8269</v>
      </c>
    </row>
    <row r="3569" spans="1:18" ht="43.2" x14ac:dyDescent="0.55000000000000004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0" t="str">
        <f t="shared" si="220"/>
        <v>May</v>
      </c>
      <c r="J3569" s="10">
        <f t="shared" si="221"/>
        <v>2015</v>
      </c>
      <c r="K3569" s="9">
        <f t="shared" si="222"/>
        <v>42165.810694444444</v>
      </c>
      <c r="L3569">
        <v>1433964444</v>
      </c>
      <c r="M3569" s="9">
        <f t="shared" si="223"/>
        <v>42135.810694444444</v>
      </c>
      <c r="N3569">
        <v>1431372444</v>
      </c>
      <c r="O3569" t="b">
        <v>0</v>
      </c>
      <c r="P3569">
        <v>41</v>
      </c>
      <c r="Q3569" t="b">
        <v>1</v>
      </c>
      <c r="R3569" t="s">
        <v>8269</v>
      </c>
    </row>
    <row r="3570" spans="1:18" ht="43.2" x14ac:dyDescent="0.55000000000000004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0" t="str">
        <f t="shared" si="220"/>
        <v>August</v>
      </c>
      <c r="J3570" s="10">
        <f t="shared" si="221"/>
        <v>2014</v>
      </c>
      <c r="K3570" s="9">
        <f t="shared" si="222"/>
        <v>41899.740671296298</v>
      </c>
      <c r="L3570">
        <v>1410975994</v>
      </c>
      <c r="M3570" s="9">
        <f t="shared" si="223"/>
        <v>41869.740671296298</v>
      </c>
      <c r="N3570">
        <v>1408383994</v>
      </c>
      <c r="O3570" t="b">
        <v>0</v>
      </c>
      <c r="P3570">
        <v>19</v>
      </c>
      <c r="Q3570" t="b">
        <v>1</v>
      </c>
      <c r="R3570" t="s">
        <v>8269</v>
      </c>
    </row>
    <row r="3571" spans="1:18" ht="43.2" x14ac:dyDescent="0.55000000000000004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0" t="str">
        <f t="shared" si="220"/>
        <v>December</v>
      </c>
      <c r="J3571" s="10">
        <f t="shared" si="221"/>
        <v>2014</v>
      </c>
      <c r="K3571" s="9">
        <f t="shared" si="222"/>
        <v>42012.688611111109</v>
      </c>
      <c r="L3571">
        <v>1420734696</v>
      </c>
      <c r="M3571" s="9">
        <f t="shared" si="223"/>
        <v>41982.688611111109</v>
      </c>
      <c r="N3571">
        <v>1418142696</v>
      </c>
      <c r="O3571" t="b">
        <v>0</v>
      </c>
      <c r="P3571">
        <v>41</v>
      </c>
      <c r="Q3571" t="b">
        <v>1</v>
      </c>
      <c r="R3571" t="s">
        <v>8269</v>
      </c>
    </row>
    <row r="3572" spans="1:18" ht="43.2" x14ac:dyDescent="0.55000000000000004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0" t="str">
        <f t="shared" si="220"/>
        <v>December</v>
      </c>
      <c r="J3572" s="10">
        <f t="shared" si="221"/>
        <v>2014</v>
      </c>
      <c r="K3572" s="9">
        <f t="shared" si="222"/>
        <v>42004.291666666672</v>
      </c>
      <c r="L3572">
        <v>1420009200</v>
      </c>
      <c r="M3572" s="9">
        <f t="shared" si="223"/>
        <v>41976.331979166673</v>
      </c>
      <c r="N3572">
        <v>1417593483</v>
      </c>
      <c r="O3572" t="b">
        <v>0</v>
      </c>
      <c r="P3572">
        <v>26</v>
      </c>
      <c r="Q3572" t="b">
        <v>1</v>
      </c>
      <c r="R3572" t="s">
        <v>8269</v>
      </c>
    </row>
    <row r="3573" spans="1:18" ht="43.2" x14ac:dyDescent="0.55000000000000004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0" t="str">
        <f t="shared" si="220"/>
        <v>September</v>
      </c>
      <c r="J3573" s="10">
        <f t="shared" si="221"/>
        <v>2014</v>
      </c>
      <c r="K3573" s="9">
        <f t="shared" si="222"/>
        <v>41942.858946759261</v>
      </c>
      <c r="L3573">
        <v>1414701413</v>
      </c>
      <c r="M3573" s="9">
        <f t="shared" si="223"/>
        <v>41912.858946759261</v>
      </c>
      <c r="N3573">
        <v>1412109413</v>
      </c>
      <c r="O3573" t="b">
        <v>0</v>
      </c>
      <c r="P3573">
        <v>25</v>
      </c>
      <c r="Q3573" t="b">
        <v>1</v>
      </c>
      <c r="R3573" t="s">
        <v>8269</v>
      </c>
    </row>
    <row r="3574" spans="1:18" ht="28.8" x14ac:dyDescent="0.55000000000000004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0" t="str">
        <f t="shared" si="220"/>
        <v>May</v>
      </c>
      <c r="J3574" s="10">
        <f t="shared" si="221"/>
        <v>2015</v>
      </c>
      <c r="K3574" s="9">
        <f t="shared" si="222"/>
        <v>42176.570393518516</v>
      </c>
      <c r="L3574">
        <v>1434894082</v>
      </c>
      <c r="M3574" s="9">
        <f t="shared" si="223"/>
        <v>42146.570393518516</v>
      </c>
      <c r="N3574">
        <v>1432302082</v>
      </c>
      <c r="O3574" t="b">
        <v>0</v>
      </c>
      <c r="P3574">
        <v>9</v>
      </c>
      <c r="Q3574" t="b">
        <v>1</v>
      </c>
      <c r="R3574" t="s">
        <v>8269</v>
      </c>
    </row>
    <row r="3575" spans="1:18" ht="28.8" x14ac:dyDescent="0.55000000000000004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0" t="str">
        <f t="shared" si="220"/>
        <v>October</v>
      </c>
      <c r="J3575" s="10">
        <f t="shared" si="221"/>
        <v>2014</v>
      </c>
      <c r="K3575" s="9">
        <f t="shared" si="222"/>
        <v>41951.417199074072</v>
      </c>
      <c r="L3575">
        <v>1415440846</v>
      </c>
      <c r="M3575" s="9">
        <f t="shared" si="223"/>
        <v>41921.375532407408</v>
      </c>
      <c r="N3575">
        <v>1412845246</v>
      </c>
      <c r="O3575" t="b">
        <v>0</v>
      </c>
      <c r="P3575">
        <v>78</v>
      </c>
      <c r="Q3575" t="b">
        <v>1</v>
      </c>
      <c r="R3575" t="s">
        <v>8269</v>
      </c>
    </row>
    <row r="3576" spans="1:18" ht="43.2" x14ac:dyDescent="0.55000000000000004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0" t="str">
        <f t="shared" si="220"/>
        <v>October</v>
      </c>
      <c r="J3576" s="10">
        <f t="shared" si="221"/>
        <v>2014</v>
      </c>
      <c r="K3576" s="9">
        <f t="shared" si="222"/>
        <v>41956.984351851846</v>
      </c>
      <c r="L3576">
        <v>1415921848</v>
      </c>
      <c r="M3576" s="9">
        <f t="shared" si="223"/>
        <v>41926.942685185182</v>
      </c>
      <c r="N3576">
        <v>1413326248</v>
      </c>
      <c r="O3576" t="b">
        <v>0</v>
      </c>
      <c r="P3576">
        <v>45</v>
      </c>
      <c r="Q3576" t="b">
        <v>1</v>
      </c>
      <c r="R3576" t="s">
        <v>8269</v>
      </c>
    </row>
    <row r="3577" spans="1:18" ht="43.2" x14ac:dyDescent="0.55000000000000004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0" t="str">
        <f t="shared" si="220"/>
        <v>July</v>
      </c>
      <c r="J3577" s="10">
        <f t="shared" si="221"/>
        <v>2016</v>
      </c>
      <c r="K3577" s="9">
        <f t="shared" si="222"/>
        <v>42593.165972222225</v>
      </c>
      <c r="L3577">
        <v>1470887940</v>
      </c>
      <c r="M3577" s="9">
        <f t="shared" si="223"/>
        <v>42561.783877314811</v>
      </c>
      <c r="N3577">
        <v>1468176527</v>
      </c>
      <c r="O3577" t="b">
        <v>0</v>
      </c>
      <c r="P3577">
        <v>102</v>
      </c>
      <c r="Q3577" t="b">
        <v>1</v>
      </c>
      <c r="R3577" t="s">
        <v>8269</v>
      </c>
    </row>
    <row r="3578" spans="1:18" ht="43.2" x14ac:dyDescent="0.55000000000000004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0" t="str">
        <f t="shared" si="220"/>
        <v>October</v>
      </c>
      <c r="J3578" s="10">
        <f t="shared" si="221"/>
        <v>2016</v>
      </c>
      <c r="K3578" s="9">
        <f t="shared" si="222"/>
        <v>42709.590902777782</v>
      </c>
      <c r="L3578">
        <v>1480947054</v>
      </c>
      <c r="M3578" s="9">
        <f t="shared" si="223"/>
        <v>42649.54923611111</v>
      </c>
      <c r="N3578">
        <v>1475759454</v>
      </c>
      <c r="O3578" t="b">
        <v>0</v>
      </c>
      <c r="P3578">
        <v>5</v>
      </c>
      <c r="Q3578" t="b">
        <v>1</v>
      </c>
      <c r="R3578" t="s">
        <v>8269</v>
      </c>
    </row>
    <row r="3579" spans="1:18" ht="43.2" x14ac:dyDescent="0.55000000000000004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0" t="str">
        <f t="shared" si="220"/>
        <v>March</v>
      </c>
      <c r="J3579" s="10">
        <f t="shared" si="221"/>
        <v>2015</v>
      </c>
      <c r="K3579" s="9">
        <f t="shared" si="222"/>
        <v>42120.26944444445</v>
      </c>
      <c r="L3579">
        <v>1430029680</v>
      </c>
      <c r="M3579" s="9">
        <f t="shared" si="223"/>
        <v>42093.786840277782</v>
      </c>
      <c r="N3579">
        <v>1427741583</v>
      </c>
      <c r="O3579" t="b">
        <v>0</v>
      </c>
      <c r="P3579">
        <v>27</v>
      </c>
      <c r="Q3579" t="b">
        <v>1</v>
      </c>
      <c r="R3579" t="s">
        <v>8269</v>
      </c>
    </row>
    <row r="3580" spans="1:18" ht="43.2" x14ac:dyDescent="0.55000000000000004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0" t="str">
        <f t="shared" si="220"/>
        <v>March</v>
      </c>
      <c r="J3580" s="10">
        <f t="shared" si="221"/>
        <v>2016</v>
      </c>
      <c r="K3580" s="9">
        <f t="shared" si="222"/>
        <v>42490.733530092592</v>
      </c>
      <c r="L3580">
        <v>1462037777</v>
      </c>
      <c r="M3580" s="9">
        <f t="shared" si="223"/>
        <v>42460.733530092592</v>
      </c>
      <c r="N3580">
        <v>1459445777</v>
      </c>
      <c r="O3580" t="b">
        <v>0</v>
      </c>
      <c r="P3580">
        <v>37</v>
      </c>
      <c r="Q3580" t="b">
        <v>1</v>
      </c>
      <c r="R3580" t="s">
        <v>8269</v>
      </c>
    </row>
    <row r="3581" spans="1:18" ht="43.2" x14ac:dyDescent="0.55000000000000004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0" t="str">
        <f t="shared" si="220"/>
        <v>March</v>
      </c>
      <c r="J3581" s="10">
        <f t="shared" si="221"/>
        <v>2016</v>
      </c>
      <c r="K3581" s="9">
        <f t="shared" si="222"/>
        <v>42460.720555555556</v>
      </c>
      <c r="L3581">
        <v>1459444656</v>
      </c>
      <c r="M3581" s="9">
        <f t="shared" si="223"/>
        <v>42430.762222222227</v>
      </c>
      <c r="N3581">
        <v>1456856256</v>
      </c>
      <c r="O3581" t="b">
        <v>0</v>
      </c>
      <c r="P3581">
        <v>14</v>
      </c>
      <c r="Q3581" t="b">
        <v>1</v>
      </c>
      <c r="R3581" t="s">
        <v>8269</v>
      </c>
    </row>
    <row r="3582" spans="1:18" ht="43.2" x14ac:dyDescent="0.55000000000000004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0" t="str">
        <f t="shared" si="220"/>
        <v>January</v>
      </c>
      <c r="J3582" s="10">
        <f t="shared" si="221"/>
        <v>2015</v>
      </c>
      <c r="K3582" s="9">
        <f t="shared" si="222"/>
        <v>42064.207638888889</v>
      </c>
      <c r="L3582">
        <v>1425185940</v>
      </c>
      <c r="M3582" s="9">
        <f t="shared" si="223"/>
        <v>42026.176180555558</v>
      </c>
      <c r="N3582">
        <v>1421900022</v>
      </c>
      <c r="O3582" t="b">
        <v>0</v>
      </c>
      <c r="P3582">
        <v>27</v>
      </c>
      <c r="Q3582" t="b">
        <v>1</v>
      </c>
      <c r="R3582" t="s">
        <v>8269</v>
      </c>
    </row>
    <row r="3583" spans="1:18" ht="43.2" x14ac:dyDescent="0.55000000000000004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0" t="str">
        <f t="shared" si="220"/>
        <v>July</v>
      </c>
      <c r="J3583" s="10">
        <f t="shared" si="221"/>
        <v>2014</v>
      </c>
      <c r="K3583" s="9">
        <f t="shared" si="222"/>
        <v>41850.471180555556</v>
      </c>
      <c r="L3583">
        <v>1406719110</v>
      </c>
      <c r="M3583" s="9">
        <f t="shared" si="223"/>
        <v>41836.471180555556</v>
      </c>
      <c r="N3583">
        <v>1405509510</v>
      </c>
      <c r="O3583" t="b">
        <v>0</v>
      </c>
      <c r="P3583">
        <v>45</v>
      </c>
      <c r="Q3583" t="b">
        <v>1</v>
      </c>
      <c r="R3583" t="s">
        <v>8269</v>
      </c>
    </row>
    <row r="3584" spans="1:18" ht="43.2" x14ac:dyDescent="0.55000000000000004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0" t="str">
        <f t="shared" si="220"/>
        <v>March</v>
      </c>
      <c r="J3584" s="10">
        <f t="shared" si="221"/>
        <v>2016</v>
      </c>
      <c r="K3584" s="9">
        <f t="shared" si="222"/>
        <v>42465.095856481479</v>
      </c>
      <c r="L3584">
        <v>1459822682</v>
      </c>
      <c r="M3584" s="9">
        <f t="shared" si="223"/>
        <v>42451.095856481479</v>
      </c>
      <c r="N3584">
        <v>1458613082</v>
      </c>
      <c r="O3584" t="b">
        <v>0</v>
      </c>
      <c r="P3584">
        <v>49</v>
      </c>
      <c r="Q3584" t="b">
        <v>1</v>
      </c>
      <c r="R3584" t="s">
        <v>8269</v>
      </c>
    </row>
    <row r="3585" spans="1:18" ht="43.2" x14ac:dyDescent="0.55000000000000004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0" t="str">
        <f t="shared" si="220"/>
        <v>February</v>
      </c>
      <c r="J3585" s="10">
        <f t="shared" si="221"/>
        <v>2016</v>
      </c>
      <c r="K3585" s="9">
        <f t="shared" si="222"/>
        <v>42478.384317129632</v>
      </c>
      <c r="L3585">
        <v>1460970805</v>
      </c>
      <c r="M3585" s="9">
        <f t="shared" si="223"/>
        <v>42418.425983796296</v>
      </c>
      <c r="N3585">
        <v>1455790405</v>
      </c>
      <c r="O3585" t="b">
        <v>0</v>
      </c>
      <c r="P3585">
        <v>24</v>
      </c>
      <c r="Q3585" t="b">
        <v>1</v>
      </c>
      <c r="R3585" t="s">
        <v>8269</v>
      </c>
    </row>
    <row r="3586" spans="1:18" ht="86.4" x14ac:dyDescent="0.55000000000000004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0" t="str">
        <f t="shared" si="220"/>
        <v>June</v>
      </c>
      <c r="J3586" s="10">
        <f t="shared" si="221"/>
        <v>2015</v>
      </c>
      <c r="K3586" s="9">
        <f t="shared" si="222"/>
        <v>42198.316481481481</v>
      </c>
      <c r="L3586">
        <v>1436772944</v>
      </c>
      <c r="M3586" s="9">
        <f t="shared" si="223"/>
        <v>42168.316481481481</v>
      </c>
      <c r="N3586">
        <v>1434180944</v>
      </c>
      <c r="O3586" t="b">
        <v>0</v>
      </c>
      <c r="P3586">
        <v>112</v>
      </c>
      <c r="Q3586" t="b">
        <v>1</v>
      </c>
      <c r="R3586" t="s">
        <v>8269</v>
      </c>
    </row>
    <row r="3587" spans="1:18" ht="43.2" x14ac:dyDescent="0.55000000000000004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0" t="str">
        <f t="shared" ref="I3587:I3650" si="224">TEXT(M3587, "mmmm")</f>
        <v>November</v>
      </c>
      <c r="J3587" s="10">
        <f t="shared" ref="J3587:J3650" si="225">YEAR(M3587)</f>
        <v>2014</v>
      </c>
      <c r="K3587" s="9">
        <f t="shared" ref="K3587:K3650" si="226">(((L3587/60)/60)/24)+DATE(1970,1,1)</f>
        <v>41994.716319444444</v>
      </c>
      <c r="L3587">
        <v>1419181890</v>
      </c>
      <c r="M3587" s="9">
        <f t="shared" ref="M3587:M3650" si="227">(((N3587/60)/60)/24)+DATE(1970,1,1)</f>
        <v>41964.716319444444</v>
      </c>
      <c r="N3587">
        <v>1416589890</v>
      </c>
      <c r="O3587" t="b">
        <v>0</v>
      </c>
      <c r="P3587">
        <v>23</v>
      </c>
      <c r="Q3587" t="b">
        <v>1</v>
      </c>
      <c r="R3587" t="s">
        <v>8269</v>
      </c>
    </row>
    <row r="3588" spans="1:18" x14ac:dyDescent="0.55000000000000004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0" t="str">
        <f t="shared" si="224"/>
        <v>July</v>
      </c>
      <c r="J3588" s="10">
        <f t="shared" si="225"/>
        <v>2016</v>
      </c>
      <c r="K3588" s="9">
        <f t="shared" si="226"/>
        <v>42636.697569444441</v>
      </c>
      <c r="L3588">
        <v>1474649070</v>
      </c>
      <c r="M3588" s="9">
        <f t="shared" si="227"/>
        <v>42576.697569444441</v>
      </c>
      <c r="N3588">
        <v>1469465070</v>
      </c>
      <c r="O3588" t="b">
        <v>0</v>
      </c>
      <c r="P3588">
        <v>54</v>
      </c>
      <c r="Q3588" t="b">
        <v>1</v>
      </c>
      <c r="R3588" t="s">
        <v>8269</v>
      </c>
    </row>
    <row r="3589" spans="1:18" ht="43.2" x14ac:dyDescent="0.55000000000000004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0" t="str">
        <f t="shared" si="224"/>
        <v>May</v>
      </c>
      <c r="J3589" s="10">
        <f t="shared" si="225"/>
        <v>2016</v>
      </c>
      <c r="K3589" s="9">
        <f t="shared" si="226"/>
        <v>42548.791666666672</v>
      </c>
      <c r="L3589">
        <v>1467054000</v>
      </c>
      <c r="M3589" s="9">
        <f t="shared" si="227"/>
        <v>42503.539976851855</v>
      </c>
      <c r="N3589">
        <v>1463144254</v>
      </c>
      <c r="O3589" t="b">
        <v>0</v>
      </c>
      <c r="P3589">
        <v>28</v>
      </c>
      <c r="Q3589" t="b">
        <v>1</v>
      </c>
      <c r="R3589" t="s">
        <v>8269</v>
      </c>
    </row>
    <row r="3590" spans="1:18" ht="43.2" x14ac:dyDescent="0.55000000000000004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0" t="str">
        <f t="shared" si="224"/>
        <v>April</v>
      </c>
      <c r="J3590" s="10">
        <f t="shared" si="225"/>
        <v>2015</v>
      </c>
      <c r="K3590" s="9">
        <f t="shared" si="226"/>
        <v>42123.958333333328</v>
      </c>
      <c r="L3590">
        <v>1430348400</v>
      </c>
      <c r="M3590" s="9">
        <f t="shared" si="227"/>
        <v>42101.828819444447</v>
      </c>
      <c r="N3590">
        <v>1428436410</v>
      </c>
      <c r="O3590" t="b">
        <v>0</v>
      </c>
      <c r="P3590">
        <v>11</v>
      </c>
      <c r="Q3590" t="b">
        <v>1</v>
      </c>
      <c r="R3590" t="s">
        <v>8269</v>
      </c>
    </row>
    <row r="3591" spans="1:18" ht="43.2" x14ac:dyDescent="0.55000000000000004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0" t="str">
        <f t="shared" si="224"/>
        <v>May</v>
      </c>
      <c r="J3591" s="10">
        <f t="shared" si="225"/>
        <v>2015</v>
      </c>
      <c r="K3591" s="9">
        <f t="shared" si="226"/>
        <v>42150.647534722222</v>
      </c>
      <c r="L3591">
        <v>1432654347</v>
      </c>
      <c r="M3591" s="9">
        <f t="shared" si="227"/>
        <v>42125.647534722222</v>
      </c>
      <c r="N3591">
        <v>1430494347</v>
      </c>
      <c r="O3591" t="b">
        <v>0</v>
      </c>
      <c r="P3591">
        <v>62</v>
      </c>
      <c r="Q3591" t="b">
        <v>1</v>
      </c>
      <c r="R3591" t="s">
        <v>8269</v>
      </c>
    </row>
    <row r="3592" spans="1:18" ht="43.2" x14ac:dyDescent="0.55000000000000004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0" t="str">
        <f t="shared" si="224"/>
        <v>September</v>
      </c>
      <c r="J3592" s="10">
        <f t="shared" si="225"/>
        <v>2014</v>
      </c>
      <c r="K3592" s="9">
        <f t="shared" si="226"/>
        <v>41932.333726851852</v>
      </c>
      <c r="L3592">
        <v>1413792034</v>
      </c>
      <c r="M3592" s="9">
        <f t="shared" si="227"/>
        <v>41902.333726851852</v>
      </c>
      <c r="N3592">
        <v>1411200034</v>
      </c>
      <c r="O3592" t="b">
        <v>0</v>
      </c>
      <c r="P3592">
        <v>73</v>
      </c>
      <c r="Q3592" t="b">
        <v>1</v>
      </c>
      <c r="R3592" t="s">
        <v>8269</v>
      </c>
    </row>
    <row r="3593" spans="1:18" ht="43.2" x14ac:dyDescent="0.55000000000000004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0" t="str">
        <f t="shared" si="224"/>
        <v>December</v>
      </c>
      <c r="J3593" s="10">
        <f t="shared" si="225"/>
        <v>2014</v>
      </c>
      <c r="K3593" s="9">
        <f t="shared" si="226"/>
        <v>42028.207638888889</v>
      </c>
      <c r="L3593">
        <v>1422075540</v>
      </c>
      <c r="M3593" s="9">
        <f t="shared" si="227"/>
        <v>42003.948425925926</v>
      </c>
      <c r="N3593">
        <v>1419979544</v>
      </c>
      <c r="O3593" t="b">
        <v>0</v>
      </c>
      <c r="P3593">
        <v>18</v>
      </c>
      <c r="Q3593" t="b">
        <v>1</v>
      </c>
      <c r="R3593" t="s">
        <v>8269</v>
      </c>
    </row>
    <row r="3594" spans="1:18" ht="43.2" x14ac:dyDescent="0.55000000000000004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0" t="str">
        <f t="shared" si="224"/>
        <v>December</v>
      </c>
      <c r="J3594" s="10">
        <f t="shared" si="225"/>
        <v>2014</v>
      </c>
      <c r="K3594" s="9">
        <f t="shared" si="226"/>
        <v>42046.207638888889</v>
      </c>
      <c r="L3594">
        <v>1423630740</v>
      </c>
      <c r="M3594" s="9">
        <f t="shared" si="227"/>
        <v>41988.829942129625</v>
      </c>
      <c r="N3594">
        <v>1418673307</v>
      </c>
      <c r="O3594" t="b">
        <v>0</v>
      </c>
      <c r="P3594">
        <v>35</v>
      </c>
      <c r="Q3594" t="b">
        <v>1</v>
      </c>
      <c r="R3594" t="s">
        <v>8269</v>
      </c>
    </row>
    <row r="3595" spans="1:18" ht="43.2" x14ac:dyDescent="0.55000000000000004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0" t="str">
        <f t="shared" si="224"/>
        <v>December</v>
      </c>
      <c r="J3595" s="10">
        <f t="shared" si="225"/>
        <v>2014</v>
      </c>
      <c r="K3595" s="9">
        <f t="shared" si="226"/>
        <v>42009.851388888885</v>
      </c>
      <c r="L3595">
        <v>1420489560</v>
      </c>
      <c r="M3595" s="9">
        <f t="shared" si="227"/>
        <v>41974.898599537039</v>
      </c>
      <c r="N3595">
        <v>1417469639</v>
      </c>
      <c r="O3595" t="b">
        <v>0</v>
      </c>
      <c r="P3595">
        <v>43</v>
      </c>
      <c r="Q3595" t="b">
        <v>1</v>
      </c>
      <c r="R3595" t="s">
        <v>8269</v>
      </c>
    </row>
    <row r="3596" spans="1:18" ht="43.2" x14ac:dyDescent="0.55000000000000004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0" t="str">
        <f t="shared" si="224"/>
        <v>August</v>
      </c>
      <c r="J3596" s="10">
        <f t="shared" si="225"/>
        <v>2016</v>
      </c>
      <c r="K3596" s="9">
        <f t="shared" si="226"/>
        <v>42617.066921296297</v>
      </c>
      <c r="L3596">
        <v>1472952982</v>
      </c>
      <c r="M3596" s="9">
        <f t="shared" si="227"/>
        <v>42592.066921296297</v>
      </c>
      <c r="N3596">
        <v>1470792982</v>
      </c>
      <c r="O3596" t="b">
        <v>0</v>
      </c>
      <c r="P3596">
        <v>36</v>
      </c>
      <c r="Q3596" t="b">
        <v>1</v>
      </c>
      <c r="R3596" t="s">
        <v>8269</v>
      </c>
    </row>
    <row r="3597" spans="1:18" ht="28.8" x14ac:dyDescent="0.55000000000000004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0" t="str">
        <f t="shared" si="224"/>
        <v>February</v>
      </c>
      <c r="J3597" s="10">
        <f t="shared" si="225"/>
        <v>2015</v>
      </c>
      <c r="K3597" s="9">
        <f t="shared" si="226"/>
        <v>42076.290972222225</v>
      </c>
      <c r="L3597">
        <v>1426229940</v>
      </c>
      <c r="M3597" s="9">
        <f t="shared" si="227"/>
        <v>42050.008368055554</v>
      </c>
      <c r="N3597">
        <v>1423959123</v>
      </c>
      <c r="O3597" t="b">
        <v>0</v>
      </c>
      <c r="P3597">
        <v>62</v>
      </c>
      <c r="Q3597" t="b">
        <v>1</v>
      </c>
      <c r="R3597" t="s">
        <v>8269</v>
      </c>
    </row>
    <row r="3598" spans="1:18" ht="43.2" x14ac:dyDescent="0.55000000000000004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0" t="str">
        <f t="shared" si="224"/>
        <v>August</v>
      </c>
      <c r="J3598" s="10">
        <f t="shared" si="225"/>
        <v>2014</v>
      </c>
      <c r="K3598" s="9">
        <f t="shared" si="226"/>
        <v>41877.715069444443</v>
      </c>
      <c r="L3598">
        <v>1409072982</v>
      </c>
      <c r="M3598" s="9">
        <f t="shared" si="227"/>
        <v>41856.715069444443</v>
      </c>
      <c r="N3598">
        <v>1407258582</v>
      </c>
      <c r="O3598" t="b">
        <v>0</v>
      </c>
      <c r="P3598">
        <v>15</v>
      </c>
      <c r="Q3598" t="b">
        <v>1</v>
      </c>
      <c r="R3598" t="s">
        <v>8269</v>
      </c>
    </row>
    <row r="3599" spans="1:18" ht="28.8" x14ac:dyDescent="0.55000000000000004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0" t="str">
        <f t="shared" si="224"/>
        <v>February</v>
      </c>
      <c r="J3599" s="10">
        <f t="shared" si="225"/>
        <v>2016</v>
      </c>
      <c r="K3599" s="9">
        <f t="shared" si="226"/>
        <v>42432.249305555553</v>
      </c>
      <c r="L3599">
        <v>1456984740</v>
      </c>
      <c r="M3599" s="9">
        <f t="shared" si="227"/>
        <v>42417.585532407407</v>
      </c>
      <c r="N3599">
        <v>1455717790</v>
      </c>
      <c r="O3599" t="b">
        <v>0</v>
      </c>
      <c r="P3599">
        <v>33</v>
      </c>
      <c r="Q3599" t="b">
        <v>1</v>
      </c>
      <c r="R3599" t="s">
        <v>8269</v>
      </c>
    </row>
    <row r="3600" spans="1:18" ht="43.2" x14ac:dyDescent="0.55000000000000004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0" t="str">
        <f t="shared" si="224"/>
        <v>August</v>
      </c>
      <c r="J3600" s="10">
        <f t="shared" si="225"/>
        <v>2014</v>
      </c>
      <c r="K3600" s="9">
        <f t="shared" si="226"/>
        <v>41885.207638888889</v>
      </c>
      <c r="L3600">
        <v>1409720340</v>
      </c>
      <c r="M3600" s="9">
        <f t="shared" si="227"/>
        <v>41866.79886574074</v>
      </c>
      <c r="N3600">
        <v>1408129822</v>
      </c>
      <c r="O3600" t="b">
        <v>0</v>
      </c>
      <c r="P3600">
        <v>27</v>
      </c>
      <c r="Q3600" t="b">
        <v>1</v>
      </c>
      <c r="R3600" t="s">
        <v>8269</v>
      </c>
    </row>
    <row r="3601" spans="1:18" ht="43.2" x14ac:dyDescent="0.55000000000000004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0" t="str">
        <f t="shared" si="224"/>
        <v>August</v>
      </c>
      <c r="J3601" s="10">
        <f t="shared" si="225"/>
        <v>2015</v>
      </c>
      <c r="K3601" s="9">
        <f t="shared" si="226"/>
        <v>42246</v>
      </c>
      <c r="L3601">
        <v>1440892800</v>
      </c>
      <c r="M3601" s="9">
        <f t="shared" si="227"/>
        <v>42220.79487268519</v>
      </c>
      <c r="N3601">
        <v>1438715077</v>
      </c>
      <c r="O3601" t="b">
        <v>0</v>
      </c>
      <c r="P3601">
        <v>17</v>
      </c>
      <c r="Q3601" t="b">
        <v>1</v>
      </c>
      <c r="R3601" t="s">
        <v>8269</v>
      </c>
    </row>
    <row r="3602" spans="1:18" ht="28.8" x14ac:dyDescent="0.55000000000000004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0" t="str">
        <f t="shared" si="224"/>
        <v>September</v>
      </c>
      <c r="J3602" s="10">
        <f t="shared" si="225"/>
        <v>2016</v>
      </c>
      <c r="K3602" s="9">
        <f t="shared" si="226"/>
        <v>42656.849120370374</v>
      </c>
      <c r="L3602">
        <v>1476390164</v>
      </c>
      <c r="M3602" s="9">
        <f t="shared" si="227"/>
        <v>42628.849120370374</v>
      </c>
      <c r="N3602">
        <v>1473970964</v>
      </c>
      <c r="O3602" t="b">
        <v>0</v>
      </c>
      <c r="P3602">
        <v>4</v>
      </c>
      <c r="Q3602" t="b">
        <v>1</v>
      </c>
      <c r="R3602" t="s">
        <v>8269</v>
      </c>
    </row>
    <row r="3603" spans="1:18" ht="43.2" x14ac:dyDescent="0.55000000000000004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0" t="str">
        <f t="shared" si="224"/>
        <v>December</v>
      </c>
      <c r="J3603" s="10">
        <f t="shared" si="225"/>
        <v>2014</v>
      </c>
      <c r="K3603" s="9">
        <f t="shared" si="226"/>
        <v>42020.99863425926</v>
      </c>
      <c r="L3603">
        <v>1421452682</v>
      </c>
      <c r="M3603" s="9">
        <f t="shared" si="227"/>
        <v>41990.99863425926</v>
      </c>
      <c r="N3603">
        <v>1418860682</v>
      </c>
      <c r="O3603" t="b">
        <v>0</v>
      </c>
      <c r="P3603">
        <v>53</v>
      </c>
      <c r="Q3603" t="b">
        <v>1</v>
      </c>
      <c r="R3603" t="s">
        <v>8269</v>
      </c>
    </row>
    <row r="3604" spans="1:18" ht="57.6" x14ac:dyDescent="0.55000000000000004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0" t="str">
        <f t="shared" si="224"/>
        <v>March</v>
      </c>
      <c r="J3604" s="10">
        <f t="shared" si="225"/>
        <v>2016</v>
      </c>
      <c r="K3604" s="9">
        <f t="shared" si="226"/>
        <v>42507.894432870366</v>
      </c>
      <c r="L3604">
        <v>1463520479</v>
      </c>
      <c r="M3604" s="9">
        <f t="shared" si="227"/>
        <v>42447.894432870366</v>
      </c>
      <c r="N3604">
        <v>1458336479</v>
      </c>
      <c r="O3604" t="b">
        <v>0</v>
      </c>
      <c r="P3604">
        <v>49</v>
      </c>
      <c r="Q3604" t="b">
        <v>1</v>
      </c>
      <c r="R3604" t="s">
        <v>8269</v>
      </c>
    </row>
    <row r="3605" spans="1:18" ht="43.2" x14ac:dyDescent="0.55000000000000004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0" t="str">
        <f t="shared" si="224"/>
        <v>October</v>
      </c>
      <c r="J3605" s="10">
        <f t="shared" si="225"/>
        <v>2015</v>
      </c>
      <c r="K3605" s="9">
        <f t="shared" si="226"/>
        <v>42313.906018518523</v>
      </c>
      <c r="L3605">
        <v>1446759880</v>
      </c>
      <c r="M3605" s="9">
        <f t="shared" si="227"/>
        <v>42283.864351851851</v>
      </c>
      <c r="N3605">
        <v>1444164280</v>
      </c>
      <c r="O3605" t="b">
        <v>0</v>
      </c>
      <c r="P3605">
        <v>57</v>
      </c>
      <c r="Q3605" t="b">
        <v>1</v>
      </c>
      <c r="R3605" t="s">
        <v>8269</v>
      </c>
    </row>
    <row r="3606" spans="1:18" ht="43.2" x14ac:dyDescent="0.55000000000000004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0" t="str">
        <f t="shared" si="224"/>
        <v>April</v>
      </c>
      <c r="J3606" s="10">
        <f t="shared" si="225"/>
        <v>2016</v>
      </c>
      <c r="K3606" s="9">
        <f t="shared" si="226"/>
        <v>42489.290972222225</v>
      </c>
      <c r="L3606">
        <v>1461913140</v>
      </c>
      <c r="M3606" s="9">
        <f t="shared" si="227"/>
        <v>42483.015694444446</v>
      </c>
      <c r="N3606">
        <v>1461370956</v>
      </c>
      <c r="O3606" t="b">
        <v>0</v>
      </c>
      <c r="P3606">
        <v>69</v>
      </c>
      <c r="Q3606" t="b">
        <v>1</v>
      </c>
      <c r="R3606" t="s">
        <v>8269</v>
      </c>
    </row>
    <row r="3607" spans="1:18" ht="57.6" x14ac:dyDescent="0.55000000000000004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0" t="str">
        <f t="shared" si="224"/>
        <v>January</v>
      </c>
      <c r="J3607" s="10">
        <f t="shared" si="225"/>
        <v>2016</v>
      </c>
      <c r="K3607" s="9">
        <f t="shared" si="226"/>
        <v>42413.793124999997</v>
      </c>
      <c r="L3607">
        <v>1455390126</v>
      </c>
      <c r="M3607" s="9">
        <f t="shared" si="227"/>
        <v>42383.793124999997</v>
      </c>
      <c r="N3607">
        <v>1452798126</v>
      </c>
      <c r="O3607" t="b">
        <v>0</v>
      </c>
      <c r="P3607">
        <v>15</v>
      </c>
      <c r="Q3607" t="b">
        <v>1</v>
      </c>
      <c r="R3607" t="s">
        <v>8269</v>
      </c>
    </row>
    <row r="3608" spans="1:18" ht="43.2" x14ac:dyDescent="0.55000000000000004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0" t="str">
        <f t="shared" si="224"/>
        <v>July</v>
      </c>
      <c r="J3608" s="10">
        <f t="shared" si="225"/>
        <v>2016</v>
      </c>
      <c r="K3608" s="9">
        <f t="shared" si="226"/>
        <v>42596.604826388888</v>
      </c>
      <c r="L3608">
        <v>1471185057</v>
      </c>
      <c r="M3608" s="9">
        <f t="shared" si="227"/>
        <v>42566.604826388888</v>
      </c>
      <c r="N3608">
        <v>1468593057</v>
      </c>
      <c r="O3608" t="b">
        <v>0</v>
      </c>
      <c r="P3608">
        <v>64</v>
      </c>
      <c r="Q3608" t="b">
        <v>1</v>
      </c>
      <c r="R3608" t="s">
        <v>8269</v>
      </c>
    </row>
    <row r="3609" spans="1:18" ht="28.8" x14ac:dyDescent="0.55000000000000004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0" t="str">
        <f t="shared" si="224"/>
        <v>November</v>
      </c>
      <c r="J3609" s="10">
        <f t="shared" si="225"/>
        <v>2015</v>
      </c>
      <c r="K3609" s="9">
        <f t="shared" si="226"/>
        <v>42353</v>
      </c>
      <c r="L3609">
        <v>1450137600</v>
      </c>
      <c r="M3609" s="9">
        <f t="shared" si="227"/>
        <v>42338.963912037041</v>
      </c>
      <c r="N3609">
        <v>1448924882</v>
      </c>
      <c r="O3609" t="b">
        <v>0</v>
      </c>
      <c r="P3609">
        <v>20</v>
      </c>
      <c r="Q3609" t="b">
        <v>1</v>
      </c>
      <c r="R3609" t="s">
        <v>8269</v>
      </c>
    </row>
    <row r="3610" spans="1:18" ht="43.2" x14ac:dyDescent="0.55000000000000004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0" t="str">
        <f t="shared" si="224"/>
        <v>May</v>
      </c>
      <c r="J3610" s="10">
        <f t="shared" si="225"/>
        <v>2016</v>
      </c>
      <c r="K3610" s="9">
        <f t="shared" si="226"/>
        <v>42538.583333333328</v>
      </c>
      <c r="L3610">
        <v>1466172000</v>
      </c>
      <c r="M3610" s="9">
        <f t="shared" si="227"/>
        <v>42506.709375000006</v>
      </c>
      <c r="N3610">
        <v>1463418090</v>
      </c>
      <c r="O3610" t="b">
        <v>0</v>
      </c>
      <c r="P3610">
        <v>27</v>
      </c>
      <c r="Q3610" t="b">
        <v>1</v>
      </c>
      <c r="R3610" t="s">
        <v>8269</v>
      </c>
    </row>
    <row r="3611" spans="1:18" ht="43.2" x14ac:dyDescent="0.55000000000000004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0" t="str">
        <f t="shared" si="224"/>
        <v>February</v>
      </c>
      <c r="J3611" s="10">
        <f t="shared" si="225"/>
        <v>2016</v>
      </c>
      <c r="K3611" s="9">
        <f t="shared" si="226"/>
        <v>42459.950057870374</v>
      </c>
      <c r="L3611">
        <v>1459378085</v>
      </c>
      <c r="M3611" s="9">
        <f t="shared" si="227"/>
        <v>42429.991724537031</v>
      </c>
      <c r="N3611">
        <v>1456789685</v>
      </c>
      <c r="O3611" t="b">
        <v>0</v>
      </c>
      <c r="P3611">
        <v>21</v>
      </c>
      <c r="Q3611" t="b">
        <v>1</v>
      </c>
      <c r="R3611" t="s">
        <v>8269</v>
      </c>
    </row>
    <row r="3612" spans="1:18" ht="43.2" x14ac:dyDescent="0.55000000000000004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0" t="str">
        <f t="shared" si="224"/>
        <v>July</v>
      </c>
      <c r="J3612" s="10">
        <f t="shared" si="225"/>
        <v>2015</v>
      </c>
      <c r="K3612" s="9">
        <f t="shared" si="226"/>
        <v>42233.432129629626</v>
      </c>
      <c r="L3612">
        <v>1439806936</v>
      </c>
      <c r="M3612" s="9">
        <f t="shared" si="227"/>
        <v>42203.432129629626</v>
      </c>
      <c r="N3612">
        <v>1437214936</v>
      </c>
      <c r="O3612" t="b">
        <v>0</v>
      </c>
      <c r="P3612">
        <v>31</v>
      </c>
      <c r="Q3612" t="b">
        <v>1</v>
      </c>
      <c r="R3612" t="s">
        <v>8269</v>
      </c>
    </row>
    <row r="3613" spans="1:18" ht="43.2" x14ac:dyDescent="0.55000000000000004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0" t="str">
        <f t="shared" si="224"/>
        <v>March</v>
      </c>
      <c r="J3613" s="10">
        <f t="shared" si="225"/>
        <v>2015</v>
      </c>
      <c r="K3613" s="9">
        <f t="shared" si="226"/>
        <v>42102.370381944449</v>
      </c>
      <c r="L3613">
        <v>1428483201</v>
      </c>
      <c r="M3613" s="9">
        <f t="shared" si="227"/>
        <v>42072.370381944449</v>
      </c>
      <c r="N3613">
        <v>1425891201</v>
      </c>
      <c r="O3613" t="b">
        <v>0</v>
      </c>
      <c r="P3613">
        <v>51</v>
      </c>
      <c r="Q3613" t="b">
        <v>1</v>
      </c>
      <c r="R3613" t="s">
        <v>8269</v>
      </c>
    </row>
    <row r="3614" spans="1:18" ht="43.2" x14ac:dyDescent="0.55000000000000004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0" t="str">
        <f t="shared" si="224"/>
        <v>May</v>
      </c>
      <c r="J3614" s="10">
        <f t="shared" si="225"/>
        <v>2014</v>
      </c>
      <c r="K3614" s="9">
        <f t="shared" si="226"/>
        <v>41799.726979166669</v>
      </c>
      <c r="L3614">
        <v>1402334811</v>
      </c>
      <c r="M3614" s="9">
        <f t="shared" si="227"/>
        <v>41789.726979166669</v>
      </c>
      <c r="N3614">
        <v>1401470811</v>
      </c>
      <c r="O3614" t="b">
        <v>0</v>
      </c>
      <c r="P3614">
        <v>57</v>
      </c>
      <c r="Q3614" t="b">
        <v>1</v>
      </c>
      <c r="R3614" t="s">
        <v>8269</v>
      </c>
    </row>
    <row r="3615" spans="1:18" ht="28.8" x14ac:dyDescent="0.55000000000000004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0" t="str">
        <f t="shared" si="224"/>
        <v>May</v>
      </c>
      <c r="J3615" s="10">
        <f t="shared" si="225"/>
        <v>2014</v>
      </c>
      <c r="K3615" s="9">
        <f t="shared" si="226"/>
        <v>41818.58997685185</v>
      </c>
      <c r="L3615">
        <v>1403964574</v>
      </c>
      <c r="M3615" s="9">
        <f t="shared" si="227"/>
        <v>41788.58997685185</v>
      </c>
      <c r="N3615">
        <v>1401372574</v>
      </c>
      <c r="O3615" t="b">
        <v>0</v>
      </c>
      <c r="P3615">
        <v>20</v>
      </c>
      <c r="Q3615" t="b">
        <v>1</v>
      </c>
      <c r="R3615" t="s">
        <v>8269</v>
      </c>
    </row>
    <row r="3616" spans="1:18" ht="43.2" x14ac:dyDescent="0.55000000000000004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0" t="str">
        <f t="shared" si="224"/>
        <v>May</v>
      </c>
      <c r="J3616" s="10">
        <f t="shared" si="225"/>
        <v>2015</v>
      </c>
      <c r="K3616" s="9">
        <f t="shared" si="226"/>
        <v>42174.041851851856</v>
      </c>
      <c r="L3616">
        <v>1434675616</v>
      </c>
      <c r="M3616" s="9">
        <f t="shared" si="227"/>
        <v>42144.041851851856</v>
      </c>
      <c r="N3616">
        <v>1432083616</v>
      </c>
      <c r="O3616" t="b">
        <v>0</v>
      </c>
      <c r="P3616">
        <v>71</v>
      </c>
      <c r="Q3616" t="b">
        <v>1</v>
      </c>
      <c r="R3616" t="s">
        <v>8269</v>
      </c>
    </row>
    <row r="3617" spans="1:18" ht="43.2" x14ac:dyDescent="0.55000000000000004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0" t="str">
        <f t="shared" si="224"/>
        <v>November</v>
      </c>
      <c r="J3617" s="10">
        <f t="shared" si="225"/>
        <v>2015</v>
      </c>
      <c r="K3617" s="9">
        <f t="shared" si="226"/>
        <v>42348.593703703707</v>
      </c>
      <c r="L3617">
        <v>1449756896</v>
      </c>
      <c r="M3617" s="9">
        <f t="shared" si="227"/>
        <v>42318.593703703707</v>
      </c>
      <c r="N3617">
        <v>1447164896</v>
      </c>
      <c r="O3617" t="b">
        <v>0</v>
      </c>
      <c r="P3617">
        <v>72</v>
      </c>
      <c r="Q3617" t="b">
        <v>1</v>
      </c>
      <c r="R3617" t="s">
        <v>8269</v>
      </c>
    </row>
    <row r="3618" spans="1:18" ht="43.2" x14ac:dyDescent="0.55000000000000004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0" t="str">
        <f t="shared" si="224"/>
        <v>February</v>
      </c>
      <c r="J3618" s="10">
        <f t="shared" si="225"/>
        <v>2015</v>
      </c>
      <c r="K3618" s="9">
        <f t="shared" si="226"/>
        <v>42082.908148148148</v>
      </c>
      <c r="L3618">
        <v>1426801664</v>
      </c>
      <c r="M3618" s="9">
        <f t="shared" si="227"/>
        <v>42052.949814814812</v>
      </c>
      <c r="N3618">
        <v>1424213264</v>
      </c>
      <c r="O3618" t="b">
        <v>0</v>
      </c>
      <c r="P3618">
        <v>45</v>
      </c>
      <c r="Q3618" t="b">
        <v>1</v>
      </c>
      <c r="R3618" t="s">
        <v>8269</v>
      </c>
    </row>
    <row r="3619" spans="1:18" ht="43.2" x14ac:dyDescent="0.55000000000000004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0" t="str">
        <f t="shared" si="224"/>
        <v>February</v>
      </c>
      <c r="J3619" s="10">
        <f t="shared" si="225"/>
        <v>2017</v>
      </c>
      <c r="K3619" s="9">
        <f t="shared" si="226"/>
        <v>42794</v>
      </c>
      <c r="L3619">
        <v>1488240000</v>
      </c>
      <c r="M3619" s="9">
        <f t="shared" si="227"/>
        <v>42779.610289351855</v>
      </c>
      <c r="N3619">
        <v>1486996729</v>
      </c>
      <c r="O3619" t="b">
        <v>0</v>
      </c>
      <c r="P3619">
        <v>51</v>
      </c>
      <c r="Q3619" t="b">
        <v>1</v>
      </c>
      <c r="R3619" t="s">
        <v>8269</v>
      </c>
    </row>
    <row r="3620" spans="1:18" ht="43.2" x14ac:dyDescent="0.55000000000000004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0" t="str">
        <f t="shared" si="224"/>
        <v>May</v>
      </c>
      <c r="J3620" s="10">
        <f t="shared" si="225"/>
        <v>2015</v>
      </c>
      <c r="K3620" s="9">
        <f t="shared" si="226"/>
        <v>42158.627893518518</v>
      </c>
      <c r="L3620">
        <v>1433343850</v>
      </c>
      <c r="M3620" s="9">
        <f t="shared" si="227"/>
        <v>42128.627893518518</v>
      </c>
      <c r="N3620">
        <v>1430751850</v>
      </c>
      <c r="O3620" t="b">
        <v>0</v>
      </c>
      <c r="P3620">
        <v>56</v>
      </c>
      <c r="Q3620" t="b">
        <v>1</v>
      </c>
      <c r="R3620" t="s">
        <v>8269</v>
      </c>
    </row>
    <row r="3621" spans="1:18" ht="43.2" x14ac:dyDescent="0.55000000000000004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0" t="str">
        <f t="shared" si="224"/>
        <v>October</v>
      </c>
      <c r="J3621" s="10">
        <f t="shared" si="225"/>
        <v>2016</v>
      </c>
      <c r="K3621" s="9">
        <f t="shared" si="226"/>
        <v>42693.916666666672</v>
      </c>
      <c r="L3621">
        <v>1479592800</v>
      </c>
      <c r="M3621" s="9">
        <f t="shared" si="227"/>
        <v>42661.132245370376</v>
      </c>
      <c r="N3621">
        <v>1476760226</v>
      </c>
      <c r="O3621" t="b">
        <v>0</v>
      </c>
      <c r="P3621">
        <v>17</v>
      </c>
      <c r="Q3621" t="b">
        <v>1</v>
      </c>
      <c r="R3621" t="s">
        <v>8269</v>
      </c>
    </row>
    <row r="3622" spans="1:18" ht="43.2" x14ac:dyDescent="0.55000000000000004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0" t="str">
        <f t="shared" si="224"/>
        <v>February</v>
      </c>
      <c r="J3622" s="10">
        <f t="shared" si="225"/>
        <v>2015</v>
      </c>
      <c r="K3622" s="9">
        <f t="shared" si="226"/>
        <v>42068.166666666672</v>
      </c>
      <c r="L3622">
        <v>1425528000</v>
      </c>
      <c r="M3622" s="9">
        <f t="shared" si="227"/>
        <v>42037.938206018516</v>
      </c>
      <c r="N3622">
        <v>1422916261</v>
      </c>
      <c r="O3622" t="b">
        <v>0</v>
      </c>
      <c r="P3622">
        <v>197</v>
      </c>
      <c r="Q3622" t="b">
        <v>1</v>
      </c>
      <c r="R3622" t="s">
        <v>8269</v>
      </c>
    </row>
    <row r="3623" spans="1:18" ht="43.2" x14ac:dyDescent="0.55000000000000004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0" t="str">
        <f t="shared" si="224"/>
        <v>September</v>
      </c>
      <c r="J3623" s="10">
        <f t="shared" si="225"/>
        <v>2016</v>
      </c>
      <c r="K3623" s="9">
        <f t="shared" si="226"/>
        <v>42643.875</v>
      </c>
      <c r="L3623">
        <v>1475269200</v>
      </c>
      <c r="M3623" s="9">
        <f t="shared" si="227"/>
        <v>42619.935694444444</v>
      </c>
      <c r="N3623">
        <v>1473200844</v>
      </c>
      <c r="O3623" t="b">
        <v>0</v>
      </c>
      <c r="P3623">
        <v>70</v>
      </c>
      <c r="Q3623" t="b">
        <v>1</v>
      </c>
      <c r="R3623" t="s">
        <v>8269</v>
      </c>
    </row>
    <row r="3624" spans="1:18" ht="28.8" x14ac:dyDescent="0.55000000000000004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0" t="str">
        <f t="shared" si="224"/>
        <v>August</v>
      </c>
      <c r="J3624" s="10">
        <f t="shared" si="225"/>
        <v>2014</v>
      </c>
      <c r="K3624" s="9">
        <f t="shared" si="226"/>
        <v>41910.140972222223</v>
      </c>
      <c r="L3624">
        <v>1411874580</v>
      </c>
      <c r="M3624" s="9">
        <f t="shared" si="227"/>
        <v>41877.221886574072</v>
      </c>
      <c r="N3624">
        <v>1409030371</v>
      </c>
      <c r="O3624" t="b">
        <v>0</v>
      </c>
      <c r="P3624">
        <v>21</v>
      </c>
      <c r="Q3624" t="b">
        <v>1</v>
      </c>
      <c r="R3624" t="s">
        <v>8269</v>
      </c>
    </row>
    <row r="3625" spans="1:18" ht="28.8" x14ac:dyDescent="0.55000000000000004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0" t="str">
        <f t="shared" si="224"/>
        <v>July</v>
      </c>
      <c r="J3625" s="10">
        <f t="shared" si="225"/>
        <v>2014</v>
      </c>
      <c r="K3625" s="9">
        <f t="shared" si="226"/>
        <v>41846.291666666664</v>
      </c>
      <c r="L3625">
        <v>1406358000</v>
      </c>
      <c r="M3625" s="9">
        <f t="shared" si="227"/>
        <v>41828.736921296295</v>
      </c>
      <c r="N3625">
        <v>1404841270</v>
      </c>
      <c r="O3625" t="b">
        <v>0</v>
      </c>
      <c r="P3625">
        <v>34</v>
      </c>
      <c r="Q3625" t="b">
        <v>1</v>
      </c>
      <c r="R3625" t="s">
        <v>8269</v>
      </c>
    </row>
    <row r="3626" spans="1:18" ht="72" x14ac:dyDescent="0.55000000000000004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0" t="str">
        <f t="shared" si="224"/>
        <v>June</v>
      </c>
      <c r="J3626" s="10">
        <f t="shared" si="225"/>
        <v>2016</v>
      </c>
      <c r="K3626" s="9">
        <f t="shared" si="226"/>
        <v>42605.774189814809</v>
      </c>
      <c r="L3626">
        <v>1471977290</v>
      </c>
      <c r="M3626" s="9">
        <f t="shared" si="227"/>
        <v>42545.774189814809</v>
      </c>
      <c r="N3626">
        <v>1466793290</v>
      </c>
      <c r="O3626" t="b">
        <v>0</v>
      </c>
      <c r="P3626">
        <v>39</v>
      </c>
      <c r="Q3626" t="b">
        <v>1</v>
      </c>
      <c r="R3626" t="s">
        <v>8269</v>
      </c>
    </row>
    <row r="3627" spans="1:18" ht="43.2" x14ac:dyDescent="0.55000000000000004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0" t="str">
        <f t="shared" si="224"/>
        <v>June</v>
      </c>
      <c r="J3627" s="10">
        <f t="shared" si="225"/>
        <v>2015</v>
      </c>
      <c r="K3627" s="9">
        <f t="shared" si="226"/>
        <v>42187.652511574073</v>
      </c>
      <c r="L3627">
        <v>1435851577</v>
      </c>
      <c r="M3627" s="9">
        <f t="shared" si="227"/>
        <v>42157.652511574073</v>
      </c>
      <c r="N3627">
        <v>1433259577</v>
      </c>
      <c r="O3627" t="b">
        <v>0</v>
      </c>
      <c r="P3627">
        <v>78</v>
      </c>
      <c r="Q3627" t="b">
        <v>1</v>
      </c>
      <c r="R3627" t="s">
        <v>8269</v>
      </c>
    </row>
    <row r="3628" spans="1:18" ht="43.2" x14ac:dyDescent="0.55000000000000004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0" t="str">
        <f t="shared" si="224"/>
        <v>July</v>
      </c>
      <c r="J3628" s="10">
        <f t="shared" si="225"/>
        <v>2014</v>
      </c>
      <c r="K3628" s="9">
        <f t="shared" si="226"/>
        <v>41867.667326388888</v>
      </c>
      <c r="L3628">
        <v>1408204857</v>
      </c>
      <c r="M3628" s="9">
        <f t="shared" si="227"/>
        <v>41846.667326388888</v>
      </c>
      <c r="N3628">
        <v>1406390457</v>
      </c>
      <c r="O3628" t="b">
        <v>0</v>
      </c>
      <c r="P3628">
        <v>48</v>
      </c>
      <c r="Q3628" t="b">
        <v>1</v>
      </c>
      <c r="R3628" t="s">
        <v>8269</v>
      </c>
    </row>
    <row r="3629" spans="1:18" ht="43.2" x14ac:dyDescent="0.55000000000000004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0" t="str">
        <f t="shared" si="224"/>
        <v>March</v>
      </c>
      <c r="J3629" s="10">
        <f t="shared" si="225"/>
        <v>2016</v>
      </c>
      <c r="K3629" s="9">
        <f t="shared" si="226"/>
        <v>42511.165972222225</v>
      </c>
      <c r="L3629">
        <v>1463803140</v>
      </c>
      <c r="M3629" s="9">
        <f t="shared" si="227"/>
        <v>42460.741747685184</v>
      </c>
      <c r="N3629">
        <v>1459446487</v>
      </c>
      <c r="O3629" t="b">
        <v>0</v>
      </c>
      <c r="P3629">
        <v>29</v>
      </c>
      <c r="Q3629" t="b">
        <v>1</v>
      </c>
      <c r="R3629" t="s">
        <v>8269</v>
      </c>
    </row>
    <row r="3630" spans="1:18" ht="43.2" x14ac:dyDescent="0.55000000000000004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0" t="str">
        <f t="shared" si="224"/>
        <v>October</v>
      </c>
      <c r="J3630" s="10">
        <f t="shared" si="225"/>
        <v>2015</v>
      </c>
      <c r="K3630" s="9">
        <f t="shared" si="226"/>
        <v>42351.874953703707</v>
      </c>
      <c r="L3630">
        <v>1450040396</v>
      </c>
      <c r="M3630" s="9">
        <f t="shared" si="227"/>
        <v>42291.833287037036</v>
      </c>
      <c r="N3630">
        <v>1444852796</v>
      </c>
      <c r="O3630" t="b">
        <v>0</v>
      </c>
      <c r="P3630">
        <v>0</v>
      </c>
      <c r="Q3630" t="b">
        <v>0</v>
      </c>
      <c r="R3630" t="s">
        <v>8303</v>
      </c>
    </row>
    <row r="3631" spans="1:18" ht="43.2" x14ac:dyDescent="0.55000000000000004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0" t="str">
        <f t="shared" si="224"/>
        <v>March</v>
      </c>
      <c r="J3631" s="10">
        <f t="shared" si="225"/>
        <v>2016</v>
      </c>
      <c r="K3631" s="9">
        <f t="shared" si="226"/>
        <v>42495.708333333328</v>
      </c>
      <c r="L3631">
        <v>1462467600</v>
      </c>
      <c r="M3631" s="9">
        <f t="shared" si="227"/>
        <v>42437.094490740739</v>
      </c>
      <c r="N3631">
        <v>1457403364</v>
      </c>
      <c r="O3631" t="b">
        <v>0</v>
      </c>
      <c r="P3631">
        <v>2</v>
      </c>
      <c r="Q3631" t="b">
        <v>0</v>
      </c>
      <c r="R3631" t="s">
        <v>8303</v>
      </c>
    </row>
    <row r="3632" spans="1:18" ht="43.2" x14ac:dyDescent="0.55000000000000004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0" t="str">
        <f t="shared" si="224"/>
        <v>October</v>
      </c>
      <c r="J3632" s="10">
        <f t="shared" si="225"/>
        <v>2014</v>
      </c>
      <c r="K3632" s="9">
        <f t="shared" si="226"/>
        <v>41972.888773148152</v>
      </c>
      <c r="L3632">
        <v>1417295990</v>
      </c>
      <c r="M3632" s="9">
        <f t="shared" si="227"/>
        <v>41942.84710648148</v>
      </c>
      <c r="N3632">
        <v>1414700390</v>
      </c>
      <c r="O3632" t="b">
        <v>0</v>
      </c>
      <c r="P3632">
        <v>1</v>
      </c>
      <c r="Q3632" t="b">
        <v>0</v>
      </c>
      <c r="R3632" t="s">
        <v>8303</v>
      </c>
    </row>
    <row r="3633" spans="1:18" ht="43.2" x14ac:dyDescent="0.55000000000000004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0" t="str">
        <f t="shared" si="224"/>
        <v>August</v>
      </c>
      <c r="J3633" s="10">
        <f t="shared" si="225"/>
        <v>2014</v>
      </c>
      <c r="K3633" s="9">
        <f t="shared" si="226"/>
        <v>41905.165972222225</v>
      </c>
      <c r="L3633">
        <v>1411444740</v>
      </c>
      <c r="M3633" s="9">
        <f t="shared" si="227"/>
        <v>41880.753437499996</v>
      </c>
      <c r="N3633">
        <v>1409335497</v>
      </c>
      <c r="O3633" t="b">
        <v>0</v>
      </c>
      <c r="P3633">
        <v>59</v>
      </c>
      <c r="Q3633" t="b">
        <v>0</v>
      </c>
      <c r="R3633" t="s">
        <v>8303</v>
      </c>
    </row>
    <row r="3634" spans="1:18" ht="43.2" x14ac:dyDescent="0.55000000000000004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0" t="str">
        <f t="shared" si="224"/>
        <v>November</v>
      </c>
      <c r="J3634" s="10">
        <f t="shared" si="225"/>
        <v>2014</v>
      </c>
      <c r="K3634" s="9">
        <f t="shared" si="226"/>
        <v>41966.936909722222</v>
      </c>
      <c r="L3634">
        <v>1416781749</v>
      </c>
      <c r="M3634" s="9">
        <f t="shared" si="227"/>
        <v>41946.936909722222</v>
      </c>
      <c r="N3634">
        <v>1415053749</v>
      </c>
      <c r="O3634" t="b">
        <v>0</v>
      </c>
      <c r="P3634">
        <v>1</v>
      </c>
      <c r="Q3634" t="b">
        <v>0</v>
      </c>
      <c r="R3634" t="s">
        <v>8303</v>
      </c>
    </row>
    <row r="3635" spans="1:18" ht="43.2" x14ac:dyDescent="0.55000000000000004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0" t="str">
        <f t="shared" si="224"/>
        <v>October</v>
      </c>
      <c r="J3635" s="10">
        <f t="shared" si="225"/>
        <v>2016</v>
      </c>
      <c r="K3635" s="9">
        <f t="shared" si="226"/>
        <v>42693.041666666672</v>
      </c>
      <c r="L3635">
        <v>1479517200</v>
      </c>
      <c r="M3635" s="9">
        <f t="shared" si="227"/>
        <v>42649.623460648145</v>
      </c>
      <c r="N3635">
        <v>1475765867</v>
      </c>
      <c r="O3635" t="b">
        <v>0</v>
      </c>
      <c r="P3635">
        <v>31</v>
      </c>
      <c r="Q3635" t="b">
        <v>0</v>
      </c>
      <c r="R3635" t="s">
        <v>8303</v>
      </c>
    </row>
    <row r="3636" spans="1:18" ht="43.2" x14ac:dyDescent="0.55000000000000004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0" t="str">
        <f t="shared" si="224"/>
        <v>November</v>
      </c>
      <c r="J3636" s="10">
        <f t="shared" si="225"/>
        <v>2016</v>
      </c>
      <c r="K3636" s="9">
        <f t="shared" si="226"/>
        <v>42749.165972222225</v>
      </c>
      <c r="L3636">
        <v>1484366340</v>
      </c>
      <c r="M3636" s="9">
        <f t="shared" si="227"/>
        <v>42701.166365740741</v>
      </c>
      <c r="N3636">
        <v>1480219174</v>
      </c>
      <c r="O3636" t="b">
        <v>0</v>
      </c>
      <c r="P3636">
        <v>18</v>
      </c>
      <c r="Q3636" t="b">
        <v>0</v>
      </c>
      <c r="R3636" t="s">
        <v>8303</v>
      </c>
    </row>
    <row r="3637" spans="1:18" ht="28.8" x14ac:dyDescent="0.55000000000000004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0" t="str">
        <f t="shared" si="224"/>
        <v>March</v>
      </c>
      <c r="J3637" s="10">
        <f t="shared" si="225"/>
        <v>2016</v>
      </c>
      <c r="K3637" s="9">
        <f t="shared" si="226"/>
        <v>42480.88282407407</v>
      </c>
      <c r="L3637">
        <v>1461186676</v>
      </c>
      <c r="M3637" s="9">
        <f t="shared" si="227"/>
        <v>42450.88282407407</v>
      </c>
      <c r="N3637">
        <v>1458594676</v>
      </c>
      <c r="O3637" t="b">
        <v>0</v>
      </c>
      <c r="P3637">
        <v>10</v>
      </c>
      <c r="Q3637" t="b">
        <v>0</v>
      </c>
      <c r="R3637" t="s">
        <v>8303</v>
      </c>
    </row>
    <row r="3638" spans="1:18" ht="43.2" x14ac:dyDescent="0.55000000000000004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0" t="str">
        <f t="shared" si="224"/>
        <v>August</v>
      </c>
      <c r="J3638" s="10">
        <f t="shared" si="225"/>
        <v>2015</v>
      </c>
      <c r="K3638" s="9">
        <f t="shared" si="226"/>
        <v>42261.694780092599</v>
      </c>
      <c r="L3638">
        <v>1442248829</v>
      </c>
      <c r="M3638" s="9">
        <f t="shared" si="227"/>
        <v>42226.694780092599</v>
      </c>
      <c r="N3638">
        <v>1439224829</v>
      </c>
      <c r="O3638" t="b">
        <v>0</v>
      </c>
      <c r="P3638">
        <v>0</v>
      </c>
      <c r="Q3638" t="b">
        <v>0</v>
      </c>
      <c r="R3638" t="s">
        <v>8303</v>
      </c>
    </row>
    <row r="3639" spans="1:18" ht="57.6" x14ac:dyDescent="0.55000000000000004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0" t="str">
        <f t="shared" si="224"/>
        <v>December</v>
      </c>
      <c r="J3639" s="10">
        <f t="shared" si="225"/>
        <v>2014</v>
      </c>
      <c r="K3639" s="9">
        <f t="shared" si="226"/>
        <v>42005.700636574074</v>
      </c>
      <c r="L3639">
        <v>1420130935</v>
      </c>
      <c r="M3639" s="9">
        <f t="shared" si="227"/>
        <v>41975.700636574074</v>
      </c>
      <c r="N3639">
        <v>1417538935</v>
      </c>
      <c r="O3639" t="b">
        <v>0</v>
      </c>
      <c r="P3639">
        <v>14</v>
      </c>
      <c r="Q3639" t="b">
        <v>0</v>
      </c>
      <c r="R3639" t="s">
        <v>8303</v>
      </c>
    </row>
    <row r="3640" spans="1:18" ht="28.8" x14ac:dyDescent="0.55000000000000004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0" t="str">
        <f t="shared" si="224"/>
        <v>February</v>
      </c>
      <c r="J3640" s="10">
        <f t="shared" si="225"/>
        <v>2015</v>
      </c>
      <c r="K3640" s="9">
        <f t="shared" si="226"/>
        <v>42113.631157407406</v>
      </c>
      <c r="L3640">
        <v>1429456132</v>
      </c>
      <c r="M3640" s="9">
        <f t="shared" si="227"/>
        <v>42053.672824074078</v>
      </c>
      <c r="N3640">
        <v>1424275732</v>
      </c>
      <c r="O3640" t="b">
        <v>0</v>
      </c>
      <c r="P3640">
        <v>2</v>
      </c>
      <c r="Q3640" t="b">
        <v>0</v>
      </c>
      <c r="R3640" t="s">
        <v>8303</v>
      </c>
    </row>
    <row r="3641" spans="1:18" ht="43.2" x14ac:dyDescent="0.55000000000000004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0" t="str">
        <f t="shared" si="224"/>
        <v>August</v>
      </c>
      <c r="J3641" s="10">
        <f t="shared" si="225"/>
        <v>2016</v>
      </c>
      <c r="K3641" s="9">
        <f t="shared" si="226"/>
        <v>42650.632638888885</v>
      </c>
      <c r="L3641">
        <v>1475853060</v>
      </c>
      <c r="M3641" s="9">
        <f t="shared" si="227"/>
        <v>42590.677152777775</v>
      </c>
      <c r="N3641">
        <v>1470672906</v>
      </c>
      <c r="O3641" t="b">
        <v>0</v>
      </c>
      <c r="P3641">
        <v>1</v>
      </c>
      <c r="Q3641" t="b">
        <v>0</v>
      </c>
      <c r="R3641" t="s">
        <v>8303</v>
      </c>
    </row>
    <row r="3642" spans="1:18" ht="72" x14ac:dyDescent="0.55000000000000004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0" t="str">
        <f t="shared" si="224"/>
        <v>April</v>
      </c>
      <c r="J3642" s="10">
        <f t="shared" si="225"/>
        <v>2015</v>
      </c>
      <c r="K3642" s="9">
        <f t="shared" si="226"/>
        <v>42134.781597222223</v>
      </c>
      <c r="L3642">
        <v>1431283530</v>
      </c>
      <c r="M3642" s="9">
        <f t="shared" si="227"/>
        <v>42104.781597222223</v>
      </c>
      <c r="N3642">
        <v>1428691530</v>
      </c>
      <c r="O3642" t="b">
        <v>0</v>
      </c>
      <c r="P3642">
        <v>3</v>
      </c>
      <c r="Q3642" t="b">
        <v>0</v>
      </c>
      <c r="R3642" t="s">
        <v>8303</v>
      </c>
    </row>
    <row r="3643" spans="1:18" ht="43.2" x14ac:dyDescent="0.55000000000000004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0" t="str">
        <f t="shared" si="224"/>
        <v>September</v>
      </c>
      <c r="J3643" s="10">
        <f t="shared" si="225"/>
        <v>2014</v>
      </c>
      <c r="K3643" s="9">
        <f t="shared" si="226"/>
        <v>41917.208333333336</v>
      </c>
      <c r="L3643">
        <v>1412485200</v>
      </c>
      <c r="M3643" s="9">
        <f t="shared" si="227"/>
        <v>41899.627071759263</v>
      </c>
      <c r="N3643">
        <v>1410966179</v>
      </c>
      <c r="O3643" t="b">
        <v>0</v>
      </c>
      <c r="P3643">
        <v>0</v>
      </c>
      <c r="Q3643" t="b">
        <v>0</v>
      </c>
      <c r="R3643" t="s">
        <v>8303</v>
      </c>
    </row>
    <row r="3644" spans="1:18" ht="57.6" x14ac:dyDescent="0.55000000000000004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0" t="str">
        <f t="shared" si="224"/>
        <v>October</v>
      </c>
      <c r="J3644" s="10">
        <f t="shared" si="225"/>
        <v>2015</v>
      </c>
      <c r="K3644" s="9">
        <f t="shared" si="226"/>
        <v>42338.708333333328</v>
      </c>
      <c r="L3644">
        <v>1448902800</v>
      </c>
      <c r="M3644" s="9">
        <f t="shared" si="227"/>
        <v>42297.816284722227</v>
      </c>
      <c r="N3644">
        <v>1445369727</v>
      </c>
      <c r="O3644" t="b">
        <v>0</v>
      </c>
      <c r="P3644">
        <v>2</v>
      </c>
      <c r="Q3644" t="b">
        <v>0</v>
      </c>
      <c r="R3644" t="s">
        <v>8303</v>
      </c>
    </row>
    <row r="3645" spans="1:18" ht="43.2" x14ac:dyDescent="0.55000000000000004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0" t="str">
        <f t="shared" si="224"/>
        <v>October</v>
      </c>
      <c r="J3645" s="10">
        <f t="shared" si="225"/>
        <v>2015</v>
      </c>
      <c r="K3645" s="9">
        <f t="shared" si="226"/>
        <v>42325.185636574075</v>
      </c>
      <c r="L3645">
        <v>1447734439</v>
      </c>
      <c r="M3645" s="9">
        <f t="shared" si="227"/>
        <v>42285.143969907411</v>
      </c>
      <c r="N3645">
        <v>1444274839</v>
      </c>
      <c r="O3645" t="b">
        <v>0</v>
      </c>
      <c r="P3645">
        <v>0</v>
      </c>
      <c r="Q3645" t="b">
        <v>0</v>
      </c>
      <c r="R3645" t="s">
        <v>8303</v>
      </c>
    </row>
    <row r="3646" spans="1:18" ht="43.2" x14ac:dyDescent="0.55000000000000004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0" t="str">
        <f t="shared" si="224"/>
        <v>February</v>
      </c>
      <c r="J3646" s="10">
        <f t="shared" si="225"/>
        <v>2016</v>
      </c>
      <c r="K3646" s="9">
        <f t="shared" si="226"/>
        <v>42437.207638888889</v>
      </c>
      <c r="L3646">
        <v>1457413140</v>
      </c>
      <c r="M3646" s="9">
        <f t="shared" si="227"/>
        <v>42409.241747685184</v>
      </c>
      <c r="N3646">
        <v>1454996887</v>
      </c>
      <c r="O3646" t="b">
        <v>0</v>
      </c>
      <c r="P3646">
        <v>12</v>
      </c>
      <c r="Q3646" t="b">
        <v>0</v>
      </c>
      <c r="R3646" t="s">
        <v>8303</v>
      </c>
    </row>
    <row r="3647" spans="1:18" ht="43.2" x14ac:dyDescent="0.55000000000000004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0" t="str">
        <f t="shared" si="224"/>
        <v>October</v>
      </c>
      <c r="J3647" s="10">
        <f t="shared" si="225"/>
        <v>2016</v>
      </c>
      <c r="K3647" s="9">
        <f t="shared" si="226"/>
        <v>42696.012013888889</v>
      </c>
      <c r="L3647">
        <v>1479773838</v>
      </c>
      <c r="M3647" s="9">
        <f t="shared" si="227"/>
        <v>42665.970347222217</v>
      </c>
      <c r="N3647">
        <v>1477178238</v>
      </c>
      <c r="O3647" t="b">
        <v>0</v>
      </c>
      <c r="P3647">
        <v>1</v>
      </c>
      <c r="Q3647" t="b">
        <v>0</v>
      </c>
      <c r="R3647" t="s">
        <v>8303</v>
      </c>
    </row>
    <row r="3648" spans="1:18" ht="43.2" x14ac:dyDescent="0.55000000000000004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0" t="str">
        <f t="shared" si="224"/>
        <v>May</v>
      </c>
      <c r="J3648" s="10">
        <f t="shared" si="225"/>
        <v>2015</v>
      </c>
      <c r="K3648" s="9">
        <f t="shared" si="226"/>
        <v>42171.979166666672</v>
      </c>
      <c r="L3648">
        <v>1434497400</v>
      </c>
      <c r="M3648" s="9">
        <f t="shared" si="227"/>
        <v>42140.421319444446</v>
      </c>
      <c r="N3648">
        <v>1431770802</v>
      </c>
      <c r="O3648" t="b">
        <v>0</v>
      </c>
      <c r="P3648">
        <v>8</v>
      </c>
      <c r="Q3648" t="b">
        <v>0</v>
      </c>
      <c r="R3648" t="s">
        <v>8303</v>
      </c>
    </row>
    <row r="3649" spans="1:18" ht="43.2" x14ac:dyDescent="0.55000000000000004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0" t="str">
        <f t="shared" si="224"/>
        <v>August</v>
      </c>
      <c r="J3649" s="10">
        <f t="shared" si="225"/>
        <v>2016</v>
      </c>
      <c r="K3649" s="9">
        <f t="shared" si="226"/>
        <v>42643.749155092592</v>
      </c>
      <c r="L3649">
        <v>1475258327</v>
      </c>
      <c r="M3649" s="9">
        <f t="shared" si="227"/>
        <v>42598.749155092592</v>
      </c>
      <c r="N3649">
        <v>1471370327</v>
      </c>
      <c r="O3649" t="b">
        <v>0</v>
      </c>
      <c r="P3649">
        <v>2</v>
      </c>
      <c r="Q3649" t="b">
        <v>0</v>
      </c>
      <c r="R3649" t="s">
        <v>8303</v>
      </c>
    </row>
    <row r="3650" spans="1:18" ht="28.8" x14ac:dyDescent="0.55000000000000004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0" t="str">
        <f t="shared" si="224"/>
        <v>September</v>
      </c>
      <c r="J3650" s="10">
        <f t="shared" si="225"/>
        <v>2014</v>
      </c>
      <c r="K3650" s="9">
        <f t="shared" si="226"/>
        <v>41917.292187500003</v>
      </c>
      <c r="L3650">
        <v>1412492445</v>
      </c>
      <c r="M3650" s="9">
        <f t="shared" si="227"/>
        <v>41887.292187500003</v>
      </c>
      <c r="N3650">
        <v>1409900445</v>
      </c>
      <c r="O3650" t="b">
        <v>0</v>
      </c>
      <c r="P3650">
        <v>73</v>
      </c>
      <c r="Q3650" t="b">
        <v>1</v>
      </c>
      <c r="R3650" t="s">
        <v>8269</v>
      </c>
    </row>
    <row r="3651" spans="1:18" ht="43.2" x14ac:dyDescent="0.55000000000000004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0" t="str">
        <f t="shared" ref="I3651:I3714" si="228">TEXT(M3651, "mmmm")</f>
        <v>May</v>
      </c>
      <c r="J3651" s="10">
        <f t="shared" ref="J3651:J3714" si="229">YEAR(M3651)</f>
        <v>2014</v>
      </c>
      <c r="K3651" s="9">
        <f t="shared" ref="K3651:K3714" si="230">(((L3651/60)/60)/24)+DATE(1970,1,1)</f>
        <v>41806.712893518517</v>
      </c>
      <c r="L3651">
        <v>1402938394</v>
      </c>
      <c r="M3651" s="9">
        <f t="shared" ref="M3651:M3714" si="231">(((N3651/60)/60)/24)+DATE(1970,1,1)</f>
        <v>41780.712893518517</v>
      </c>
      <c r="N3651">
        <v>1400691994</v>
      </c>
      <c r="O3651" t="b">
        <v>0</v>
      </c>
      <c r="P3651">
        <v>8</v>
      </c>
      <c r="Q3651" t="b">
        <v>1</v>
      </c>
      <c r="R3651" t="s">
        <v>8269</v>
      </c>
    </row>
    <row r="3652" spans="1:18" ht="43.2" x14ac:dyDescent="0.55000000000000004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0" t="str">
        <f t="shared" si="228"/>
        <v>January</v>
      </c>
      <c r="J3652" s="10">
        <f t="shared" si="229"/>
        <v>2016</v>
      </c>
      <c r="K3652" s="9">
        <f t="shared" si="230"/>
        <v>42402.478981481487</v>
      </c>
      <c r="L3652">
        <v>1454412584</v>
      </c>
      <c r="M3652" s="9">
        <f t="shared" si="231"/>
        <v>42381.478981481487</v>
      </c>
      <c r="N3652">
        <v>1452598184</v>
      </c>
      <c r="O3652" t="b">
        <v>0</v>
      </c>
      <c r="P3652">
        <v>17</v>
      </c>
      <c r="Q3652" t="b">
        <v>1</v>
      </c>
      <c r="R3652" t="s">
        <v>8269</v>
      </c>
    </row>
    <row r="3653" spans="1:18" ht="43.2" x14ac:dyDescent="0.55000000000000004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0" t="str">
        <f t="shared" si="228"/>
        <v>July</v>
      </c>
      <c r="J3653" s="10">
        <f t="shared" si="229"/>
        <v>2014</v>
      </c>
      <c r="K3653" s="9">
        <f t="shared" si="230"/>
        <v>41861.665972222225</v>
      </c>
      <c r="L3653">
        <v>1407686340</v>
      </c>
      <c r="M3653" s="9">
        <f t="shared" si="231"/>
        <v>41828.646319444444</v>
      </c>
      <c r="N3653">
        <v>1404833442</v>
      </c>
      <c r="O3653" t="b">
        <v>0</v>
      </c>
      <c r="P3653">
        <v>9</v>
      </c>
      <c r="Q3653" t="b">
        <v>1</v>
      </c>
      <c r="R3653" t="s">
        <v>8269</v>
      </c>
    </row>
    <row r="3654" spans="1:18" ht="43.2" x14ac:dyDescent="0.55000000000000004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0" t="str">
        <f t="shared" si="228"/>
        <v>August</v>
      </c>
      <c r="J3654" s="10">
        <f t="shared" si="229"/>
        <v>2016</v>
      </c>
      <c r="K3654" s="9">
        <f t="shared" si="230"/>
        <v>42607.165972222225</v>
      </c>
      <c r="L3654">
        <v>1472097540</v>
      </c>
      <c r="M3654" s="9">
        <f t="shared" si="231"/>
        <v>42596.644699074073</v>
      </c>
      <c r="N3654">
        <v>1471188502</v>
      </c>
      <c r="O3654" t="b">
        <v>0</v>
      </c>
      <c r="P3654">
        <v>17</v>
      </c>
      <c r="Q3654" t="b">
        <v>1</v>
      </c>
      <c r="R3654" t="s">
        <v>8269</v>
      </c>
    </row>
    <row r="3655" spans="1:18" ht="43.2" x14ac:dyDescent="0.55000000000000004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0" t="str">
        <f t="shared" si="228"/>
        <v>July</v>
      </c>
      <c r="J3655" s="10">
        <f t="shared" si="229"/>
        <v>2015</v>
      </c>
      <c r="K3655" s="9">
        <f t="shared" si="230"/>
        <v>42221.363506944443</v>
      </c>
      <c r="L3655">
        <v>1438764207</v>
      </c>
      <c r="M3655" s="9">
        <f t="shared" si="231"/>
        <v>42191.363506944443</v>
      </c>
      <c r="N3655">
        <v>1436172207</v>
      </c>
      <c r="O3655" t="b">
        <v>0</v>
      </c>
      <c r="P3655">
        <v>33</v>
      </c>
      <c r="Q3655" t="b">
        <v>1</v>
      </c>
      <c r="R3655" t="s">
        <v>8269</v>
      </c>
    </row>
    <row r="3656" spans="1:18" ht="43.2" x14ac:dyDescent="0.55000000000000004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0" t="str">
        <f t="shared" si="228"/>
        <v>March</v>
      </c>
      <c r="J3656" s="10">
        <f t="shared" si="229"/>
        <v>2016</v>
      </c>
      <c r="K3656" s="9">
        <f t="shared" si="230"/>
        <v>42463.708333333328</v>
      </c>
      <c r="L3656">
        <v>1459702800</v>
      </c>
      <c r="M3656" s="9">
        <f t="shared" si="231"/>
        <v>42440.416504629626</v>
      </c>
      <c r="N3656">
        <v>1457690386</v>
      </c>
      <c r="O3656" t="b">
        <v>0</v>
      </c>
      <c r="P3656">
        <v>38</v>
      </c>
      <c r="Q3656" t="b">
        <v>1</v>
      </c>
      <c r="R3656" t="s">
        <v>8269</v>
      </c>
    </row>
    <row r="3657" spans="1:18" ht="43.2" x14ac:dyDescent="0.55000000000000004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0" t="str">
        <f t="shared" si="228"/>
        <v>June</v>
      </c>
      <c r="J3657" s="10">
        <f t="shared" si="229"/>
        <v>2015</v>
      </c>
      <c r="K3657" s="9">
        <f t="shared" si="230"/>
        <v>42203.290972222225</v>
      </c>
      <c r="L3657">
        <v>1437202740</v>
      </c>
      <c r="M3657" s="9">
        <f t="shared" si="231"/>
        <v>42173.803217592591</v>
      </c>
      <c r="N3657">
        <v>1434654998</v>
      </c>
      <c r="O3657" t="b">
        <v>0</v>
      </c>
      <c r="P3657">
        <v>79</v>
      </c>
      <c r="Q3657" t="b">
        <v>1</v>
      </c>
      <c r="R3657" t="s">
        <v>8269</v>
      </c>
    </row>
    <row r="3658" spans="1:18" ht="43.2" x14ac:dyDescent="0.55000000000000004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0" t="str">
        <f t="shared" si="228"/>
        <v>January</v>
      </c>
      <c r="J3658" s="10">
        <f t="shared" si="229"/>
        <v>2017</v>
      </c>
      <c r="K3658" s="9">
        <f t="shared" si="230"/>
        <v>42767.957638888889</v>
      </c>
      <c r="L3658">
        <v>1485989940</v>
      </c>
      <c r="M3658" s="9">
        <f t="shared" si="231"/>
        <v>42737.910138888896</v>
      </c>
      <c r="N3658">
        <v>1483393836</v>
      </c>
      <c r="O3658" t="b">
        <v>0</v>
      </c>
      <c r="P3658">
        <v>46</v>
      </c>
      <c r="Q3658" t="b">
        <v>1</v>
      </c>
      <c r="R3658" t="s">
        <v>8269</v>
      </c>
    </row>
    <row r="3659" spans="1:18" ht="43.2" x14ac:dyDescent="0.55000000000000004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0" t="str">
        <f t="shared" si="228"/>
        <v>May</v>
      </c>
      <c r="J3659" s="10">
        <f t="shared" si="229"/>
        <v>2016</v>
      </c>
      <c r="K3659" s="9">
        <f t="shared" si="230"/>
        <v>42522.904166666667</v>
      </c>
      <c r="L3659">
        <v>1464817320</v>
      </c>
      <c r="M3659" s="9">
        <f t="shared" si="231"/>
        <v>42499.629849537043</v>
      </c>
      <c r="N3659">
        <v>1462806419</v>
      </c>
      <c r="O3659" t="b">
        <v>0</v>
      </c>
      <c r="P3659">
        <v>20</v>
      </c>
      <c r="Q3659" t="b">
        <v>1</v>
      </c>
      <c r="R3659" t="s">
        <v>8269</v>
      </c>
    </row>
    <row r="3660" spans="1:18" ht="28.8" x14ac:dyDescent="0.55000000000000004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0" t="str">
        <f t="shared" si="228"/>
        <v>May</v>
      </c>
      <c r="J3660" s="10">
        <f t="shared" si="229"/>
        <v>2014</v>
      </c>
      <c r="K3660" s="9">
        <f t="shared" si="230"/>
        <v>41822.165972222225</v>
      </c>
      <c r="L3660">
        <v>1404273540</v>
      </c>
      <c r="M3660" s="9">
        <f t="shared" si="231"/>
        <v>41775.858564814815</v>
      </c>
      <c r="N3660">
        <v>1400272580</v>
      </c>
      <c r="O3660" t="b">
        <v>0</v>
      </c>
      <c r="P3660">
        <v>20</v>
      </c>
      <c r="Q3660" t="b">
        <v>1</v>
      </c>
      <c r="R3660" t="s">
        <v>8269</v>
      </c>
    </row>
    <row r="3661" spans="1:18" ht="43.2" x14ac:dyDescent="0.55000000000000004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0" t="str">
        <f t="shared" si="228"/>
        <v>February</v>
      </c>
      <c r="J3661" s="10">
        <f t="shared" si="229"/>
        <v>2015</v>
      </c>
      <c r="K3661" s="9">
        <f t="shared" si="230"/>
        <v>42082.610416666663</v>
      </c>
      <c r="L3661">
        <v>1426775940</v>
      </c>
      <c r="M3661" s="9">
        <f t="shared" si="231"/>
        <v>42055.277199074073</v>
      </c>
      <c r="N3661">
        <v>1424414350</v>
      </c>
      <c r="O3661" t="b">
        <v>0</v>
      </c>
      <c r="P3661">
        <v>13</v>
      </c>
      <c r="Q3661" t="b">
        <v>1</v>
      </c>
      <c r="R3661" t="s">
        <v>8269</v>
      </c>
    </row>
    <row r="3662" spans="1:18" ht="57.6" x14ac:dyDescent="0.55000000000000004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0" t="str">
        <f t="shared" si="228"/>
        <v>November</v>
      </c>
      <c r="J3662" s="10">
        <f t="shared" si="229"/>
        <v>2014</v>
      </c>
      <c r="K3662" s="9">
        <f t="shared" si="230"/>
        <v>41996.881076388891</v>
      </c>
      <c r="L3662">
        <v>1419368925</v>
      </c>
      <c r="M3662" s="9">
        <f t="shared" si="231"/>
        <v>41971.881076388891</v>
      </c>
      <c r="N3662">
        <v>1417208925</v>
      </c>
      <c r="O3662" t="b">
        <v>0</v>
      </c>
      <c r="P3662">
        <v>22</v>
      </c>
      <c r="Q3662" t="b">
        <v>1</v>
      </c>
      <c r="R3662" t="s">
        <v>8269</v>
      </c>
    </row>
    <row r="3663" spans="1:18" ht="43.2" x14ac:dyDescent="0.55000000000000004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0" t="str">
        <f t="shared" si="228"/>
        <v>March</v>
      </c>
      <c r="J3663" s="10">
        <f t="shared" si="229"/>
        <v>2016</v>
      </c>
      <c r="K3663" s="9">
        <f t="shared" si="230"/>
        <v>42470.166666666672</v>
      </c>
      <c r="L3663">
        <v>1460260800</v>
      </c>
      <c r="M3663" s="9">
        <f t="shared" si="231"/>
        <v>42447.896666666667</v>
      </c>
      <c r="N3663">
        <v>1458336672</v>
      </c>
      <c r="O3663" t="b">
        <v>0</v>
      </c>
      <c r="P3663">
        <v>36</v>
      </c>
      <c r="Q3663" t="b">
        <v>1</v>
      </c>
      <c r="R3663" t="s">
        <v>8269</v>
      </c>
    </row>
    <row r="3664" spans="1:18" ht="43.2" x14ac:dyDescent="0.55000000000000004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0" t="str">
        <f t="shared" si="228"/>
        <v>March</v>
      </c>
      <c r="J3664" s="10">
        <f t="shared" si="229"/>
        <v>2015</v>
      </c>
      <c r="K3664" s="9">
        <f t="shared" si="230"/>
        <v>42094.178402777776</v>
      </c>
      <c r="L3664">
        <v>1427775414</v>
      </c>
      <c r="M3664" s="9">
        <f t="shared" si="231"/>
        <v>42064.220069444447</v>
      </c>
      <c r="N3664">
        <v>1425187014</v>
      </c>
      <c r="O3664" t="b">
        <v>0</v>
      </c>
      <c r="P3664">
        <v>40</v>
      </c>
      <c r="Q3664" t="b">
        <v>1</v>
      </c>
      <c r="R3664" t="s">
        <v>8269</v>
      </c>
    </row>
    <row r="3665" spans="1:18" ht="43.2" x14ac:dyDescent="0.55000000000000004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0" t="str">
        <f t="shared" si="228"/>
        <v>October</v>
      </c>
      <c r="J3665" s="10">
        <f t="shared" si="229"/>
        <v>2016</v>
      </c>
      <c r="K3665" s="9">
        <f t="shared" si="230"/>
        <v>42725.493402777778</v>
      </c>
      <c r="L3665">
        <v>1482321030</v>
      </c>
      <c r="M3665" s="9">
        <f t="shared" si="231"/>
        <v>42665.451736111107</v>
      </c>
      <c r="N3665">
        <v>1477133430</v>
      </c>
      <c r="O3665" t="b">
        <v>0</v>
      </c>
      <c r="P3665">
        <v>9</v>
      </c>
      <c r="Q3665" t="b">
        <v>1</v>
      </c>
      <c r="R3665" t="s">
        <v>8269</v>
      </c>
    </row>
    <row r="3666" spans="1:18" ht="43.2" x14ac:dyDescent="0.55000000000000004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0" t="str">
        <f t="shared" si="228"/>
        <v>June</v>
      </c>
      <c r="J3666" s="10">
        <f t="shared" si="229"/>
        <v>2016</v>
      </c>
      <c r="K3666" s="9">
        <f t="shared" si="230"/>
        <v>42537.248715277776</v>
      </c>
      <c r="L3666">
        <v>1466056689</v>
      </c>
      <c r="M3666" s="9">
        <f t="shared" si="231"/>
        <v>42523.248715277776</v>
      </c>
      <c r="N3666">
        <v>1464847089</v>
      </c>
      <c r="O3666" t="b">
        <v>0</v>
      </c>
      <c r="P3666">
        <v>19</v>
      </c>
      <c r="Q3666" t="b">
        <v>1</v>
      </c>
      <c r="R3666" t="s">
        <v>8269</v>
      </c>
    </row>
    <row r="3667" spans="1:18" ht="43.2" x14ac:dyDescent="0.55000000000000004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0" t="str">
        <f t="shared" si="228"/>
        <v>October</v>
      </c>
      <c r="J3667" s="10">
        <f t="shared" si="229"/>
        <v>2015</v>
      </c>
      <c r="K3667" s="9">
        <f t="shared" si="230"/>
        <v>42305.829166666663</v>
      </c>
      <c r="L3667">
        <v>1446062040</v>
      </c>
      <c r="M3667" s="9">
        <f t="shared" si="231"/>
        <v>42294.808124999996</v>
      </c>
      <c r="N3667">
        <v>1445109822</v>
      </c>
      <c r="O3667" t="b">
        <v>0</v>
      </c>
      <c r="P3667">
        <v>14</v>
      </c>
      <c r="Q3667" t="b">
        <v>1</v>
      </c>
      <c r="R3667" t="s">
        <v>8269</v>
      </c>
    </row>
    <row r="3668" spans="1:18" x14ac:dyDescent="0.55000000000000004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0" t="str">
        <f t="shared" si="228"/>
        <v>July</v>
      </c>
      <c r="J3668" s="10">
        <f t="shared" si="229"/>
        <v>2014</v>
      </c>
      <c r="K3668" s="9">
        <f t="shared" si="230"/>
        <v>41844.291666666664</v>
      </c>
      <c r="L3668">
        <v>1406185200</v>
      </c>
      <c r="M3668" s="9">
        <f t="shared" si="231"/>
        <v>41822.90488425926</v>
      </c>
      <c r="N3668">
        <v>1404337382</v>
      </c>
      <c r="O3668" t="b">
        <v>0</v>
      </c>
      <c r="P3668">
        <v>38</v>
      </c>
      <c r="Q3668" t="b">
        <v>1</v>
      </c>
      <c r="R3668" t="s">
        <v>8269</v>
      </c>
    </row>
    <row r="3669" spans="1:18" ht="43.2" x14ac:dyDescent="0.55000000000000004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0" t="str">
        <f t="shared" si="228"/>
        <v>June</v>
      </c>
      <c r="J3669" s="10">
        <f t="shared" si="229"/>
        <v>2015</v>
      </c>
      <c r="K3669" s="9">
        <f t="shared" si="230"/>
        <v>42203.970127314817</v>
      </c>
      <c r="L3669">
        <v>1437261419</v>
      </c>
      <c r="M3669" s="9">
        <f t="shared" si="231"/>
        <v>42173.970127314817</v>
      </c>
      <c r="N3669">
        <v>1434669419</v>
      </c>
      <c r="O3669" t="b">
        <v>0</v>
      </c>
      <c r="P3669">
        <v>58</v>
      </c>
      <c r="Q3669" t="b">
        <v>1</v>
      </c>
      <c r="R3669" t="s">
        <v>8269</v>
      </c>
    </row>
    <row r="3670" spans="1:18" ht="43.2" x14ac:dyDescent="0.55000000000000004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0" t="str">
        <f t="shared" si="228"/>
        <v>June</v>
      </c>
      <c r="J3670" s="10">
        <f t="shared" si="229"/>
        <v>2015</v>
      </c>
      <c r="K3670" s="9">
        <f t="shared" si="230"/>
        <v>42208.772916666669</v>
      </c>
      <c r="L3670">
        <v>1437676380</v>
      </c>
      <c r="M3670" s="9">
        <f t="shared" si="231"/>
        <v>42185.556157407409</v>
      </c>
      <c r="N3670">
        <v>1435670452</v>
      </c>
      <c r="O3670" t="b">
        <v>0</v>
      </c>
      <c r="P3670">
        <v>28</v>
      </c>
      <c r="Q3670" t="b">
        <v>1</v>
      </c>
      <c r="R3670" t="s">
        <v>8269</v>
      </c>
    </row>
    <row r="3671" spans="1:18" ht="43.2" x14ac:dyDescent="0.55000000000000004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0" t="str">
        <f t="shared" si="228"/>
        <v>May</v>
      </c>
      <c r="J3671" s="10">
        <f t="shared" si="229"/>
        <v>2015</v>
      </c>
      <c r="K3671" s="9">
        <f t="shared" si="230"/>
        <v>42166.675196759257</v>
      </c>
      <c r="L3671">
        <v>1434039137</v>
      </c>
      <c r="M3671" s="9">
        <f t="shared" si="231"/>
        <v>42136.675196759257</v>
      </c>
      <c r="N3671">
        <v>1431447137</v>
      </c>
      <c r="O3671" t="b">
        <v>0</v>
      </c>
      <c r="P3671">
        <v>17</v>
      </c>
      <c r="Q3671" t="b">
        <v>1</v>
      </c>
      <c r="R3671" t="s">
        <v>8269</v>
      </c>
    </row>
    <row r="3672" spans="1:18" ht="43.2" x14ac:dyDescent="0.55000000000000004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0" t="str">
        <f t="shared" si="228"/>
        <v>May</v>
      </c>
      <c r="J3672" s="10">
        <f t="shared" si="229"/>
        <v>2015</v>
      </c>
      <c r="K3672" s="9">
        <f t="shared" si="230"/>
        <v>42155.958333333328</v>
      </c>
      <c r="L3672">
        <v>1433113200</v>
      </c>
      <c r="M3672" s="9">
        <f t="shared" si="231"/>
        <v>42142.514016203699</v>
      </c>
      <c r="N3672">
        <v>1431951611</v>
      </c>
      <c r="O3672" t="b">
        <v>0</v>
      </c>
      <c r="P3672">
        <v>12</v>
      </c>
      <c r="Q3672" t="b">
        <v>1</v>
      </c>
      <c r="R3672" t="s">
        <v>8269</v>
      </c>
    </row>
    <row r="3673" spans="1:18" ht="43.2" x14ac:dyDescent="0.55000000000000004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0" t="str">
        <f t="shared" si="228"/>
        <v>June</v>
      </c>
      <c r="J3673" s="10">
        <f t="shared" si="229"/>
        <v>2014</v>
      </c>
      <c r="K3673" s="9">
        <f t="shared" si="230"/>
        <v>41841.165972222225</v>
      </c>
      <c r="L3673">
        <v>1405915140</v>
      </c>
      <c r="M3673" s="9">
        <f t="shared" si="231"/>
        <v>41820.62809027778</v>
      </c>
      <c r="N3673">
        <v>1404140667</v>
      </c>
      <c r="O3673" t="b">
        <v>0</v>
      </c>
      <c r="P3673">
        <v>40</v>
      </c>
      <c r="Q3673" t="b">
        <v>1</v>
      </c>
      <c r="R3673" t="s">
        <v>8269</v>
      </c>
    </row>
    <row r="3674" spans="1:18" ht="43.2" x14ac:dyDescent="0.55000000000000004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0" t="str">
        <f t="shared" si="228"/>
        <v>August</v>
      </c>
      <c r="J3674" s="10">
        <f t="shared" si="229"/>
        <v>2014</v>
      </c>
      <c r="K3674" s="9">
        <f t="shared" si="230"/>
        <v>41908.946574074071</v>
      </c>
      <c r="L3674">
        <v>1411771384</v>
      </c>
      <c r="M3674" s="9">
        <f t="shared" si="231"/>
        <v>41878.946574074071</v>
      </c>
      <c r="N3674">
        <v>1409179384</v>
      </c>
      <c r="O3674" t="b">
        <v>0</v>
      </c>
      <c r="P3674">
        <v>57</v>
      </c>
      <c r="Q3674" t="b">
        <v>1</v>
      </c>
      <c r="R3674" t="s">
        <v>8269</v>
      </c>
    </row>
    <row r="3675" spans="1:18" ht="43.2" x14ac:dyDescent="0.55000000000000004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0" t="str">
        <f t="shared" si="228"/>
        <v>October</v>
      </c>
      <c r="J3675" s="10">
        <f t="shared" si="229"/>
        <v>2014</v>
      </c>
      <c r="K3675" s="9">
        <f t="shared" si="230"/>
        <v>41948.536111111112</v>
      </c>
      <c r="L3675">
        <v>1415191920</v>
      </c>
      <c r="M3675" s="9">
        <f t="shared" si="231"/>
        <v>41914.295104166667</v>
      </c>
      <c r="N3675">
        <v>1412233497</v>
      </c>
      <c r="O3675" t="b">
        <v>0</v>
      </c>
      <c r="P3675">
        <v>114</v>
      </c>
      <c r="Q3675" t="b">
        <v>1</v>
      </c>
      <c r="R3675" t="s">
        <v>8269</v>
      </c>
    </row>
    <row r="3676" spans="1:18" ht="43.2" x14ac:dyDescent="0.55000000000000004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0" t="str">
        <f t="shared" si="228"/>
        <v>July</v>
      </c>
      <c r="J3676" s="10">
        <f t="shared" si="229"/>
        <v>2016</v>
      </c>
      <c r="K3676" s="9">
        <f t="shared" si="230"/>
        <v>42616.873020833329</v>
      </c>
      <c r="L3676">
        <v>1472936229</v>
      </c>
      <c r="M3676" s="9">
        <f t="shared" si="231"/>
        <v>42556.873020833329</v>
      </c>
      <c r="N3676">
        <v>1467752229</v>
      </c>
      <c r="O3676" t="b">
        <v>0</v>
      </c>
      <c r="P3676">
        <v>31</v>
      </c>
      <c r="Q3676" t="b">
        <v>1</v>
      </c>
      <c r="R3676" t="s">
        <v>8269</v>
      </c>
    </row>
    <row r="3677" spans="1:18" ht="43.2" x14ac:dyDescent="0.55000000000000004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0" t="str">
        <f t="shared" si="228"/>
        <v>May</v>
      </c>
      <c r="J3677" s="10">
        <f t="shared" si="229"/>
        <v>2016</v>
      </c>
      <c r="K3677" s="9">
        <f t="shared" si="230"/>
        <v>42505.958333333328</v>
      </c>
      <c r="L3677">
        <v>1463353200</v>
      </c>
      <c r="M3677" s="9">
        <f t="shared" si="231"/>
        <v>42493.597013888888</v>
      </c>
      <c r="N3677">
        <v>1462285182</v>
      </c>
      <c r="O3677" t="b">
        <v>0</v>
      </c>
      <c r="P3677">
        <v>3</v>
      </c>
      <c r="Q3677" t="b">
        <v>1</v>
      </c>
      <c r="R3677" t="s">
        <v>8269</v>
      </c>
    </row>
    <row r="3678" spans="1:18" ht="43.2" x14ac:dyDescent="0.55000000000000004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0" t="str">
        <f t="shared" si="228"/>
        <v>August</v>
      </c>
      <c r="J3678" s="10">
        <f t="shared" si="229"/>
        <v>2014</v>
      </c>
      <c r="K3678" s="9">
        <f t="shared" si="230"/>
        <v>41894.815787037034</v>
      </c>
      <c r="L3678">
        <v>1410550484</v>
      </c>
      <c r="M3678" s="9">
        <f t="shared" si="231"/>
        <v>41876.815787037034</v>
      </c>
      <c r="N3678">
        <v>1408995284</v>
      </c>
      <c r="O3678" t="b">
        <v>0</v>
      </c>
      <c r="P3678">
        <v>16</v>
      </c>
      <c r="Q3678" t="b">
        <v>1</v>
      </c>
      <c r="R3678" t="s">
        <v>8269</v>
      </c>
    </row>
    <row r="3679" spans="1:18" ht="43.2" x14ac:dyDescent="0.55000000000000004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0" t="str">
        <f t="shared" si="228"/>
        <v>June</v>
      </c>
      <c r="J3679" s="10">
        <f t="shared" si="229"/>
        <v>2014</v>
      </c>
      <c r="K3679" s="9">
        <f t="shared" si="230"/>
        <v>41823.165972222225</v>
      </c>
      <c r="L3679">
        <v>1404359940</v>
      </c>
      <c r="M3679" s="9">
        <f t="shared" si="231"/>
        <v>41802.574282407404</v>
      </c>
      <c r="N3679">
        <v>1402580818</v>
      </c>
      <c r="O3679" t="b">
        <v>0</v>
      </c>
      <c r="P3679">
        <v>199</v>
      </c>
      <c r="Q3679" t="b">
        <v>1</v>
      </c>
      <c r="R3679" t="s">
        <v>8269</v>
      </c>
    </row>
    <row r="3680" spans="1:18" ht="28.8" x14ac:dyDescent="0.55000000000000004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0" t="str">
        <f t="shared" si="228"/>
        <v>April</v>
      </c>
      <c r="J3680" s="10">
        <f t="shared" si="229"/>
        <v>2015</v>
      </c>
      <c r="K3680" s="9">
        <f t="shared" si="230"/>
        <v>42155.531226851846</v>
      </c>
      <c r="L3680">
        <v>1433076298</v>
      </c>
      <c r="M3680" s="9">
        <f t="shared" si="231"/>
        <v>42120.531226851846</v>
      </c>
      <c r="N3680">
        <v>1430052298</v>
      </c>
      <c r="O3680" t="b">
        <v>0</v>
      </c>
      <c r="P3680">
        <v>31</v>
      </c>
      <c r="Q3680" t="b">
        <v>1</v>
      </c>
      <c r="R3680" t="s">
        <v>8269</v>
      </c>
    </row>
    <row r="3681" spans="1:18" ht="43.2" x14ac:dyDescent="0.55000000000000004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0" t="str">
        <f t="shared" si="228"/>
        <v>May</v>
      </c>
      <c r="J3681" s="10">
        <f t="shared" si="229"/>
        <v>2014</v>
      </c>
      <c r="K3681" s="9">
        <f t="shared" si="230"/>
        <v>41821.207638888889</v>
      </c>
      <c r="L3681">
        <v>1404190740</v>
      </c>
      <c r="M3681" s="9">
        <f t="shared" si="231"/>
        <v>41786.761354166665</v>
      </c>
      <c r="N3681">
        <v>1401214581</v>
      </c>
      <c r="O3681" t="b">
        <v>0</v>
      </c>
      <c r="P3681">
        <v>30</v>
      </c>
      <c r="Q3681" t="b">
        <v>1</v>
      </c>
      <c r="R3681" t="s">
        <v>8269</v>
      </c>
    </row>
    <row r="3682" spans="1:18" ht="43.2" x14ac:dyDescent="0.55000000000000004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0" t="str">
        <f t="shared" si="228"/>
        <v>September</v>
      </c>
      <c r="J3682" s="10">
        <f t="shared" si="229"/>
        <v>2016</v>
      </c>
      <c r="K3682" s="9">
        <f t="shared" si="230"/>
        <v>42648.454097222217</v>
      </c>
      <c r="L3682">
        <v>1475664834</v>
      </c>
      <c r="M3682" s="9">
        <f t="shared" si="231"/>
        <v>42627.454097222217</v>
      </c>
      <c r="N3682">
        <v>1473850434</v>
      </c>
      <c r="O3682" t="b">
        <v>0</v>
      </c>
      <c r="P3682">
        <v>34</v>
      </c>
      <c r="Q3682" t="b">
        <v>1</v>
      </c>
      <c r="R3682" t="s">
        <v>8269</v>
      </c>
    </row>
    <row r="3683" spans="1:18" ht="57.6" x14ac:dyDescent="0.55000000000000004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0" t="str">
        <f t="shared" si="228"/>
        <v>January</v>
      </c>
      <c r="J3683" s="10">
        <f t="shared" si="229"/>
        <v>2016</v>
      </c>
      <c r="K3683" s="9">
        <f t="shared" si="230"/>
        <v>42384.651504629626</v>
      </c>
      <c r="L3683">
        <v>1452872290</v>
      </c>
      <c r="M3683" s="9">
        <f t="shared" si="231"/>
        <v>42374.651504629626</v>
      </c>
      <c r="N3683">
        <v>1452008290</v>
      </c>
      <c r="O3683" t="b">
        <v>0</v>
      </c>
      <c r="P3683">
        <v>18</v>
      </c>
      <c r="Q3683" t="b">
        <v>1</v>
      </c>
      <c r="R3683" t="s">
        <v>8269</v>
      </c>
    </row>
    <row r="3684" spans="1:18" ht="43.2" x14ac:dyDescent="0.55000000000000004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0" t="str">
        <f t="shared" si="228"/>
        <v>May</v>
      </c>
      <c r="J3684" s="10">
        <f t="shared" si="229"/>
        <v>2014</v>
      </c>
      <c r="K3684" s="9">
        <f t="shared" si="230"/>
        <v>41806.290972222225</v>
      </c>
      <c r="L3684">
        <v>1402901940</v>
      </c>
      <c r="M3684" s="9">
        <f t="shared" si="231"/>
        <v>41772.685393518521</v>
      </c>
      <c r="N3684">
        <v>1399998418</v>
      </c>
      <c r="O3684" t="b">
        <v>0</v>
      </c>
      <c r="P3684">
        <v>67</v>
      </c>
      <c r="Q3684" t="b">
        <v>1</v>
      </c>
      <c r="R3684" t="s">
        <v>8269</v>
      </c>
    </row>
    <row r="3685" spans="1:18" ht="43.2" x14ac:dyDescent="0.55000000000000004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0" t="str">
        <f t="shared" si="228"/>
        <v>September</v>
      </c>
      <c r="J3685" s="10">
        <f t="shared" si="229"/>
        <v>2016</v>
      </c>
      <c r="K3685" s="9">
        <f t="shared" si="230"/>
        <v>42663.116851851853</v>
      </c>
      <c r="L3685">
        <v>1476931696</v>
      </c>
      <c r="M3685" s="9">
        <f t="shared" si="231"/>
        <v>42633.116851851853</v>
      </c>
      <c r="N3685">
        <v>1474339696</v>
      </c>
      <c r="O3685" t="b">
        <v>0</v>
      </c>
      <c r="P3685">
        <v>66</v>
      </c>
      <c r="Q3685" t="b">
        <v>1</v>
      </c>
      <c r="R3685" t="s">
        <v>8269</v>
      </c>
    </row>
    <row r="3686" spans="1:18" ht="43.2" x14ac:dyDescent="0.55000000000000004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0" t="str">
        <f t="shared" si="228"/>
        <v>August</v>
      </c>
      <c r="J3686" s="10">
        <f t="shared" si="229"/>
        <v>2015</v>
      </c>
      <c r="K3686" s="9">
        <f t="shared" si="230"/>
        <v>42249.180393518516</v>
      </c>
      <c r="L3686">
        <v>1441167586</v>
      </c>
      <c r="M3686" s="9">
        <f t="shared" si="231"/>
        <v>42219.180393518516</v>
      </c>
      <c r="N3686">
        <v>1438575586</v>
      </c>
      <c r="O3686" t="b">
        <v>0</v>
      </c>
      <c r="P3686">
        <v>23</v>
      </c>
      <c r="Q3686" t="b">
        <v>1</v>
      </c>
      <c r="R3686" t="s">
        <v>8269</v>
      </c>
    </row>
    <row r="3687" spans="1:18" ht="43.2" x14ac:dyDescent="0.55000000000000004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0" t="str">
        <f t="shared" si="228"/>
        <v>April</v>
      </c>
      <c r="J3687" s="10">
        <f t="shared" si="229"/>
        <v>2014</v>
      </c>
      <c r="K3687" s="9">
        <f t="shared" si="230"/>
        <v>41778.875</v>
      </c>
      <c r="L3687">
        <v>1400533200</v>
      </c>
      <c r="M3687" s="9">
        <f t="shared" si="231"/>
        <v>41753.593275462961</v>
      </c>
      <c r="N3687">
        <v>1398348859</v>
      </c>
      <c r="O3687" t="b">
        <v>0</v>
      </c>
      <c r="P3687">
        <v>126</v>
      </c>
      <c r="Q3687" t="b">
        <v>1</v>
      </c>
      <c r="R3687" t="s">
        <v>8269</v>
      </c>
    </row>
    <row r="3688" spans="1:18" ht="43.2" x14ac:dyDescent="0.55000000000000004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0" t="str">
        <f t="shared" si="228"/>
        <v>August</v>
      </c>
      <c r="J3688" s="10">
        <f t="shared" si="229"/>
        <v>2015</v>
      </c>
      <c r="K3688" s="9">
        <f t="shared" si="230"/>
        <v>42245.165972222225</v>
      </c>
      <c r="L3688">
        <v>1440820740</v>
      </c>
      <c r="M3688" s="9">
        <f t="shared" si="231"/>
        <v>42230.662731481483</v>
      </c>
      <c r="N3688">
        <v>1439567660</v>
      </c>
      <c r="O3688" t="b">
        <v>0</v>
      </c>
      <c r="P3688">
        <v>6</v>
      </c>
      <c r="Q3688" t="b">
        <v>1</v>
      </c>
      <c r="R3688" t="s">
        <v>8269</v>
      </c>
    </row>
    <row r="3689" spans="1:18" ht="43.2" x14ac:dyDescent="0.55000000000000004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0" t="str">
        <f t="shared" si="228"/>
        <v>May</v>
      </c>
      <c r="J3689" s="10">
        <f t="shared" si="229"/>
        <v>2014</v>
      </c>
      <c r="K3689" s="9">
        <f t="shared" si="230"/>
        <v>41817.218229166669</v>
      </c>
      <c r="L3689">
        <v>1403846055</v>
      </c>
      <c r="M3689" s="9">
        <f t="shared" si="231"/>
        <v>41787.218229166669</v>
      </c>
      <c r="N3689">
        <v>1401254055</v>
      </c>
      <c r="O3689" t="b">
        <v>0</v>
      </c>
      <c r="P3689">
        <v>25</v>
      </c>
      <c r="Q3689" t="b">
        <v>1</v>
      </c>
      <c r="R3689" t="s">
        <v>8269</v>
      </c>
    </row>
    <row r="3690" spans="1:18" ht="43.2" x14ac:dyDescent="0.55000000000000004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0" t="str">
        <f t="shared" si="228"/>
        <v>July</v>
      </c>
      <c r="J3690" s="10">
        <f t="shared" si="229"/>
        <v>2014</v>
      </c>
      <c r="K3690" s="9">
        <f t="shared" si="230"/>
        <v>41859.787083333329</v>
      </c>
      <c r="L3690">
        <v>1407524004</v>
      </c>
      <c r="M3690" s="9">
        <f t="shared" si="231"/>
        <v>41829.787083333329</v>
      </c>
      <c r="N3690">
        <v>1404932004</v>
      </c>
      <c r="O3690" t="b">
        <v>0</v>
      </c>
      <c r="P3690">
        <v>39</v>
      </c>
      <c r="Q3690" t="b">
        <v>1</v>
      </c>
      <c r="R3690" t="s">
        <v>8269</v>
      </c>
    </row>
    <row r="3691" spans="1:18" ht="43.2" x14ac:dyDescent="0.55000000000000004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0" t="str">
        <f t="shared" si="228"/>
        <v>May</v>
      </c>
      <c r="J3691" s="10">
        <f t="shared" si="229"/>
        <v>2015</v>
      </c>
      <c r="K3691" s="9">
        <f t="shared" si="230"/>
        <v>42176.934027777781</v>
      </c>
      <c r="L3691">
        <v>1434925500</v>
      </c>
      <c r="M3691" s="9">
        <f t="shared" si="231"/>
        <v>42147.826840277776</v>
      </c>
      <c r="N3691">
        <v>1432410639</v>
      </c>
      <c r="O3691" t="b">
        <v>0</v>
      </c>
      <c r="P3691">
        <v>62</v>
      </c>
      <c r="Q3691" t="b">
        <v>1</v>
      </c>
      <c r="R3691" t="s">
        <v>8269</v>
      </c>
    </row>
    <row r="3692" spans="1:18" ht="43.2" x14ac:dyDescent="0.55000000000000004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0" t="str">
        <f t="shared" si="228"/>
        <v>October</v>
      </c>
      <c r="J3692" s="10">
        <f t="shared" si="229"/>
        <v>2014</v>
      </c>
      <c r="K3692" s="9">
        <f t="shared" si="230"/>
        <v>41970.639849537038</v>
      </c>
      <c r="L3692">
        <v>1417101683</v>
      </c>
      <c r="M3692" s="9">
        <f t="shared" si="231"/>
        <v>41940.598182870373</v>
      </c>
      <c r="N3692">
        <v>1414506083</v>
      </c>
      <c r="O3692" t="b">
        <v>0</v>
      </c>
      <c r="P3692">
        <v>31</v>
      </c>
      <c r="Q3692" t="b">
        <v>1</v>
      </c>
      <c r="R3692" t="s">
        <v>8269</v>
      </c>
    </row>
    <row r="3693" spans="1:18" ht="28.8" x14ac:dyDescent="0.55000000000000004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0" t="str">
        <f t="shared" si="228"/>
        <v>January</v>
      </c>
      <c r="J3693" s="10">
        <f t="shared" si="229"/>
        <v>2015</v>
      </c>
      <c r="K3693" s="9">
        <f t="shared" si="230"/>
        <v>42065.207638888889</v>
      </c>
      <c r="L3693">
        <v>1425272340</v>
      </c>
      <c r="M3693" s="9">
        <f t="shared" si="231"/>
        <v>42020.700567129628</v>
      </c>
      <c r="N3693">
        <v>1421426929</v>
      </c>
      <c r="O3693" t="b">
        <v>0</v>
      </c>
      <c r="P3693">
        <v>274</v>
      </c>
      <c r="Q3693" t="b">
        <v>1</v>
      </c>
      <c r="R3693" t="s">
        <v>8269</v>
      </c>
    </row>
    <row r="3694" spans="1:18" ht="28.8" x14ac:dyDescent="0.55000000000000004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0" t="str">
        <f t="shared" si="228"/>
        <v>September</v>
      </c>
      <c r="J3694" s="10">
        <f t="shared" si="229"/>
        <v>2014</v>
      </c>
      <c r="K3694" s="9">
        <f t="shared" si="230"/>
        <v>41901</v>
      </c>
      <c r="L3694">
        <v>1411084800</v>
      </c>
      <c r="M3694" s="9">
        <f t="shared" si="231"/>
        <v>41891.96503472222</v>
      </c>
      <c r="N3694">
        <v>1410304179</v>
      </c>
      <c r="O3694" t="b">
        <v>0</v>
      </c>
      <c r="P3694">
        <v>17</v>
      </c>
      <c r="Q3694" t="b">
        <v>1</v>
      </c>
      <c r="R3694" t="s">
        <v>8269</v>
      </c>
    </row>
    <row r="3695" spans="1:18" ht="43.2" x14ac:dyDescent="0.55000000000000004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0" t="str">
        <f t="shared" si="228"/>
        <v>November</v>
      </c>
      <c r="J3695" s="10">
        <f t="shared" si="229"/>
        <v>2015</v>
      </c>
      <c r="K3695" s="9">
        <f t="shared" si="230"/>
        <v>42338.9375</v>
      </c>
      <c r="L3695">
        <v>1448922600</v>
      </c>
      <c r="M3695" s="9">
        <f t="shared" si="231"/>
        <v>42309.191307870366</v>
      </c>
      <c r="N3695">
        <v>1446352529</v>
      </c>
      <c r="O3695" t="b">
        <v>0</v>
      </c>
      <c r="P3695">
        <v>14</v>
      </c>
      <c r="Q3695" t="b">
        <v>1</v>
      </c>
      <c r="R3695" t="s">
        <v>8269</v>
      </c>
    </row>
    <row r="3696" spans="1:18" ht="43.2" x14ac:dyDescent="0.55000000000000004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0" t="str">
        <f t="shared" si="228"/>
        <v>April</v>
      </c>
      <c r="J3696" s="10">
        <f t="shared" si="229"/>
        <v>2016</v>
      </c>
      <c r="K3696" s="9">
        <f t="shared" si="230"/>
        <v>42527.083333333328</v>
      </c>
      <c r="L3696">
        <v>1465178400</v>
      </c>
      <c r="M3696" s="9">
        <f t="shared" si="231"/>
        <v>42490.133877314816</v>
      </c>
      <c r="N3696">
        <v>1461985967</v>
      </c>
      <c r="O3696" t="b">
        <v>0</v>
      </c>
      <c r="P3696">
        <v>60</v>
      </c>
      <c r="Q3696" t="b">
        <v>1</v>
      </c>
      <c r="R3696" t="s">
        <v>8269</v>
      </c>
    </row>
    <row r="3697" spans="1:18" ht="57.6" x14ac:dyDescent="0.55000000000000004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0" t="str">
        <f t="shared" si="228"/>
        <v>December</v>
      </c>
      <c r="J3697" s="10">
        <f t="shared" si="229"/>
        <v>2014</v>
      </c>
      <c r="K3697" s="9">
        <f t="shared" si="230"/>
        <v>42015.870486111111</v>
      </c>
      <c r="L3697">
        <v>1421009610</v>
      </c>
      <c r="M3697" s="9">
        <f t="shared" si="231"/>
        <v>41995.870486111111</v>
      </c>
      <c r="N3697">
        <v>1419281610</v>
      </c>
      <c r="O3697" t="b">
        <v>0</v>
      </c>
      <c r="P3697">
        <v>33</v>
      </c>
      <c r="Q3697" t="b">
        <v>1</v>
      </c>
      <c r="R3697" t="s">
        <v>8269</v>
      </c>
    </row>
    <row r="3698" spans="1:18" ht="43.2" x14ac:dyDescent="0.55000000000000004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0" t="str">
        <f t="shared" si="228"/>
        <v>December</v>
      </c>
      <c r="J3698" s="10">
        <f t="shared" si="229"/>
        <v>2014</v>
      </c>
      <c r="K3698" s="9">
        <f t="shared" si="230"/>
        <v>42048.617083333331</v>
      </c>
      <c r="L3698">
        <v>1423838916</v>
      </c>
      <c r="M3698" s="9">
        <f t="shared" si="231"/>
        <v>41988.617083333331</v>
      </c>
      <c r="N3698">
        <v>1418654916</v>
      </c>
      <c r="O3698" t="b">
        <v>0</v>
      </c>
      <c r="P3698">
        <v>78</v>
      </c>
      <c r="Q3698" t="b">
        <v>1</v>
      </c>
      <c r="R3698" t="s">
        <v>8269</v>
      </c>
    </row>
    <row r="3699" spans="1:18" ht="43.2" x14ac:dyDescent="0.55000000000000004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0" t="str">
        <f t="shared" si="228"/>
        <v>April</v>
      </c>
      <c r="J3699" s="10">
        <f t="shared" si="229"/>
        <v>2016</v>
      </c>
      <c r="K3699" s="9">
        <f t="shared" si="230"/>
        <v>42500.465833333335</v>
      </c>
      <c r="L3699">
        <v>1462878648</v>
      </c>
      <c r="M3699" s="9">
        <f t="shared" si="231"/>
        <v>42479.465833333335</v>
      </c>
      <c r="N3699">
        <v>1461064248</v>
      </c>
      <c r="O3699" t="b">
        <v>0</v>
      </c>
      <c r="P3699">
        <v>30</v>
      </c>
      <c r="Q3699" t="b">
        <v>1</v>
      </c>
      <c r="R3699" t="s">
        <v>8269</v>
      </c>
    </row>
    <row r="3700" spans="1:18" ht="28.8" x14ac:dyDescent="0.55000000000000004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0" t="str">
        <f t="shared" si="228"/>
        <v>February</v>
      </c>
      <c r="J3700" s="10">
        <f t="shared" si="229"/>
        <v>2016</v>
      </c>
      <c r="K3700" s="9">
        <f t="shared" si="230"/>
        <v>42431.806562500002</v>
      </c>
      <c r="L3700">
        <v>1456946487</v>
      </c>
      <c r="M3700" s="9">
        <f t="shared" si="231"/>
        <v>42401.806562500002</v>
      </c>
      <c r="N3700">
        <v>1454354487</v>
      </c>
      <c r="O3700" t="b">
        <v>0</v>
      </c>
      <c r="P3700">
        <v>136</v>
      </c>
      <c r="Q3700" t="b">
        <v>1</v>
      </c>
      <c r="R3700" t="s">
        <v>8269</v>
      </c>
    </row>
    <row r="3701" spans="1:18" ht="43.2" x14ac:dyDescent="0.55000000000000004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0" t="str">
        <f t="shared" si="228"/>
        <v>September</v>
      </c>
      <c r="J3701" s="10">
        <f t="shared" si="229"/>
        <v>2014</v>
      </c>
      <c r="K3701" s="9">
        <f t="shared" si="230"/>
        <v>41927.602037037039</v>
      </c>
      <c r="L3701">
        <v>1413383216</v>
      </c>
      <c r="M3701" s="9">
        <f t="shared" si="231"/>
        <v>41897.602037037039</v>
      </c>
      <c r="N3701">
        <v>1410791216</v>
      </c>
      <c r="O3701" t="b">
        <v>0</v>
      </c>
      <c r="P3701">
        <v>40</v>
      </c>
      <c r="Q3701" t="b">
        <v>1</v>
      </c>
      <c r="R3701" t="s">
        <v>8269</v>
      </c>
    </row>
    <row r="3702" spans="1:18" ht="28.8" x14ac:dyDescent="0.55000000000000004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0" t="str">
        <f t="shared" si="228"/>
        <v>August</v>
      </c>
      <c r="J3702" s="10">
        <f t="shared" si="229"/>
        <v>2014</v>
      </c>
      <c r="K3702" s="9">
        <f t="shared" si="230"/>
        <v>41912.666666666664</v>
      </c>
      <c r="L3702">
        <v>1412092800</v>
      </c>
      <c r="M3702" s="9">
        <f t="shared" si="231"/>
        <v>41882.585648148146</v>
      </c>
      <c r="N3702">
        <v>1409493800</v>
      </c>
      <c r="O3702" t="b">
        <v>0</v>
      </c>
      <c r="P3702">
        <v>18</v>
      </c>
      <c r="Q3702" t="b">
        <v>1</v>
      </c>
      <c r="R3702" t="s">
        <v>8269</v>
      </c>
    </row>
    <row r="3703" spans="1:18" ht="43.2" x14ac:dyDescent="0.55000000000000004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0" t="str">
        <f t="shared" si="228"/>
        <v>May</v>
      </c>
      <c r="J3703" s="10">
        <f t="shared" si="229"/>
        <v>2015</v>
      </c>
      <c r="K3703" s="9">
        <f t="shared" si="230"/>
        <v>42159.541585648149</v>
      </c>
      <c r="L3703">
        <v>1433422793</v>
      </c>
      <c r="M3703" s="9">
        <f t="shared" si="231"/>
        <v>42129.541585648149</v>
      </c>
      <c r="N3703">
        <v>1430830793</v>
      </c>
      <c r="O3703" t="b">
        <v>0</v>
      </c>
      <c r="P3703">
        <v>39</v>
      </c>
      <c r="Q3703" t="b">
        <v>1</v>
      </c>
      <c r="R3703" t="s">
        <v>8269</v>
      </c>
    </row>
    <row r="3704" spans="1:18" ht="43.2" x14ac:dyDescent="0.55000000000000004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0" t="str">
        <f t="shared" si="228"/>
        <v>June</v>
      </c>
      <c r="J3704" s="10">
        <f t="shared" si="229"/>
        <v>2016</v>
      </c>
      <c r="K3704" s="9">
        <f t="shared" si="230"/>
        <v>42561.957638888889</v>
      </c>
      <c r="L3704">
        <v>1468191540</v>
      </c>
      <c r="M3704" s="9">
        <f t="shared" si="231"/>
        <v>42524.53800925926</v>
      </c>
      <c r="N3704">
        <v>1464958484</v>
      </c>
      <c r="O3704" t="b">
        <v>0</v>
      </c>
      <c r="P3704">
        <v>21</v>
      </c>
      <c r="Q3704" t="b">
        <v>1</v>
      </c>
      <c r="R3704" t="s">
        <v>8269</v>
      </c>
    </row>
    <row r="3705" spans="1:18" ht="43.2" x14ac:dyDescent="0.55000000000000004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0" t="str">
        <f t="shared" si="228"/>
        <v>July</v>
      </c>
      <c r="J3705" s="10">
        <f t="shared" si="229"/>
        <v>2016</v>
      </c>
      <c r="K3705" s="9">
        <f t="shared" si="230"/>
        <v>42595.290972222225</v>
      </c>
      <c r="L3705">
        <v>1471071540</v>
      </c>
      <c r="M3705" s="9">
        <f t="shared" si="231"/>
        <v>42556.504490740743</v>
      </c>
      <c r="N3705">
        <v>1467720388</v>
      </c>
      <c r="O3705" t="b">
        <v>0</v>
      </c>
      <c r="P3705">
        <v>30</v>
      </c>
      <c r="Q3705" t="b">
        <v>1</v>
      </c>
      <c r="R3705" t="s">
        <v>8269</v>
      </c>
    </row>
    <row r="3706" spans="1:18" ht="43.2" x14ac:dyDescent="0.55000000000000004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0" t="str">
        <f t="shared" si="228"/>
        <v>April</v>
      </c>
      <c r="J3706" s="10">
        <f t="shared" si="229"/>
        <v>2016</v>
      </c>
      <c r="K3706" s="9">
        <f t="shared" si="230"/>
        <v>42521.689745370371</v>
      </c>
      <c r="L3706">
        <v>1464712394</v>
      </c>
      <c r="M3706" s="9">
        <f t="shared" si="231"/>
        <v>42461.689745370371</v>
      </c>
      <c r="N3706">
        <v>1459528394</v>
      </c>
      <c r="O3706" t="b">
        <v>0</v>
      </c>
      <c r="P3706">
        <v>27</v>
      </c>
      <c r="Q3706" t="b">
        <v>1</v>
      </c>
      <c r="R3706" t="s">
        <v>8269</v>
      </c>
    </row>
    <row r="3707" spans="1:18" ht="43.2" x14ac:dyDescent="0.55000000000000004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0" t="str">
        <f t="shared" si="228"/>
        <v>June</v>
      </c>
      <c r="J3707" s="10">
        <f t="shared" si="229"/>
        <v>2014</v>
      </c>
      <c r="K3707" s="9">
        <f t="shared" si="230"/>
        <v>41813.75</v>
      </c>
      <c r="L3707">
        <v>1403546400</v>
      </c>
      <c r="M3707" s="9">
        <f t="shared" si="231"/>
        <v>41792.542986111112</v>
      </c>
      <c r="N3707">
        <v>1401714114</v>
      </c>
      <c r="O3707" t="b">
        <v>0</v>
      </c>
      <c r="P3707">
        <v>35</v>
      </c>
      <c r="Q3707" t="b">
        <v>1</v>
      </c>
      <c r="R3707" t="s">
        <v>8269</v>
      </c>
    </row>
    <row r="3708" spans="1:18" ht="43.2" x14ac:dyDescent="0.55000000000000004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0" t="str">
        <f t="shared" si="228"/>
        <v>August</v>
      </c>
      <c r="J3708" s="10">
        <f t="shared" si="229"/>
        <v>2014</v>
      </c>
      <c r="K3708" s="9">
        <f t="shared" si="230"/>
        <v>41894.913761574076</v>
      </c>
      <c r="L3708">
        <v>1410558949</v>
      </c>
      <c r="M3708" s="9">
        <f t="shared" si="231"/>
        <v>41879.913761574076</v>
      </c>
      <c r="N3708">
        <v>1409262949</v>
      </c>
      <c r="O3708" t="b">
        <v>0</v>
      </c>
      <c r="P3708">
        <v>13</v>
      </c>
      <c r="Q3708" t="b">
        <v>1</v>
      </c>
      <c r="R3708" t="s">
        <v>8269</v>
      </c>
    </row>
    <row r="3709" spans="1:18" ht="28.8" x14ac:dyDescent="0.55000000000000004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0" t="str">
        <f t="shared" si="228"/>
        <v>July</v>
      </c>
      <c r="J3709" s="10">
        <f t="shared" si="229"/>
        <v>2016</v>
      </c>
      <c r="K3709" s="9">
        <f t="shared" si="230"/>
        <v>42573.226388888885</v>
      </c>
      <c r="L3709">
        <v>1469165160</v>
      </c>
      <c r="M3709" s="9">
        <f t="shared" si="231"/>
        <v>42552.048356481479</v>
      </c>
      <c r="N3709">
        <v>1467335378</v>
      </c>
      <c r="O3709" t="b">
        <v>0</v>
      </c>
      <c r="P3709">
        <v>23</v>
      </c>
      <c r="Q3709" t="b">
        <v>1</v>
      </c>
      <c r="R3709" t="s">
        <v>8269</v>
      </c>
    </row>
    <row r="3710" spans="1:18" ht="43.2" x14ac:dyDescent="0.55000000000000004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0" t="str">
        <f t="shared" si="228"/>
        <v>June</v>
      </c>
      <c r="J3710" s="10">
        <f t="shared" si="229"/>
        <v>2014</v>
      </c>
      <c r="K3710" s="9">
        <f t="shared" si="230"/>
        <v>41824.142199074071</v>
      </c>
      <c r="L3710">
        <v>1404444286</v>
      </c>
      <c r="M3710" s="9">
        <f t="shared" si="231"/>
        <v>41810.142199074071</v>
      </c>
      <c r="N3710">
        <v>1403234686</v>
      </c>
      <c r="O3710" t="b">
        <v>0</v>
      </c>
      <c r="P3710">
        <v>39</v>
      </c>
      <c r="Q3710" t="b">
        <v>1</v>
      </c>
      <c r="R3710" t="s">
        <v>8269</v>
      </c>
    </row>
    <row r="3711" spans="1:18" ht="43.2" x14ac:dyDescent="0.55000000000000004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0" t="str">
        <f t="shared" si="228"/>
        <v>May</v>
      </c>
      <c r="J3711" s="10">
        <f t="shared" si="229"/>
        <v>2014</v>
      </c>
      <c r="K3711" s="9">
        <f t="shared" si="230"/>
        <v>41815.707708333335</v>
      </c>
      <c r="L3711">
        <v>1403715546</v>
      </c>
      <c r="M3711" s="9">
        <f t="shared" si="231"/>
        <v>41785.707708333335</v>
      </c>
      <c r="N3711">
        <v>1401123546</v>
      </c>
      <c r="O3711" t="b">
        <v>0</v>
      </c>
      <c r="P3711">
        <v>35</v>
      </c>
      <c r="Q3711" t="b">
        <v>1</v>
      </c>
      <c r="R3711" t="s">
        <v>8269</v>
      </c>
    </row>
    <row r="3712" spans="1:18" ht="28.8" x14ac:dyDescent="0.55000000000000004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0" t="str">
        <f t="shared" si="228"/>
        <v>March</v>
      </c>
      <c r="J3712" s="10">
        <f t="shared" si="229"/>
        <v>2015</v>
      </c>
      <c r="K3712" s="9">
        <f t="shared" si="230"/>
        <v>42097.576249999998</v>
      </c>
      <c r="L3712">
        <v>1428068988</v>
      </c>
      <c r="M3712" s="9">
        <f t="shared" si="231"/>
        <v>42072.576249999998</v>
      </c>
      <c r="N3712">
        <v>1425908988</v>
      </c>
      <c r="O3712" t="b">
        <v>0</v>
      </c>
      <c r="P3712">
        <v>27</v>
      </c>
      <c r="Q3712" t="b">
        <v>1</v>
      </c>
      <c r="R3712" t="s">
        <v>8269</v>
      </c>
    </row>
    <row r="3713" spans="1:18" ht="28.8" x14ac:dyDescent="0.55000000000000004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0" t="str">
        <f t="shared" si="228"/>
        <v>May</v>
      </c>
      <c r="J3713" s="10">
        <f t="shared" si="229"/>
        <v>2014</v>
      </c>
      <c r="K3713" s="9">
        <f t="shared" si="230"/>
        <v>41805.666666666664</v>
      </c>
      <c r="L3713">
        <v>1402848000</v>
      </c>
      <c r="M3713" s="9">
        <f t="shared" si="231"/>
        <v>41779.724224537036</v>
      </c>
      <c r="N3713">
        <v>1400606573</v>
      </c>
      <c r="O3713" t="b">
        <v>0</v>
      </c>
      <c r="P3713">
        <v>21</v>
      </c>
      <c r="Q3713" t="b">
        <v>1</v>
      </c>
      <c r="R3713" t="s">
        <v>8269</v>
      </c>
    </row>
    <row r="3714" spans="1:18" ht="43.2" x14ac:dyDescent="0.55000000000000004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0" t="str">
        <f t="shared" si="228"/>
        <v>May</v>
      </c>
      <c r="J3714" s="10">
        <f t="shared" si="229"/>
        <v>2015</v>
      </c>
      <c r="K3714" s="9">
        <f t="shared" si="230"/>
        <v>42155.290972222225</v>
      </c>
      <c r="L3714">
        <v>1433055540</v>
      </c>
      <c r="M3714" s="9">
        <f t="shared" si="231"/>
        <v>42134.172071759262</v>
      </c>
      <c r="N3714">
        <v>1431230867</v>
      </c>
      <c r="O3714" t="b">
        <v>0</v>
      </c>
      <c r="P3714">
        <v>104</v>
      </c>
      <c r="Q3714" t="b">
        <v>1</v>
      </c>
      <c r="R3714" t="s">
        <v>8269</v>
      </c>
    </row>
    <row r="3715" spans="1:18" ht="43.2" x14ac:dyDescent="0.55000000000000004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0" t="str">
        <f t="shared" ref="I3715:I3778" si="232">TEXT(M3715, "mmmm")</f>
        <v>May</v>
      </c>
      <c r="J3715" s="10">
        <f t="shared" ref="J3715:J3778" si="233">YEAR(M3715)</f>
        <v>2016</v>
      </c>
      <c r="K3715" s="9">
        <f t="shared" ref="K3715:K3778" si="234">(((L3715/60)/60)/24)+DATE(1970,1,1)</f>
        <v>42525.738032407404</v>
      </c>
      <c r="L3715">
        <v>1465062166</v>
      </c>
      <c r="M3715" s="9">
        <f t="shared" ref="M3715:M3778" si="235">(((N3715/60)/60)/24)+DATE(1970,1,1)</f>
        <v>42505.738032407404</v>
      </c>
      <c r="N3715">
        <v>1463334166</v>
      </c>
      <c r="O3715" t="b">
        <v>0</v>
      </c>
      <c r="P3715">
        <v>19</v>
      </c>
      <c r="Q3715" t="b">
        <v>1</v>
      </c>
      <c r="R3715" t="s">
        <v>8269</v>
      </c>
    </row>
    <row r="3716" spans="1:18" ht="43.2" x14ac:dyDescent="0.55000000000000004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0" t="str">
        <f t="shared" si="232"/>
        <v>April</v>
      </c>
      <c r="J3716" s="10">
        <f t="shared" si="233"/>
        <v>2015</v>
      </c>
      <c r="K3716" s="9">
        <f t="shared" si="234"/>
        <v>42150.165972222225</v>
      </c>
      <c r="L3716">
        <v>1432612740</v>
      </c>
      <c r="M3716" s="9">
        <f t="shared" si="235"/>
        <v>42118.556331018524</v>
      </c>
      <c r="N3716">
        <v>1429881667</v>
      </c>
      <c r="O3716" t="b">
        <v>0</v>
      </c>
      <c r="P3716">
        <v>97</v>
      </c>
      <c r="Q3716" t="b">
        <v>1</v>
      </c>
      <c r="R3716" t="s">
        <v>8269</v>
      </c>
    </row>
    <row r="3717" spans="1:18" ht="43.2" x14ac:dyDescent="0.55000000000000004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0" t="str">
        <f t="shared" si="232"/>
        <v>February</v>
      </c>
      <c r="J3717" s="10">
        <f t="shared" si="233"/>
        <v>2015</v>
      </c>
      <c r="K3717" s="9">
        <f t="shared" si="234"/>
        <v>42094.536111111112</v>
      </c>
      <c r="L3717">
        <v>1427806320</v>
      </c>
      <c r="M3717" s="9">
        <f t="shared" si="235"/>
        <v>42036.995590277773</v>
      </c>
      <c r="N3717">
        <v>1422834819</v>
      </c>
      <c r="O3717" t="b">
        <v>0</v>
      </c>
      <c r="P3717">
        <v>27</v>
      </c>
      <c r="Q3717" t="b">
        <v>1</v>
      </c>
      <c r="R3717" t="s">
        <v>8269</v>
      </c>
    </row>
    <row r="3718" spans="1:18" ht="43.2" x14ac:dyDescent="0.55000000000000004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0" t="str">
        <f t="shared" si="232"/>
        <v>December</v>
      </c>
      <c r="J3718" s="10">
        <f t="shared" si="233"/>
        <v>2015</v>
      </c>
      <c r="K3718" s="9">
        <f t="shared" si="234"/>
        <v>42390.887835648144</v>
      </c>
      <c r="L3718">
        <v>1453411109</v>
      </c>
      <c r="M3718" s="9">
        <f t="shared" si="235"/>
        <v>42360.887835648144</v>
      </c>
      <c r="N3718">
        <v>1450819109</v>
      </c>
      <c r="O3718" t="b">
        <v>0</v>
      </c>
      <c r="P3718">
        <v>24</v>
      </c>
      <c r="Q3718" t="b">
        <v>1</v>
      </c>
      <c r="R3718" t="s">
        <v>8269</v>
      </c>
    </row>
    <row r="3719" spans="1:18" ht="43.2" x14ac:dyDescent="0.55000000000000004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0" t="str">
        <f t="shared" si="232"/>
        <v>April</v>
      </c>
      <c r="J3719" s="10">
        <f t="shared" si="233"/>
        <v>2015</v>
      </c>
      <c r="K3719" s="9">
        <f t="shared" si="234"/>
        <v>42133.866307870368</v>
      </c>
      <c r="L3719">
        <v>1431204449</v>
      </c>
      <c r="M3719" s="9">
        <f t="shared" si="235"/>
        <v>42102.866307870368</v>
      </c>
      <c r="N3719">
        <v>1428526049</v>
      </c>
      <c r="O3719" t="b">
        <v>0</v>
      </c>
      <c r="P3719">
        <v>13</v>
      </c>
      <c r="Q3719" t="b">
        <v>1</v>
      </c>
      <c r="R3719" t="s">
        <v>8269</v>
      </c>
    </row>
    <row r="3720" spans="1:18" ht="43.2" x14ac:dyDescent="0.55000000000000004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0" t="str">
        <f t="shared" si="232"/>
        <v>January</v>
      </c>
      <c r="J3720" s="10">
        <f t="shared" si="233"/>
        <v>2015</v>
      </c>
      <c r="K3720" s="9">
        <f t="shared" si="234"/>
        <v>42062.716145833328</v>
      </c>
      <c r="L3720">
        <v>1425057075</v>
      </c>
      <c r="M3720" s="9">
        <f t="shared" si="235"/>
        <v>42032.716145833328</v>
      </c>
      <c r="N3720">
        <v>1422465075</v>
      </c>
      <c r="O3720" t="b">
        <v>0</v>
      </c>
      <c r="P3720">
        <v>46</v>
      </c>
      <c r="Q3720" t="b">
        <v>1</v>
      </c>
      <c r="R3720" t="s">
        <v>8269</v>
      </c>
    </row>
    <row r="3721" spans="1:18" ht="28.8" x14ac:dyDescent="0.55000000000000004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0" t="str">
        <f t="shared" si="232"/>
        <v>May</v>
      </c>
      <c r="J3721" s="10">
        <f t="shared" si="233"/>
        <v>2015</v>
      </c>
      <c r="K3721" s="9">
        <f t="shared" si="234"/>
        <v>42177.729930555557</v>
      </c>
      <c r="L3721">
        <v>1434994266</v>
      </c>
      <c r="M3721" s="9">
        <f t="shared" si="235"/>
        <v>42147.729930555557</v>
      </c>
      <c r="N3721">
        <v>1432402266</v>
      </c>
      <c r="O3721" t="b">
        <v>0</v>
      </c>
      <c r="P3721">
        <v>4</v>
      </c>
      <c r="Q3721" t="b">
        <v>1</v>
      </c>
      <c r="R3721" t="s">
        <v>8269</v>
      </c>
    </row>
    <row r="3722" spans="1:18" ht="28.8" x14ac:dyDescent="0.55000000000000004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0" t="str">
        <f t="shared" si="232"/>
        <v>June</v>
      </c>
      <c r="J3722" s="10">
        <f t="shared" si="233"/>
        <v>2015</v>
      </c>
      <c r="K3722" s="9">
        <f t="shared" si="234"/>
        <v>42187.993125000001</v>
      </c>
      <c r="L3722">
        <v>1435881006</v>
      </c>
      <c r="M3722" s="9">
        <f t="shared" si="235"/>
        <v>42165.993125000001</v>
      </c>
      <c r="N3722">
        <v>1433980206</v>
      </c>
      <c r="O3722" t="b">
        <v>0</v>
      </c>
      <c r="P3722">
        <v>40</v>
      </c>
      <c r="Q3722" t="b">
        <v>1</v>
      </c>
      <c r="R3722" t="s">
        <v>8269</v>
      </c>
    </row>
    <row r="3723" spans="1:18" ht="43.2" x14ac:dyDescent="0.55000000000000004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0" t="str">
        <f t="shared" si="232"/>
        <v>October</v>
      </c>
      <c r="J3723" s="10">
        <f t="shared" si="233"/>
        <v>2014</v>
      </c>
      <c r="K3723" s="9">
        <f t="shared" si="234"/>
        <v>41948.977824074071</v>
      </c>
      <c r="L3723">
        <v>1415230084</v>
      </c>
      <c r="M3723" s="9">
        <f t="shared" si="235"/>
        <v>41927.936157407406</v>
      </c>
      <c r="N3723">
        <v>1413412084</v>
      </c>
      <c r="O3723" t="b">
        <v>0</v>
      </c>
      <c r="P3723">
        <v>44</v>
      </c>
      <c r="Q3723" t="b">
        <v>1</v>
      </c>
      <c r="R3723" t="s">
        <v>8269</v>
      </c>
    </row>
    <row r="3724" spans="1:18" ht="57.6" x14ac:dyDescent="0.55000000000000004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0" t="str">
        <f t="shared" si="232"/>
        <v>January</v>
      </c>
      <c r="J3724" s="10">
        <f t="shared" si="233"/>
        <v>2016</v>
      </c>
      <c r="K3724" s="9">
        <f t="shared" si="234"/>
        <v>42411.957638888889</v>
      </c>
      <c r="L3724">
        <v>1455231540</v>
      </c>
      <c r="M3724" s="9">
        <f t="shared" si="235"/>
        <v>42381.671840277777</v>
      </c>
      <c r="N3724">
        <v>1452614847</v>
      </c>
      <c r="O3724" t="b">
        <v>0</v>
      </c>
      <c r="P3724">
        <v>35</v>
      </c>
      <c r="Q3724" t="b">
        <v>1</v>
      </c>
      <c r="R3724" t="s">
        <v>8269</v>
      </c>
    </row>
    <row r="3725" spans="1:18" ht="28.8" x14ac:dyDescent="0.55000000000000004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0" t="str">
        <f t="shared" si="232"/>
        <v>October</v>
      </c>
      <c r="J3725" s="10">
        <f t="shared" si="233"/>
        <v>2014</v>
      </c>
      <c r="K3725" s="9">
        <f t="shared" si="234"/>
        <v>41973.794699074075</v>
      </c>
      <c r="L3725">
        <v>1417374262</v>
      </c>
      <c r="M3725" s="9">
        <f t="shared" si="235"/>
        <v>41943.753032407411</v>
      </c>
      <c r="N3725">
        <v>1414778662</v>
      </c>
      <c r="O3725" t="b">
        <v>0</v>
      </c>
      <c r="P3725">
        <v>63</v>
      </c>
      <c r="Q3725" t="b">
        <v>1</v>
      </c>
      <c r="R3725" t="s">
        <v>8269</v>
      </c>
    </row>
    <row r="3726" spans="1:18" ht="43.2" x14ac:dyDescent="0.55000000000000004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0" t="str">
        <f t="shared" si="232"/>
        <v>April</v>
      </c>
      <c r="J3726" s="10">
        <f t="shared" si="233"/>
        <v>2016</v>
      </c>
      <c r="K3726" s="9">
        <f t="shared" si="234"/>
        <v>42494.958333333328</v>
      </c>
      <c r="L3726">
        <v>1462402800</v>
      </c>
      <c r="M3726" s="9">
        <f t="shared" si="235"/>
        <v>42465.491435185191</v>
      </c>
      <c r="N3726">
        <v>1459856860</v>
      </c>
      <c r="O3726" t="b">
        <v>0</v>
      </c>
      <c r="P3726">
        <v>89</v>
      </c>
      <c r="Q3726" t="b">
        <v>1</v>
      </c>
      <c r="R3726" t="s">
        <v>8269</v>
      </c>
    </row>
    <row r="3727" spans="1:18" ht="43.2" x14ac:dyDescent="0.55000000000000004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0" t="str">
        <f t="shared" si="232"/>
        <v>February</v>
      </c>
      <c r="J3727" s="10">
        <f t="shared" si="233"/>
        <v>2016</v>
      </c>
      <c r="K3727" s="9">
        <f t="shared" si="234"/>
        <v>42418.895833333328</v>
      </c>
      <c r="L3727">
        <v>1455831000</v>
      </c>
      <c r="M3727" s="9">
        <f t="shared" si="235"/>
        <v>42401.945219907408</v>
      </c>
      <c r="N3727">
        <v>1454366467</v>
      </c>
      <c r="O3727" t="b">
        <v>0</v>
      </c>
      <c r="P3727">
        <v>15</v>
      </c>
      <c r="Q3727" t="b">
        <v>1</v>
      </c>
      <c r="R3727" t="s">
        <v>8269</v>
      </c>
    </row>
    <row r="3728" spans="1:18" ht="43.2" x14ac:dyDescent="0.55000000000000004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0" t="str">
        <f t="shared" si="232"/>
        <v>April</v>
      </c>
      <c r="J3728" s="10">
        <f t="shared" si="233"/>
        <v>2016</v>
      </c>
      <c r="K3728" s="9">
        <f t="shared" si="234"/>
        <v>42489.875</v>
      </c>
      <c r="L3728">
        <v>1461963600</v>
      </c>
      <c r="M3728" s="9">
        <f t="shared" si="235"/>
        <v>42462.140868055561</v>
      </c>
      <c r="N3728">
        <v>1459567371</v>
      </c>
      <c r="O3728" t="b">
        <v>0</v>
      </c>
      <c r="P3728">
        <v>46</v>
      </c>
      <c r="Q3728" t="b">
        <v>1</v>
      </c>
      <c r="R3728" t="s">
        <v>8269</v>
      </c>
    </row>
    <row r="3729" spans="1:18" ht="43.2" x14ac:dyDescent="0.55000000000000004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0" t="str">
        <f t="shared" si="232"/>
        <v>September</v>
      </c>
      <c r="J3729" s="10">
        <f t="shared" si="233"/>
        <v>2016</v>
      </c>
      <c r="K3729" s="9">
        <f t="shared" si="234"/>
        <v>42663.204861111109</v>
      </c>
      <c r="L3729">
        <v>1476939300</v>
      </c>
      <c r="M3729" s="9">
        <f t="shared" si="235"/>
        <v>42632.348310185189</v>
      </c>
      <c r="N3729">
        <v>1474273294</v>
      </c>
      <c r="O3729" t="b">
        <v>0</v>
      </c>
      <c r="P3729">
        <v>33</v>
      </c>
      <c r="Q3729" t="b">
        <v>1</v>
      </c>
      <c r="R3729" t="s">
        <v>8269</v>
      </c>
    </row>
    <row r="3730" spans="1:18" ht="43.2" x14ac:dyDescent="0.55000000000000004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0" t="str">
        <f t="shared" si="232"/>
        <v>July</v>
      </c>
      <c r="J3730" s="10">
        <f t="shared" si="233"/>
        <v>2015</v>
      </c>
      <c r="K3730" s="9">
        <f t="shared" si="234"/>
        <v>42235.171018518522</v>
      </c>
      <c r="L3730">
        <v>1439957176</v>
      </c>
      <c r="M3730" s="9">
        <f t="shared" si="235"/>
        <v>42205.171018518522</v>
      </c>
      <c r="N3730">
        <v>1437365176</v>
      </c>
      <c r="O3730" t="b">
        <v>0</v>
      </c>
      <c r="P3730">
        <v>31</v>
      </c>
      <c r="Q3730" t="b">
        <v>0</v>
      </c>
      <c r="R3730" t="s">
        <v>8269</v>
      </c>
    </row>
    <row r="3731" spans="1:18" ht="43.2" x14ac:dyDescent="0.55000000000000004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0" t="str">
        <f t="shared" si="232"/>
        <v>February</v>
      </c>
      <c r="J3731" s="10">
        <f t="shared" si="233"/>
        <v>2015</v>
      </c>
      <c r="K3731" s="9">
        <f t="shared" si="234"/>
        <v>42086.16333333333</v>
      </c>
      <c r="L3731">
        <v>1427082912</v>
      </c>
      <c r="M3731" s="9">
        <f t="shared" si="235"/>
        <v>42041.205000000002</v>
      </c>
      <c r="N3731">
        <v>1423198512</v>
      </c>
      <c r="O3731" t="b">
        <v>0</v>
      </c>
      <c r="P3731">
        <v>5</v>
      </c>
      <c r="Q3731" t="b">
        <v>0</v>
      </c>
      <c r="R3731" t="s">
        <v>8269</v>
      </c>
    </row>
    <row r="3732" spans="1:18" ht="43.2" x14ac:dyDescent="0.55000000000000004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0" t="str">
        <f t="shared" si="232"/>
        <v>July</v>
      </c>
      <c r="J3732" s="10">
        <f t="shared" si="233"/>
        <v>2015</v>
      </c>
      <c r="K3732" s="9">
        <f t="shared" si="234"/>
        <v>42233.677766203706</v>
      </c>
      <c r="L3732">
        <v>1439828159</v>
      </c>
      <c r="M3732" s="9">
        <f t="shared" si="235"/>
        <v>42203.677766203706</v>
      </c>
      <c r="N3732">
        <v>1437236159</v>
      </c>
      <c r="O3732" t="b">
        <v>0</v>
      </c>
      <c r="P3732">
        <v>1</v>
      </c>
      <c r="Q3732" t="b">
        <v>0</v>
      </c>
      <c r="R3732" t="s">
        <v>8269</v>
      </c>
    </row>
    <row r="3733" spans="1:18" ht="43.2" x14ac:dyDescent="0.55000000000000004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0" t="str">
        <f t="shared" si="232"/>
        <v>December</v>
      </c>
      <c r="J3733" s="10">
        <f t="shared" si="233"/>
        <v>2014</v>
      </c>
      <c r="K3733" s="9">
        <f t="shared" si="234"/>
        <v>42014.140972222223</v>
      </c>
      <c r="L3733">
        <v>1420860180</v>
      </c>
      <c r="M3733" s="9">
        <f t="shared" si="235"/>
        <v>41983.752847222218</v>
      </c>
      <c r="N3733">
        <v>1418234646</v>
      </c>
      <c r="O3733" t="b">
        <v>0</v>
      </c>
      <c r="P3733">
        <v>12</v>
      </c>
      <c r="Q3733" t="b">
        <v>0</v>
      </c>
      <c r="R3733" t="s">
        <v>8269</v>
      </c>
    </row>
    <row r="3734" spans="1:18" ht="43.2" x14ac:dyDescent="0.55000000000000004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0" t="str">
        <f t="shared" si="232"/>
        <v>November</v>
      </c>
      <c r="J3734" s="10">
        <f t="shared" si="233"/>
        <v>2014</v>
      </c>
      <c r="K3734" s="9">
        <f t="shared" si="234"/>
        <v>42028.5</v>
      </c>
      <c r="L3734">
        <v>1422100800</v>
      </c>
      <c r="M3734" s="9">
        <f t="shared" si="235"/>
        <v>41968.677465277782</v>
      </c>
      <c r="N3734">
        <v>1416932133</v>
      </c>
      <c r="O3734" t="b">
        <v>0</v>
      </c>
      <c r="P3734">
        <v>4</v>
      </c>
      <c r="Q3734" t="b">
        <v>0</v>
      </c>
      <c r="R3734" t="s">
        <v>8269</v>
      </c>
    </row>
    <row r="3735" spans="1:18" ht="43.2" x14ac:dyDescent="0.55000000000000004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0" t="str">
        <f t="shared" si="232"/>
        <v>April</v>
      </c>
      <c r="J3735" s="10">
        <f t="shared" si="233"/>
        <v>2015</v>
      </c>
      <c r="K3735" s="9">
        <f t="shared" si="234"/>
        <v>42112.9375</v>
      </c>
      <c r="L3735">
        <v>1429396200</v>
      </c>
      <c r="M3735" s="9">
        <f t="shared" si="235"/>
        <v>42103.024398148147</v>
      </c>
      <c r="N3735">
        <v>1428539708</v>
      </c>
      <c r="O3735" t="b">
        <v>0</v>
      </c>
      <c r="P3735">
        <v>0</v>
      </c>
      <c r="Q3735" t="b">
        <v>0</v>
      </c>
      <c r="R3735" t="s">
        <v>8269</v>
      </c>
    </row>
    <row r="3736" spans="1:18" ht="43.2" x14ac:dyDescent="0.55000000000000004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0" t="str">
        <f t="shared" si="232"/>
        <v>March</v>
      </c>
      <c r="J3736" s="10">
        <f t="shared" si="233"/>
        <v>2015</v>
      </c>
      <c r="K3736" s="9">
        <f t="shared" si="234"/>
        <v>42149.901574074072</v>
      </c>
      <c r="L3736">
        <v>1432589896</v>
      </c>
      <c r="M3736" s="9">
        <f t="shared" si="235"/>
        <v>42089.901574074072</v>
      </c>
      <c r="N3736">
        <v>1427405896</v>
      </c>
      <c r="O3736" t="b">
        <v>0</v>
      </c>
      <c r="P3736">
        <v>7</v>
      </c>
      <c r="Q3736" t="b">
        <v>0</v>
      </c>
      <c r="R3736" t="s">
        <v>8269</v>
      </c>
    </row>
    <row r="3737" spans="1:18" ht="28.8" x14ac:dyDescent="0.55000000000000004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0" t="str">
        <f t="shared" si="232"/>
        <v>April</v>
      </c>
      <c r="J3737" s="10">
        <f t="shared" si="233"/>
        <v>2015</v>
      </c>
      <c r="K3737" s="9">
        <f t="shared" si="234"/>
        <v>42152.693159722221</v>
      </c>
      <c r="L3737">
        <v>1432831089</v>
      </c>
      <c r="M3737" s="9">
        <f t="shared" si="235"/>
        <v>42122.693159722221</v>
      </c>
      <c r="N3737">
        <v>1430239089</v>
      </c>
      <c r="O3737" t="b">
        <v>0</v>
      </c>
      <c r="P3737">
        <v>2</v>
      </c>
      <c r="Q3737" t="b">
        <v>0</v>
      </c>
      <c r="R3737" t="s">
        <v>8269</v>
      </c>
    </row>
    <row r="3738" spans="1:18" ht="43.2" x14ac:dyDescent="0.55000000000000004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0" t="str">
        <f t="shared" si="232"/>
        <v>February</v>
      </c>
      <c r="J3738" s="10">
        <f t="shared" si="233"/>
        <v>2015</v>
      </c>
      <c r="K3738" s="9">
        <f t="shared" si="234"/>
        <v>42086.75</v>
      </c>
      <c r="L3738">
        <v>1427133600</v>
      </c>
      <c r="M3738" s="9">
        <f t="shared" si="235"/>
        <v>42048.711724537032</v>
      </c>
      <c r="N3738">
        <v>1423847093</v>
      </c>
      <c r="O3738" t="b">
        <v>0</v>
      </c>
      <c r="P3738">
        <v>1</v>
      </c>
      <c r="Q3738" t="b">
        <v>0</v>
      </c>
      <c r="R3738" t="s">
        <v>8269</v>
      </c>
    </row>
    <row r="3739" spans="1:18" ht="28.8" x14ac:dyDescent="0.55000000000000004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0" t="str">
        <f t="shared" si="232"/>
        <v>October</v>
      </c>
      <c r="J3739" s="10">
        <f t="shared" si="233"/>
        <v>2015</v>
      </c>
      <c r="K3739" s="9">
        <f t="shared" si="234"/>
        <v>42320.290972222225</v>
      </c>
      <c r="L3739">
        <v>1447311540</v>
      </c>
      <c r="M3739" s="9">
        <f t="shared" si="235"/>
        <v>42297.691006944442</v>
      </c>
      <c r="N3739">
        <v>1445358903</v>
      </c>
      <c r="O3739" t="b">
        <v>0</v>
      </c>
      <c r="P3739">
        <v>4</v>
      </c>
      <c r="Q3739" t="b">
        <v>0</v>
      </c>
      <c r="R3739" t="s">
        <v>8269</v>
      </c>
    </row>
    <row r="3740" spans="1:18" ht="28.8" x14ac:dyDescent="0.55000000000000004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0" t="str">
        <f t="shared" si="232"/>
        <v>June</v>
      </c>
      <c r="J3740" s="10">
        <f t="shared" si="233"/>
        <v>2014</v>
      </c>
      <c r="K3740" s="9">
        <f t="shared" si="234"/>
        <v>41835.916666666664</v>
      </c>
      <c r="L3740">
        <v>1405461600</v>
      </c>
      <c r="M3740" s="9">
        <f t="shared" si="235"/>
        <v>41813.938715277778</v>
      </c>
      <c r="N3740">
        <v>1403562705</v>
      </c>
      <c r="O3740" t="b">
        <v>0</v>
      </c>
      <c r="P3740">
        <v>6</v>
      </c>
      <c r="Q3740" t="b">
        <v>0</v>
      </c>
      <c r="R3740" t="s">
        <v>8269</v>
      </c>
    </row>
    <row r="3741" spans="1:18" ht="43.2" x14ac:dyDescent="0.55000000000000004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0" t="str">
        <f t="shared" si="232"/>
        <v>June</v>
      </c>
      <c r="J3741" s="10">
        <f t="shared" si="233"/>
        <v>2016</v>
      </c>
      <c r="K3741" s="9">
        <f t="shared" si="234"/>
        <v>42568.449861111112</v>
      </c>
      <c r="L3741">
        <v>1468752468</v>
      </c>
      <c r="M3741" s="9">
        <f t="shared" si="235"/>
        <v>42548.449861111112</v>
      </c>
      <c r="N3741">
        <v>1467024468</v>
      </c>
      <c r="O3741" t="b">
        <v>0</v>
      </c>
      <c r="P3741">
        <v>8</v>
      </c>
      <c r="Q3741" t="b">
        <v>0</v>
      </c>
      <c r="R3741" t="s">
        <v>8269</v>
      </c>
    </row>
    <row r="3742" spans="1:18" ht="43.2" x14ac:dyDescent="0.55000000000000004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0" t="str">
        <f t="shared" si="232"/>
        <v>July</v>
      </c>
      <c r="J3742" s="10">
        <f t="shared" si="233"/>
        <v>2014</v>
      </c>
      <c r="K3742" s="9">
        <f t="shared" si="234"/>
        <v>41863.079143518517</v>
      </c>
      <c r="L3742">
        <v>1407808438</v>
      </c>
      <c r="M3742" s="9">
        <f t="shared" si="235"/>
        <v>41833.089756944442</v>
      </c>
      <c r="N3742">
        <v>1405217355</v>
      </c>
      <c r="O3742" t="b">
        <v>0</v>
      </c>
      <c r="P3742">
        <v>14</v>
      </c>
      <c r="Q3742" t="b">
        <v>0</v>
      </c>
      <c r="R3742" t="s">
        <v>8269</v>
      </c>
    </row>
    <row r="3743" spans="1:18" ht="43.2" x14ac:dyDescent="0.55000000000000004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0" t="str">
        <f t="shared" si="232"/>
        <v>November</v>
      </c>
      <c r="J3743" s="10">
        <f t="shared" si="233"/>
        <v>2015</v>
      </c>
      <c r="K3743" s="9">
        <f t="shared" si="234"/>
        <v>42355.920717592591</v>
      </c>
      <c r="L3743">
        <v>1450389950</v>
      </c>
      <c r="M3743" s="9">
        <f t="shared" si="235"/>
        <v>42325.920717592591</v>
      </c>
      <c r="N3743">
        <v>1447797950</v>
      </c>
      <c r="O3743" t="b">
        <v>0</v>
      </c>
      <c r="P3743">
        <v>0</v>
      </c>
      <c r="Q3743" t="b">
        <v>0</v>
      </c>
      <c r="R3743" t="s">
        <v>8269</v>
      </c>
    </row>
    <row r="3744" spans="1:18" ht="43.2" x14ac:dyDescent="0.55000000000000004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0" t="str">
        <f t="shared" si="232"/>
        <v>August</v>
      </c>
      <c r="J3744" s="10">
        <f t="shared" si="233"/>
        <v>2014</v>
      </c>
      <c r="K3744" s="9">
        <f t="shared" si="234"/>
        <v>41888.214629629627</v>
      </c>
      <c r="L3744">
        <v>1409980144</v>
      </c>
      <c r="M3744" s="9">
        <f t="shared" si="235"/>
        <v>41858.214629629627</v>
      </c>
      <c r="N3744">
        <v>1407388144</v>
      </c>
      <c r="O3744" t="b">
        <v>0</v>
      </c>
      <c r="P3744">
        <v>4</v>
      </c>
      <c r="Q3744" t="b">
        <v>0</v>
      </c>
      <c r="R3744" t="s">
        <v>8269</v>
      </c>
    </row>
    <row r="3745" spans="1:18" ht="28.8" x14ac:dyDescent="0.55000000000000004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0" t="str">
        <f t="shared" si="232"/>
        <v>June</v>
      </c>
      <c r="J3745" s="10">
        <f t="shared" si="233"/>
        <v>2014</v>
      </c>
      <c r="K3745" s="9">
        <f t="shared" si="234"/>
        <v>41823.710231481484</v>
      </c>
      <c r="L3745">
        <v>1404406964</v>
      </c>
      <c r="M3745" s="9">
        <f t="shared" si="235"/>
        <v>41793.710231481484</v>
      </c>
      <c r="N3745">
        <v>1401814964</v>
      </c>
      <c r="O3745" t="b">
        <v>0</v>
      </c>
      <c r="P3745">
        <v>0</v>
      </c>
      <c r="Q3745" t="b">
        <v>0</v>
      </c>
      <c r="R3745" t="s">
        <v>8269</v>
      </c>
    </row>
    <row r="3746" spans="1:18" ht="43.2" x14ac:dyDescent="0.55000000000000004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0" t="str">
        <f t="shared" si="232"/>
        <v>June</v>
      </c>
      <c r="J3746" s="10">
        <f t="shared" si="233"/>
        <v>2014</v>
      </c>
      <c r="K3746" s="9">
        <f t="shared" si="234"/>
        <v>41825.165972222225</v>
      </c>
      <c r="L3746">
        <v>1404532740</v>
      </c>
      <c r="M3746" s="9">
        <f t="shared" si="235"/>
        <v>41793.814259259263</v>
      </c>
      <c r="N3746">
        <v>1401823952</v>
      </c>
      <c r="O3746" t="b">
        <v>0</v>
      </c>
      <c r="P3746">
        <v>0</v>
      </c>
      <c r="Q3746" t="b">
        <v>0</v>
      </c>
      <c r="R3746" t="s">
        <v>8269</v>
      </c>
    </row>
    <row r="3747" spans="1:18" ht="43.2" x14ac:dyDescent="0.55000000000000004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0" t="str">
        <f t="shared" si="232"/>
        <v>July</v>
      </c>
      <c r="J3747" s="10">
        <f t="shared" si="233"/>
        <v>2014</v>
      </c>
      <c r="K3747" s="9">
        <f t="shared" si="234"/>
        <v>41861.697939814818</v>
      </c>
      <c r="L3747">
        <v>1407689102</v>
      </c>
      <c r="M3747" s="9">
        <f t="shared" si="235"/>
        <v>41831.697939814818</v>
      </c>
      <c r="N3747">
        <v>1405097102</v>
      </c>
      <c r="O3747" t="b">
        <v>0</v>
      </c>
      <c r="P3747">
        <v>1</v>
      </c>
      <c r="Q3747" t="b">
        <v>0</v>
      </c>
      <c r="R3747" t="s">
        <v>8269</v>
      </c>
    </row>
    <row r="3748" spans="1:18" x14ac:dyDescent="0.55000000000000004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0" t="str">
        <f t="shared" si="232"/>
        <v>September</v>
      </c>
      <c r="J3748" s="10">
        <f t="shared" si="233"/>
        <v>2016</v>
      </c>
      <c r="K3748" s="9">
        <f t="shared" si="234"/>
        <v>42651.389340277776</v>
      </c>
      <c r="L3748">
        <v>1475918439</v>
      </c>
      <c r="M3748" s="9">
        <f t="shared" si="235"/>
        <v>42621.389340277776</v>
      </c>
      <c r="N3748">
        <v>1473326439</v>
      </c>
      <c r="O3748" t="b">
        <v>0</v>
      </c>
      <c r="P3748">
        <v>1</v>
      </c>
      <c r="Q3748" t="b">
        <v>0</v>
      </c>
      <c r="R3748" t="s">
        <v>8269</v>
      </c>
    </row>
    <row r="3749" spans="1:18" ht="28.8" x14ac:dyDescent="0.55000000000000004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0" t="str">
        <f t="shared" si="232"/>
        <v>June</v>
      </c>
      <c r="J3749" s="10">
        <f t="shared" si="233"/>
        <v>2015</v>
      </c>
      <c r="K3749" s="9">
        <f t="shared" si="234"/>
        <v>42190.957638888889</v>
      </c>
      <c r="L3749">
        <v>1436137140</v>
      </c>
      <c r="M3749" s="9">
        <f t="shared" si="235"/>
        <v>42164.299722222218</v>
      </c>
      <c r="N3749">
        <v>1433833896</v>
      </c>
      <c r="O3749" t="b">
        <v>0</v>
      </c>
      <c r="P3749">
        <v>1</v>
      </c>
      <c r="Q3749" t="b">
        <v>0</v>
      </c>
      <c r="R3749" t="s">
        <v>8269</v>
      </c>
    </row>
    <row r="3750" spans="1:18" ht="43.2" x14ac:dyDescent="0.55000000000000004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0" t="str">
        <f t="shared" si="232"/>
        <v>January</v>
      </c>
      <c r="J3750" s="10">
        <f t="shared" si="233"/>
        <v>2016</v>
      </c>
      <c r="K3750" s="9">
        <f t="shared" si="234"/>
        <v>42416.249305555553</v>
      </c>
      <c r="L3750">
        <v>1455602340</v>
      </c>
      <c r="M3750" s="9">
        <f t="shared" si="235"/>
        <v>42395.706435185188</v>
      </c>
      <c r="N3750">
        <v>1453827436</v>
      </c>
      <c r="O3750" t="b">
        <v>0</v>
      </c>
      <c r="P3750">
        <v>52</v>
      </c>
      <c r="Q3750" t="b">
        <v>1</v>
      </c>
      <c r="R3750" t="s">
        <v>8303</v>
      </c>
    </row>
    <row r="3751" spans="1:18" ht="43.2" x14ac:dyDescent="0.55000000000000004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0" t="str">
        <f t="shared" si="232"/>
        <v>March</v>
      </c>
      <c r="J3751" s="10">
        <f t="shared" si="233"/>
        <v>2016</v>
      </c>
      <c r="K3751" s="9">
        <f t="shared" si="234"/>
        <v>42489.165972222225</v>
      </c>
      <c r="L3751">
        <v>1461902340</v>
      </c>
      <c r="M3751" s="9">
        <f t="shared" si="235"/>
        <v>42458.127175925925</v>
      </c>
      <c r="N3751">
        <v>1459220588</v>
      </c>
      <c r="O3751" t="b">
        <v>0</v>
      </c>
      <c r="P3751">
        <v>7</v>
      </c>
      <c r="Q3751" t="b">
        <v>1</v>
      </c>
      <c r="R3751" t="s">
        <v>8303</v>
      </c>
    </row>
    <row r="3752" spans="1:18" ht="86.4" x14ac:dyDescent="0.55000000000000004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0" t="str">
        <f t="shared" si="232"/>
        <v>January</v>
      </c>
      <c r="J3752" s="10">
        <f t="shared" si="233"/>
        <v>2015</v>
      </c>
      <c r="K3752" s="9">
        <f t="shared" si="234"/>
        <v>42045.332638888889</v>
      </c>
      <c r="L3752">
        <v>1423555140</v>
      </c>
      <c r="M3752" s="9">
        <f t="shared" si="235"/>
        <v>42016.981574074074</v>
      </c>
      <c r="N3752">
        <v>1421105608</v>
      </c>
      <c r="O3752" t="b">
        <v>0</v>
      </c>
      <c r="P3752">
        <v>28</v>
      </c>
      <c r="Q3752" t="b">
        <v>1</v>
      </c>
      <c r="R3752" t="s">
        <v>8303</v>
      </c>
    </row>
    <row r="3753" spans="1:18" ht="43.2" x14ac:dyDescent="0.55000000000000004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0" t="str">
        <f t="shared" si="232"/>
        <v>February</v>
      </c>
      <c r="J3753" s="10">
        <f t="shared" si="233"/>
        <v>2016</v>
      </c>
      <c r="K3753" s="9">
        <f t="shared" si="234"/>
        <v>42462.993900462956</v>
      </c>
      <c r="L3753">
        <v>1459641073</v>
      </c>
      <c r="M3753" s="9">
        <f t="shared" si="235"/>
        <v>42403.035567129627</v>
      </c>
      <c r="N3753">
        <v>1454460673</v>
      </c>
      <c r="O3753" t="b">
        <v>0</v>
      </c>
      <c r="P3753">
        <v>11</v>
      </c>
      <c r="Q3753" t="b">
        <v>1</v>
      </c>
      <c r="R3753" t="s">
        <v>8303</v>
      </c>
    </row>
    <row r="3754" spans="1:18" ht="57.6" x14ac:dyDescent="0.55000000000000004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0" t="str">
        <f t="shared" si="232"/>
        <v>September</v>
      </c>
      <c r="J3754" s="10">
        <f t="shared" si="233"/>
        <v>2016</v>
      </c>
      <c r="K3754" s="9">
        <f t="shared" si="234"/>
        <v>42659.875</v>
      </c>
      <c r="L3754">
        <v>1476651600</v>
      </c>
      <c r="M3754" s="9">
        <f t="shared" si="235"/>
        <v>42619.802488425921</v>
      </c>
      <c r="N3754">
        <v>1473189335</v>
      </c>
      <c r="O3754" t="b">
        <v>0</v>
      </c>
      <c r="P3754">
        <v>15</v>
      </c>
      <c r="Q3754" t="b">
        <v>1</v>
      </c>
      <c r="R3754" t="s">
        <v>8303</v>
      </c>
    </row>
    <row r="3755" spans="1:18" ht="43.2" x14ac:dyDescent="0.55000000000000004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0" t="str">
        <f t="shared" si="232"/>
        <v>May</v>
      </c>
      <c r="J3755" s="10">
        <f t="shared" si="233"/>
        <v>2015</v>
      </c>
      <c r="K3755" s="9">
        <f t="shared" si="234"/>
        <v>42158</v>
      </c>
      <c r="L3755">
        <v>1433289600</v>
      </c>
      <c r="M3755" s="9">
        <f t="shared" si="235"/>
        <v>42128.824074074073</v>
      </c>
      <c r="N3755">
        <v>1430768800</v>
      </c>
      <c r="O3755" t="b">
        <v>0</v>
      </c>
      <c r="P3755">
        <v>30</v>
      </c>
      <c r="Q3755" t="b">
        <v>1</v>
      </c>
      <c r="R3755" t="s">
        <v>8303</v>
      </c>
    </row>
    <row r="3756" spans="1:18" ht="43.2" x14ac:dyDescent="0.55000000000000004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0" t="str">
        <f t="shared" si="232"/>
        <v>June</v>
      </c>
      <c r="J3756" s="10">
        <f t="shared" si="233"/>
        <v>2014</v>
      </c>
      <c r="K3756" s="9">
        <f t="shared" si="234"/>
        <v>41846.207638888889</v>
      </c>
      <c r="L3756">
        <v>1406350740</v>
      </c>
      <c r="M3756" s="9">
        <f t="shared" si="235"/>
        <v>41808.881215277775</v>
      </c>
      <c r="N3756">
        <v>1403125737</v>
      </c>
      <c r="O3756" t="b">
        <v>0</v>
      </c>
      <c r="P3756">
        <v>27</v>
      </c>
      <c r="Q3756" t="b">
        <v>1</v>
      </c>
      <c r="R3756" t="s">
        <v>8303</v>
      </c>
    </row>
    <row r="3757" spans="1:18" ht="43.2" x14ac:dyDescent="0.55000000000000004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0" t="str">
        <f t="shared" si="232"/>
        <v>March</v>
      </c>
      <c r="J3757" s="10">
        <f t="shared" si="233"/>
        <v>2016</v>
      </c>
      <c r="K3757" s="9">
        <f t="shared" si="234"/>
        <v>42475.866979166662</v>
      </c>
      <c r="L3757">
        <v>1460753307</v>
      </c>
      <c r="M3757" s="9">
        <f t="shared" si="235"/>
        <v>42445.866979166662</v>
      </c>
      <c r="N3757">
        <v>1458161307</v>
      </c>
      <c r="O3757" t="b">
        <v>0</v>
      </c>
      <c r="P3757">
        <v>28</v>
      </c>
      <c r="Q3757" t="b">
        <v>1</v>
      </c>
      <c r="R3757" t="s">
        <v>8303</v>
      </c>
    </row>
    <row r="3758" spans="1:18" ht="43.2" x14ac:dyDescent="0.55000000000000004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0" t="str">
        <f t="shared" si="232"/>
        <v>May</v>
      </c>
      <c r="J3758" s="10">
        <f t="shared" si="233"/>
        <v>2014</v>
      </c>
      <c r="K3758" s="9">
        <f t="shared" si="234"/>
        <v>41801.814791666664</v>
      </c>
      <c r="L3758">
        <v>1402515198</v>
      </c>
      <c r="M3758" s="9">
        <f t="shared" si="235"/>
        <v>41771.814791666664</v>
      </c>
      <c r="N3758">
        <v>1399923198</v>
      </c>
      <c r="O3758" t="b">
        <v>0</v>
      </c>
      <c r="P3758">
        <v>17</v>
      </c>
      <c r="Q3758" t="b">
        <v>1</v>
      </c>
      <c r="R3758" t="s">
        <v>8303</v>
      </c>
    </row>
    <row r="3759" spans="1:18" ht="43.2" x14ac:dyDescent="0.55000000000000004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0" t="str">
        <f t="shared" si="232"/>
        <v>November</v>
      </c>
      <c r="J3759" s="10">
        <f t="shared" si="233"/>
        <v>2014</v>
      </c>
      <c r="K3759" s="9">
        <f t="shared" si="234"/>
        <v>41974.850868055553</v>
      </c>
      <c r="L3759">
        <v>1417465515</v>
      </c>
      <c r="M3759" s="9">
        <f t="shared" si="235"/>
        <v>41954.850868055553</v>
      </c>
      <c r="N3759">
        <v>1415737515</v>
      </c>
      <c r="O3759" t="b">
        <v>0</v>
      </c>
      <c r="P3759">
        <v>50</v>
      </c>
      <c r="Q3759" t="b">
        <v>1</v>
      </c>
      <c r="R3759" t="s">
        <v>8303</v>
      </c>
    </row>
    <row r="3760" spans="1:18" ht="28.8" x14ac:dyDescent="0.55000000000000004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0" t="str">
        <f t="shared" si="232"/>
        <v>April</v>
      </c>
      <c r="J3760" s="10">
        <f t="shared" si="233"/>
        <v>2014</v>
      </c>
      <c r="K3760" s="9">
        <f t="shared" si="234"/>
        <v>41778.208333333336</v>
      </c>
      <c r="L3760">
        <v>1400475600</v>
      </c>
      <c r="M3760" s="9">
        <f t="shared" si="235"/>
        <v>41747.471504629626</v>
      </c>
      <c r="N3760">
        <v>1397819938</v>
      </c>
      <c r="O3760" t="b">
        <v>0</v>
      </c>
      <c r="P3760">
        <v>26</v>
      </c>
      <c r="Q3760" t="b">
        <v>1</v>
      </c>
      <c r="R3760" t="s">
        <v>8303</v>
      </c>
    </row>
    <row r="3761" spans="1:18" ht="28.8" x14ac:dyDescent="0.55000000000000004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0" t="str">
        <f t="shared" si="232"/>
        <v>June</v>
      </c>
      <c r="J3761" s="10">
        <f t="shared" si="233"/>
        <v>2015</v>
      </c>
      <c r="K3761" s="9">
        <f t="shared" si="234"/>
        <v>42242.108252314814</v>
      </c>
      <c r="L3761">
        <v>1440556553</v>
      </c>
      <c r="M3761" s="9">
        <f t="shared" si="235"/>
        <v>42182.108252314814</v>
      </c>
      <c r="N3761">
        <v>1435372553</v>
      </c>
      <c r="O3761" t="b">
        <v>0</v>
      </c>
      <c r="P3761">
        <v>88</v>
      </c>
      <c r="Q3761" t="b">
        <v>1</v>
      </c>
      <c r="R3761" t="s">
        <v>8303</v>
      </c>
    </row>
    <row r="3762" spans="1:18" ht="43.2" x14ac:dyDescent="0.55000000000000004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0" t="str">
        <f t="shared" si="232"/>
        <v>April</v>
      </c>
      <c r="J3762" s="10">
        <f t="shared" si="233"/>
        <v>2014</v>
      </c>
      <c r="K3762" s="9">
        <f t="shared" si="234"/>
        <v>41764.525300925925</v>
      </c>
      <c r="L3762">
        <v>1399293386</v>
      </c>
      <c r="M3762" s="9">
        <f t="shared" si="235"/>
        <v>41739.525300925925</v>
      </c>
      <c r="N3762">
        <v>1397133386</v>
      </c>
      <c r="O3762" t="b">
        <v>0</v>
      </c>
      <c r="P3762">
        <v>91</v>
      </c>
      <c r="Q3762" t="b">
        <v>1</v>
      </c>
      <c r="R3762" t="s">
        <v>8303</v>
      </c>
    </row>
    <row r="3763" spans="1:18" ht="43.2" x14ac:dyDescent="0.55000000000000004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0" t="str">
        <f t="shared" si="232"/>
        <v>June</v>
      </c>
      <c r="J3763" s="10">
        <f t="shared" si="233"/>
        <v>2015</v>
      </c>
      <c r="K3763" s="9">
        <f t="shared" si="234"/>
        <v>42226.958333333328</v>
      </c>
      <c r="L3763">
        <v>1439247600</v>
      </c>
      <c r="M3763" s="9">
        <f t="shared" si="235"/>
        <v>42173.466863425929</v>
      </c>
      <c r="N3763">
        <v>1434625937</v>
      </c>
      <c r="O3763" t="b">
        <v>0</v>
      </c>
      <c r="P3763">
        <v>3</v>
      </c>
      <c r="Q3763" t="b">
        <v>1</v>
      </c>
      <c r="R3763" t="s">
        <v>8303</v>
      </c>
    </row>
    <row r="3764" spans="1:18" ht="43.2" x14ac:dyDescent="0.55000000000000004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0" t="str">
        <f t="shared" si="232"/>
        <v>July</v>
      </c>
      <c r="J3764" s="10">
        <f t="shared" si="233"/>
        <v>2015</v>
      </c>
      <c r="K3764" s="9">
        <f t="shared" si="234"/>
        <v>42218.813530092593</v>
      </c>
      <c r="L3764">
        <v>1438543889</v>
      </c>
      <c r="M3764" s="9">
        <f t="shared" si="235"/>
        <v>42193.813530092593</v>
      </c>
      <c r="N3764">
        <v>1436383889</v>
      </c>
      <c r="O3764" t="b">
        <v>0</v>
      </c>
      <c r="P3764">
        <v>28</v>
      </c>
      <c r="Q3764" t="b">
        <v>1</v>
      </c>
      <c r="R3764" t="s">
        <v>8303</v>
      </c>
    </row>
    <row r="3765" spans="1:18" ht="28.8" x14ac:dyDescent="0.55000000000000004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0" t="str">
        <f t="shared" si="232"/>
        <v>March</v>
      </c>
      <c r="J3765" s="10">
        <f t="shared" si="233"/>
        <v>2015</v>
      </c>
      <c r="K3765" s="9">
        <f t="shared" si="234"/>
        <v>42095.708634259259</v>
      </c>
      <c r="L3765">
        <v>1427907626</v>
      </c>
      <c r="M3765" s="9">
        <f t="shared" si="235"/>
        <v>42065.750300925924</v>
      </c>
      <c r="N3765">
        <v>1425319226</v>
      </c>
      <c r="O3765" t="b">
        <v>0</v>
      </c>
      <c r="P3765">
        <v>77</v>
      </c>
      <c r="Q3765" t="b">
        <v>1</v>
      </c>
      <c r="R3765" t="s">
        <v>8303</v>
      </c>
    </row>
    <row r="3766" spans="1:18" ht="43.2" x14ac:dyDescent="0.55000000000000004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0" t="str">
        <f t="shared" si="232"/>
        <v>May</v>
      </c>
      <c r="J3766" s="10">
        <f t="shared" si="233"/>
        <v>2016</v>
      </c>
      <c r="K3766" s="9">
        <f t="shared" si="234"/>
        <v>42519.024999999994</v>
      </c>
      <c r="L3766">
        <v>1464482160</v>
      </c>
      <c r="M3766" s="9">
        <f t="shared" si="235"/>
        <v>42499.842962962968</v>
      </c>
      <c r="N3766">
        <v>1462824832</v>
      </c>
      <c r="O3766" t="b">
        <v>0</v>
      </c>
      <c r="P3766">
        <v>27</v>
      </c>
      <c r="Q3766" t="b">
        <v>1</v>
      </c>
      <c r="R3766" t="s">
        <v>8303</v>
      </c>
    </row>
    <row r="3767" spans="1:18" ht="43.2" x14ac:dyDescent="0.55000000000000004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0" t="str">
        <f t="shared" si="232"/>
        <v>June</v>
      </c>
      <c r="J3767" s="10">
        <f t="shared" si="233"/>
        <v>2014</v>
      </c>
      <c r="K3767" s="9">
        <f t="shared" si="234"/>
        <v>41850.776412037041</v>
      </c>
      <c r="L3767">
        <v>1406745482</v>
      </c>
      <c r="M3767" s="9">
        <f t="shared" si="235"/>
        <v>41820.776412037041</v>
      </c>
      <c r="N3767">
        <v>1404153482</v>
      </c>
      <c r="O3767" t="b">
        <v>0</v>
      </c>
      <c r="P3767">
        <v>107</v>
      </c>
      <c r="Q3767" t="b">
        <v>1</v>
      </c>
      <c r="R3767" t="s">
        <v>8303</v>
      </c>
    </row>
    <row r="3768" spans="1:18" ht="28.8" x14ac:dyDescent="0.55000000000000004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0" t="str">
        <f t="shared" si="232"/>
        <v>May</v>
      </c>
      <c r="J3768" s="10">
        <f t="shared" si="233"/>
        <v>2014</v>
      </c>
      <c r="K3768" s="9">
        <f t="shared" si="234"/>
        <v>41823.167187500003</v>
      </c>
      <c r="L3768">
        <v>1404360045</v>
      </c>
      <c r="M3768" s="9">
        <f t="shared" si="235"/>
        <v>41788.167187500003</v>
      </c>
      <c r="N3768">
        <v>1401336045</v>
      </c>
      <c r="O3768" t="b">
        <v>0</v>
      </c>
      <c r="P3768">
        <v>96</v>
      </c>
      <c r="Q3768" t="b">
        <v>1</v>
      </c>
      <c r="R3768" t="s">
        <v>8303</v>
      </c>
    </row>
    <row r="3769" spans="1:18" ht="43.2" x14ac:dyDescent="0.55000000000000004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0" t="str">
        <f t="shared" si="232"/>
        <v>February</v>
      </c>
      <c r="J3769" s="10">
        <f t="shared" si="233"/>
        <v>2015</v>
      </c>
      <c r="K3769" s="9">
        <f t="shared" si="234"/>
        <v>42064.207638888889</v>
      </c>
      <c r="L3769">
        <v>1425185940</v>
      </c>
      <c r="M3769" s="9">
        <f t="shared" si="235"/>
        <v>42050.019641203704</v>
      </c>
      <c r="N3769">
        <v>1423960097</v>
      </c>
      <c r="O3769" t="b">
        <v>0</v>
      </c>
      <c r="P3769">
        <v>56</v>
      </c>
      <c r="Q3769" t="b">
        <v>1</v>
      </c>
      <c r="R3769" t="s">
        <v>8303</v>
      </c>
    </row>
    <row r="3770" spans="1:18" ht="43.2" x14ac:dyDescent="0.55000000000000004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0" t="str">
        <f t="shared" si="232"/>
        <v>May</v>
      </c>
      <c r="J3770" s="10">
        <f t="shared" si="233"/>
        <v>2014</v>
      </c>
      <c r="K3770" s="9">
        <f t="shared" si="234"/>
        <v>41802.727893518517</v>
      </c>
      <c r="L3770">
        <v>1402594090</v>
      </c>
      <c r="M3770" s="9">
        <f t="shared" si="235"/>
        <v>41772.727893518517</v>
      </c>
      <c r="N3770">
        <v>1400002090</v>
      </c>
      <c r="O3770" t="b">
        <v>0</v>
      </c>
      <c r="P3770">
        <v>58</v>
      </c>
      <c r="Q3770" t="b">
        <v>1</v>
      </c>
      <c r="R3770" t="s">
        <v>8303</v>
      </c>
    </row>
    <row r="3771" spans="1:18" ht="43.2" x14ac:dyDescent="0.55000000000000004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0" t="str">
        <f t="shared" si="232"/>
        <v>March</v>
      </c>
      <c r="J3771" s="10">
        <f t="shared" si="233"/>
        <v>2016</v>
      </c>
      <c r="K3771" s="9">
        <f t="shared" si="234"/>
        <v>42475.598136574074</v>
      </c>
      <c r="L3771">
        <v>1460730079</v>
      </c>
      <c r="M3771" s="9">
        <f t="shared" si="235"/>
        <v>42445.598136574074</v>
      </c>
      <c r="N3771">
        <v>1458138079</v>
      </c>
      <c r="O3771" t="b">
        <v>0</v>
      </c>
      <c r="P3771">
        <v>15</v>
      </c>
      <c r="Q3771" t="b">
        <v>1</v>
      </c>
      <c r="R3771" t="s">
        <v>8303</v>
      </c>
    </row>
    <row r="3772" spans="1:18" ht="43.2" x14ac:dyDescent="0.55000000000000004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0" t="str">
        <f t="shared" si="232"/>
        <v>May</v>
      </c>
      <c r="J3772" s="10">
        <f t="shared" si="233"/>
        <v>2015</v>
      </c>
      <c r="K3772" s="9">
        <f t="shared" si="234"/>
        <v>42168.930671296301</v>
      </c>
      <c r="L3772">
        <v>1434234010</v>
      </c>
      <c r="M3772" s="9">
        <f t="shared" si="235"/>
        <v>42138.930671296301</v>
      </c>
      <c r="N3772">
        <v>1431642010</v>
      </c>
      <c r="O3772" t="b">
        <v>0</v>
      </c>
      <c r="P3772">
        <v>20</v>
      </c>
      <c r="Q3772" t="b">
        <v>1</v>
      </c>
      <c r="R3772" t="s">
        <v>8303</v>
      </c>
    </row>
    <row r="3773" spans="1:18" ht="28.8" x14ac:dyDescent="0.55000000000000004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0" t="str">
        <f t="shared" si="232"/>
        <v>May</v>
      </c>
      <c r="J3773" s="10">
        <f t="shared" si="233"/>
        <v>2016</v>
      </c>
      <c r="K3773" s="9">
        <f t="shared" si="234"/>
        <v>42508</v>
      </c>
      <c r="L3773">
        <v>1463529600</v>
      </c>
      <c r="M3773" s="9">
        <f t="shared" si="235"/>
        <v>42493.857083333336</v>
      </c>
      <c r="N3773">
        <v>1462307652</v>
      </c>
      <c r="O3773" t="b">
        <v>0</v>
      </c>
      <c r="P3773">
        <v>38</v>
      </c>
      <c r="Q3773" t="b">
        <v>1</v>
      </c>
      <c r="R3773" t="s">
        <v>8303</v>
      </c>
    </row>
    <row r="3774" spans="1:18" ht="43.2" x14ac:dyDescent="0.55000000000000004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0" t="str">
        <f t="shared" si="232"/>
        <v>November</v>
      </c>
      <c r="J3774" s="10">
        <f t="shared" si="233"/>
        <v>2016</v>
      </c>
      <c r="K3774" s="9">
        <f t="shared" si="234"/>
        <v>42703.25</v>
      </c>
      <c r="L3774">
        <v>1480399200</v>
      </c>
      <c r="M3774" s="9">
        <f t="shared" si="235"/>
        <v>42682.616967592592</v>
      </c>
      <c r="N3774">
        <v>1478616506</v>
      </c>
      <c r="O3774" t="b">
        <v>0</v>
      </c>
      <c r="P3774">
        <v>33</v>
      </c>
      <c r="Q3774" t="b">
        <v>1</v>
      </c>
      <c r="R3774" t="s">
        <v>8303</v>
      </c>
    </row>
    <row r="3775" spans="1:18" ht="28.8" x14ac:dyDescent="0.55000000000000004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0" t="str">
        <f t="shared" si="232"/>
        <v>October</v>
      </c>
      <c r="J3775" s="10">
        <f t="shared" si="233"/>
        <v>2016</v>
      </c>
      <c r="K3775" s="9">
        <f t="shared" si="234"/>
        <v>42689.088888888888</v>
      </c>
      <c r="L3775">
        <v>1479175680</v>
      </c>
      <c r="M3775" s="9">
        <f t="shared" si="235"/>
        <v>42656.005173611105</v>
      </c>
      <c r="N3775">
        <v>1476317247</v>
      </c>
      <c r="O3775" t="b">
        <v>0</v>
      </c>
      <c r="P3775">
        <v>57</v>
      </c>
      <c r="Q3775" t="b">
        <v>1</v>
      </c>
      <c r="R3775" t="s">
        <v>8303</v>
      </c>
    </row>
    <row r="3776" spans="1:18" ht="43.2" x14ac:dyDescent="0.55000000000000004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0" t="str">
        <f t="shared" si="232"/>
        <v>March</v>
      </c>
      <c r="J3776" s="10">
        <f t="shared" si="233"/>
        <v>2015</v>
      </c>
      <c r="K3776" s="9">
        <f t="shared" si="234"/>
        <v>42103.792303240742</v>
      </c>
      <c r="L3776">
        <v>1428606055</v>
      </c>
      <c r="M3776" s="9">
        <f t="shared" si="235"/>
        <v>42087.792303240742</v>
      </c>
      <c r="N3776">
        <v>1427223655</v>
      </c>
      <c r="O3776" t="b">
        <v>0</v>
      </c>
      <c r="P3776">
        <v>25</v>
      </c>
      <c r="Q3776" t="b">
        <v>1</v>
      </c>
      <c r="R3776" t="s">
        <v>8303</v>
      </c>
    </row>
    <row r="3777" spans="1:18" ht="43.2" x14ac:dyDescent="0.55000000000000004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0" t="str">
        <f t="shared" si="232"/>
        <v>March</v>
      </c>
      <c r="J3777" s="10">
        <f t="shared" si="233"/>
        <v>2015</v>
      </c>
      <c r="K3777" s="9">
        <f t="shared" si="234"/>
        <v>42103.166666666672</v>
      </c>
      <c r="L3777">
        <v>1428552000</v>
      </c>
      <c r="M3777" s="9">
        <f t="shared" si="235"/>
        <v>42075.942627314813</v>
      </c>
      <c r="N3777">
        <v>1426199843</v>
      </c>
      <c r="O3777" t="b">
        <v>0</v>
      </c>
      <c r="P3777">
        <v>14</v>
      </c>
      <c r="Q3777" t="b">
        <v>1</v>
      </c>
      <c r="R3777" t="s">
        <v>8303</v>
      </c>
    </row>
    <row r="3778" spans="1:18" ht="57.6" x14ac:dyDescent="0.55000000000000004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0" t="str">
        <f t="shared" si="232"/>
        <v>June</v>
      </c>
      <c r="J3778" s="10">
        <f t="shared" si="233"/>
        <v>2014</v>
      </c>
      <c r="K3778" s="9">
        <f t="shared" si="234"/>
        <v>41852.041666666664</v>
      </c>
      <c r="L3778">
        <v>1406854800</v>
      </c>
      <c r="M3778" s="9">
        <f t="shared" si="235"/>
        <v>41814.367800925924</v>
      </c>
      <c r="N3778">
        <v>1403599778</v>
      </c>
      <c r="O3778" t="b">
        <v>0</v>
      </c>
      <c r="P3778">
        <v>94</v>
      </c>
      <c r="Q3778" t="b">
        <v>1</v>
      </c>
      <c r="R3778" t="s">
        <v>8303</v>
      </c>
    </row>
    <row r="3779" spans="1:18" ht="43.2" x14ac:dyDescent="0.55000000000000004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0" t="str">
        <f t="shared" ref="I3779:I3842" si="236">TEXT(M3779, "mmmm")</f>
        <v>September</v>
      </c>
      <c r="J3779" s="10">
        <f t="shared" ref="J3779:J3842" si="237">YEAR(M3779)</f>
        <v>2014</v>
      </c>
      <c r="K3779" s="9">
        <f t="shared" ref="K3779:K3842" si="238">(((L3779/60)/60)/24)+DATE(1970,1,1)</f>
        <v>41909.166666666664</v>
      </c>
      <c r="L3779">
        <v>1411790400</v>
      </c>
      <c r="M3779" s="9">
        <f t="shared" ref="M3779:M3842" si="239">(((N3779/60)/60)/24)+DATE(1970,1,1)</f>
        <v>41887.111354166671</v>
      </c>
      <c r="N3779">
        <v>1409884821</v>
      </c>
      <c r="O3779" t="b">
        <v>0</v>
      </c>
      <c r="P3779">
        <v>59</v>
      </c>
      <c r="Q3779" t="b">
        <v>1</v>
      </c>
      <c r="R3779" t="s">
        <v>8303</v>
      </c>
    </row>
    <row r="3780" spans="1:18" ht="28.8" x14ac:dyDescent="0.55000000000000004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0" t="str">
        <f t="shared" si="236"/>
        <v>December</v>
      </c>
      <c r="J3780" s="10">
        <f t="shared" si="237"/>
        <v>2014</v>
      </c>
      <c r="K3780" s="9">
        <f t="shared" si="238"/>
        <v>42049.819212962961</v>
      </c>
      <c r="L3780">
        <v>1423942780</v>
      </c>
      <c r="M3780" s="9">
        <f t="shared" si="239"/>
        <v>41989.819212962961</v>
      </c>
      <c r="N3780">
        <v>1418758780</v>
      </c>
      <c r="O3780" t="b">
        <v>0</v>
      </c>
      <c r="P3780">
        <v>36</v>
      </c>
      <c r="Q3780" t="b">
        <v>1</v>
      </c>
      <c r="R3780" t="s">
        <v>8303</v>
      </c>
    </row>
    <row r="3781" spans="1:18" ht="28.8" x14ac:dyDescent="0.55000000000000004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0" t="str">
        <f t="shared" si="236"/>
        <v>February</v>
      </c>
      <c r="J3781" s="10">
        <f t="shared" si="237"/>
        <v>2016</v>
      </c>
      <c r="K3781" s="9">
        <f t="shared" si="238"/>
        <v>42455.693750000006</v>
      </c>
      <c r="L3781">
        <v>1459010340</v>
      </c>
      <c r="M3781" s="9">
        <f t="shared" si="239"/>
        <v>42425.735416666663</v>
      </c>
      <c r="N3781">
        <v>1456421940</v>
      </c>
      <c r="O3781" t="b">
        <v>0</v>
      </c>
      <c r="P3781">
        <v>115</v>
      </c>
      <c r="Q3781" t="b">
        <v>1</v>
      </c>
      <c r="R3781" t="s">
        <v>8303</v>
      </c>
    </row>
    <row r="3782" spans="1:18" ht="43.2" x14ac:dyDescent="0.55000000000000004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0" t="str">
        <f t="shared" si="236"/>
        <v>June</v>
      </c>
      <c r="J3782" s="10">
        <f t="shared" si="237"/>
        <v>2015</v>
      </c>
      <c r="K3782" s="9">
        <f t="shared" si="238"/>
        <v>42198.837499999994</v>
      </c>
      <c r="L3782">
        <v>1436817960</v>
      </c>
      <c r="M3782" s="9">
        <f t="shared" si="239"/>
        <v>42166.219733796301</v>
      </c>
      <c r="N3782">
        <v>1433999785</v>
      </c>
      <c r="O3782" t="b">
        <v>0</v>
      </c>
      <c r="P3782">
        <v>30</v>
      </c>
      <c r="Q3782" t="b">
        <v>1</v>
      </c>
      <c r="R3782" t="s">
        <v>8303</v>
      </c>
    </row>
    <row r="3783" spans="1:18" ht="43.2" x14ac:dyDescent="0.55000000000000004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0" t="str">
        <f t="shared" si="236"/>
        <v>August</v>
      </c>
      <c r="J3783" s="10">
        <f t="shared" si="237"/>
        <v>2014</v>
      </c>
      <c r="K3783" s="9">
        <f t="shared" si="238"/>
        <v>41890.882928240739</v>
      </c>
      <c r="L3783">
        <v>1410210685</v>
      </c>
      <c r="M3783" s="9">
        <f t="shared" si="239"/>
        <v>41865.882928240739</v>
      </c>
      <c r="N3783">
        <v>1408050685</v>
      </c>
      <c r="O3783" t="b">
        <v>0</v>
      </c>
      <c r="P3783">
        <v>52</v>
      </c>
      <c r="Q3783" t="b">
        <v>1</v>
      </c>
      <c r="R3783" t="s">
        <v>8303</v>
      </c>
    </row>
    <row r="3784" spans="1:18" ht="43.2" x14ac:dyDescent="0.55000000000000004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0" t="str">
        <f t="shared" si="236"/>
        <v>June</v>
      </c>
      <c r="J3784" s="10">
        <f t="shared" si="237"/>
        <v>2016</v>
      </c>
      <c r="K3784" s="9">
        <f t="shared" si="238"/>
        <v>42575.958333333328</v>
      </c>
      <c r="L3784">
        <v>1469401200</v>
      </c>
      <c r="M3784" s="9">
        <f t="shared" si="239"/>
        <v>42546.862233796302</v>
      </c>
      <c r="N3784">
        <v>1466887297</v>
      </c>
      <c r="O3784" t="b">
        <v>0</v>
      </c>
      <c r="P3784">
        <v>27</v>
      </c>
      <c r="Q3784" t="b">
        <v>1</v>
      </c>
      <c r="R3784" t="s">
        <v>8303</v>
      </c>
    </row>
    <row r="3785" spans="1:18" ht="43.2" x14ac:dyDescent="0.55000000000000004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0" t="str">
        <f t="shared" si="236"/>
        <v>February</v>
      </c>
      <c r="J3785" s="10">
        <f t="shared" si="237"/>
        <v>2016</v>
      </c>
      <c r="K3785" s="9">
        <f t="shared" si="238"/>
        <v>42444.666666666672</v>
      </c>
      <c r="L3785">
        <v>1458057600</v>
      </c>
      <c r="M3785" s="9">
        <f t="shared" si="239"/>
        <v>42420.140277777777</v>
      </c>
      <c r="N3785">
        <v>1455938520</v>
      </c>
      <c r="O3785" t="b">
        <v>0</v>
      </c>
      <c r="P3785">
        <v>24</v>
      </c>
      <c r="Q3785" t="b">
        <v>1</v>
      </c>
      <c r="R3785" t="s">
        <v>8303</v>
      </c>
    </row>
    <row r="3786" spans="1:18" ht="43.2" x14ac:dyDescent="0.55000000000000004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0" t="str">
        <f t="shared" si="236"/>
        <v>June</v>
      </c>
      <c r="J3786" s="10">
        <f t="shared" si="237"/>
        <v>2016</v>
      </c>
      <c r="K3786" s="9">
        <f t="shared" si="238"/>
        <v>42561.980694444443</v>
      </c>
      <c r="L3786">
        <v>1468193532</v>
      </c>
      <c r="M3786" s="9">
        <f t="shared" si="239"/>
        <v>42531.980694444443</v>
      </c>
      <c r="N3786">
        <v>1465601532</v>
      </c>
      <c r="O3786" t="b">
        <v>0</v>
      </c>
      <c r="P3786">
        <v>10</v>
      </c>
      <c r="Q3786" t="b">
        <v>1</v>
      </c>
      <c r="R3786" t="s">
        <v>8303</v>
      </c>
    </row>
    <row r="3787" spans="1:18" ht="43.2" x14ac:dyDescent="0.55000000000000004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0" t="str">
        <f t="shared" si="236"/>
        <v>June</v>
      </c>
      <c r="J3787" s="10">
        <f t="shared" si="237"/>
        <v>2016</v>
      </c>
      <c r="K3787" s="9">
        <f t="shared" si="238"/>
        <v>42584.418749999997</v>
      </c>
      <c r="L3787">
        <v>1470132180</v>
      </c>
      <c r="M3787" s="9">
        <f t="shared" si="239"/>
        <v>42548.63853009259</v>
      </c>
      <c r="N3787">
        <v>1467040769</v>
      </c>
      <c r="O3787" t="b">
        <v>0</v>
      </c>
      <c r="P3787">
        <v>30</v>
      </c>
      <c r="Q3787" t="b">
        <v>1</v>
      </c>
      <c r="R3787" t="s">
        <v>8303</v>
      </c>
    </row>
    <row r="3788" spans="1:18" ht="43.2" x14ac:dyDescent="0.55000000000000004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0" t="str">
        <f t="shared" si="236"/>
        <v>April</v>
      </c>
      <c r="J3788" s="10">
        <f t="shared" si="237"/>
        <v>2016</v>
      </c>
      <c r="K3788" s="9">
        <f t="shared" si="238"/>
        <v>42517.037905092591</v>
      </c>
      <c r="L3788">
        <v>1464310475</v>
      </c>
      <c r="M3788" s="9">
        <f t="shared" si="239"/>
        <v>42487.037905092591</v>
      </c>
      <c r="N3788">
        <v>1461718475</v>
      </c>
      <c r="O3788" t="b">
        <v>0</v>
      </c>
      <c r="P3788">
        <v>71</v>
      </c>
      <c r="Q3788" t="b">
        <v>1</v>
      </c>
      <c r="R3788" t="s">
        <v>8303</v>
      </c>
    </row>
    <row r="3789" spans="1:18" ht="43.2" x14ac:dyDescent="0.55000000000000004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0" t="str">
        <f t="shared" si="236"/>
        <v>June</v>
      </c>
      <c r="J3789" s="10">
        <f t="shared" si="237"/>
        <v>2015</v>
      </c>
      <c r="K3789" s="9">
        <f t="shared" si="238"/>
        <v>42196.165972222225</v>
      </c>
      <c r="L3789">
        <v>1436587140</v>
      </c>
      <c r="M3789" s="9">
        <f t="shared" si="239"/>
        <v>42167.534791666665</v>
      </c>
      <c r="N3789">
        <v>1434113406</v>
      </c>
      <c r="O3789" t="b">
        <v>0</v>
      </c>
      <c r="P3789">
        <v>10</v>
      </c>
      <c r="Q3789" t="b">
        <v>1</v>
      </c>
      <c r="R3789" t="s">
        <v>8303</v>
      </c>
    </row>
    <row r="3790" spans="1:18" ht="72" x14ac:dyDescent="0.55000000000000004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0" t="str">
        <f t="shared" si="236"/>
        <v>November</v>
      </c>
      <c r="J3790" s="10">
        <f t="shared" si="237"/>
        <v>2015</v>
      </c>
      <c r="K3790" s="9">
        <f t="shared" si="238"/>
        <v>42361.679166666669</v>
      </c>
      <c r="L3790">
        <v>1450887480</v>
      </c>
      <c r="M3790" s="9">
        <f t="shared" si="239"/>
        <v>42333.695821759262</v>
      </c>
      <c r="N3790">
        <v>1448469719</v>
      </c>
      <c r="O3790" t="b">
        <v>0</v>
      </c>
      <c r="P3790">
        <v>1</v>
      </c>
      <c r="Q3790" t="b">
        <v>0</v>
      </c>
      <c r="R3790" t="s">
        <v>8303</v>
      </c>
    </row>
    <row r="3791" spans="1:18" ht="43.2" x14ac:dyDescent="0.55000000000000004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0" t="str">
        <f t="shared" si="236"/>
        <v>May</v>
      </c>
      <c r="J3791" s="10">
        <f t="shared" si="237"/>
        <v>2015</v>
      </c>
      <c r="K3791" s="9">
        <f t="shared" si="238"/>
        <v>42170.798819444448</v>
      </c>
      <c r="L3791">
        <v>1434395418</v>
      </c>
      <c r="M3791" s="9">
        <f t="shared" si="239"/>
        <v>42138.798819444448</v>
      </c>
      <c r="N3791">
        <v>1431630618</v>
      </c>
      <c r="O3791" t="b">
        <v>0</v>
      </c>
      <c r="P3791">
        <v>4</v>
      </c>
      <c r="Q3791" t="b">
        <v>0</v>
      </c>
      <c r="R3791" t="s">
        <v>8303</v>
      </c>
    </row>
    <row r="3792" spans="1:18" ht="43.2" x14ac:dyDescent="0.55000000000000004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0" t="str">
        <f t="shared" si="236"/>
        <v>October</v>
      </c>
      <c r="J3792" s="10">
        <f t="shared" si="237"/>
        <v>2016</v>
      </c>
      <c r="K3792" s="9">
        <f t="shared" si="238"/>
        <v>42696.708599537036</v>
      </c>
      <c r="L3792">
        <v>1479834023</v>
      </c>
      <c r="M3792" s="9">
        <f t="shared" si="239"/>
        <v>42666.666932870372</v>
      </c>
      <c r="N3792">
        <v>1477238423</v>
      </c>
      <c r="O3792" t="b">
        <v>0</v>
      </c>
      <c r="P3792">
        <v>0</v>
      </c>
      <c r="Q3792" t="b">
        <v>0</v>
      </c>
      <c r="R3792" t="s">
        <v>8303</v>
      </c>
    </row>
    <row r="3793" spans="1:18" ht="28.8" x14ac:dyDescent="0.55000000000000004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0" t="str">
        <f t="shared" si="236"/>
        <v>May</v>
      </c>
      <c r="J3793" s="10">
        <f t="shared" si="237"/>
        <v>2014</v>
      </c>
      <c r="K3793" s="9">
        <f t="shared" si="238"/>
        <v>41826.692037037035</v>
      </c>
      <c r="L3793">
        <v>1404664592</v>
      </c>
      <c r="M3793" s="9">
        <f t="shared" si="239"/>
        <v>41766.692037037035</v>
      </c>
      <c r="N3793">
        <v>1399480592</v>
      </c>
      <c r="O3793" t="b">
        <v>0</v>
      </c>
      <c r="P3793">
        <v>0</v>
      </c>
      <c r="Q3793" t="b">
        <v>0</v>
      </c>
      <c r="R3793" t="s">
        <v>8303</v>
      </c>
    </row>
    <row r="3794" spans="1:18" ht="28.8" x14ac:dyDescent="0.55000000000000004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0" t="str">
        <f t="shared" si="236"/>
        <v>June</v>
      </c>
      <c r="J3794" s="10">
        <f t="shared" si="237"/>
        <v>2015</v>
      </c>
      <c r="K3794" s="9">
        <f t="shared" si="238"/>
        <v>42200.447013888886</v>
      </c>
      <c r="L3794">
        <v>1436957022</v>
      </c>
      <c r="M3794" s="9">
        <f t="shared" si="239"/>
        <v>42170.447013888886</v>
      </c>
      <c r="N3794">
        <v>1434365022</v>
      </c>
      <c r="O3794" t="b">
        <v>0</v>
      </c>
      <c r="P3794">
        <v>2</v>
      </c>
      <c r="Q3794" t="b">
        <v>0</v>
      </c>
      <c r="R3794" t="s">
        <v>8303</v>
      </c>
    </row>
    <row r="3795" spans="1:18" ht="43.2" x14ac:dyDescent="0.55000000000000004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0" t="str">
        <f t="shared" si="236"/>
        <v>November</v>
      </c>
      <c r="J3795" s="10">
        <f t="shared" si="237"/>
        <v>2014</v>
      </c>
      <c r="K3795" s="9">
        <f t="shared" si="238"/>
        <v>41989.938993055555</v>
      </c>
      <c r="L3795">
        <v>1418769129</v>
      </c>
      <c r="M3795" s="9">
        <f t="shared" si="239"/>
        <v>41968.938993055555</v>
      </c>
      <c r="N3795">
        <v>1416954729</v>
      </c>
      <c r="O3795" t="b">
        <v>0</v>
      </c>
      <c r="P3795">
        <v>24</v>
      </c>
      <c r="Q3795" t="b">
        <v>0</v>
      </c>
      <c r="R3795" t="s">
        <v>8303</v>
      </c>
    </row>
    <row r="3796" spans="1:18" ht="43.2" x14ac:dyDescent="0.55000000000000004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0" t="str">
        <f t="shared" si="236"/>
        <v>May</v>
      </c>
      <c r="J3796" s="10">
        <f t="shared" si="237"/>
        <v>2015</v>
      </c>
      <c r="K3796" s="9">
        <f t="shared" si="238"/>
        <v>42162.58048611111</v>
      </c>
      <c r="L3796">
        <v>1433685354</v>
      </c>
      <c r="M3796" s="9">
        <f t="shared" si="239"/>
        <v>42132.58048611111</v>
      </c>
      <c r="N3796">
        <v>1431093354</v>
      </c>
      <c r="O3796" t="b">
        <v>0</v>
      </c>
      <c r="P3796">
        <v>1</v>
      </c>
      <c r="Q3796" t="b">
        <v>0</v>
      </c>
      <c r="R3796" t="s">
        <v>8303</v>
      </c>
    </row>
    <row r="3797" spans="1:18" ht="43.2" x14ac:dyDescent="0.55000000000000004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0" t="str">
        <f t="shared" si="236"/>
        <v>July</v>
      </c>
      <c r="J3797" s="10">
        <f t="shared" si="237"/>
        <v>2015</v>
      </c>
      <c r="K3797" s="9">
        <f t="shared" si="238"/>
        <v>42244.9375</v>
      </c>
      <c r="L3797">
        <v>1440801000</v>
      </c>
      <c r="M3797" s="9">
        <f t="shared" si="239"/>
        <v>42201.436226851853</v>
      </c>
      <c r="N3797">
        <v>1437042490</v>
      </c>
      <c r="O3797" t="b">
        <v>0</v>
      </c>
      <c r="P3797">
        <v>2</v>
      </c>
      <c r="Q3797" t="b">
        <v>0</v>
      </c>
      <c r="R3797" t="s">
        <v>8303</v>
      </c>
    </row>
    <row r="3798" spans="1:18" ht="43.2" x14ac:dyDescent="0.55000000000000004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0" t="str">
        <f t="shared" si="236"/>
        <v>November</v>
      </c>
      <c r="J3798" s="10">
        <f t="shared" si="237"/>
        <v>2016</v>
      </c>
      <c r="K3798" s="9">
        <f t="shared" si="238"/>
        <v>42749.029583333337</v>
      </c>
      <c r="L3798">
        <v>1484354556</v>
      </c>
      <c r="M3798" s="9">
        <f t="shared" si="239"/>
        <v>42689.029583333337</v>
      </c>
      <c r="N3798">
        <v>1479170556</v>
      </c>
      <c r="O3798" t="b">
        <v>0</v>
      </c>
      <c r="P3798">
        <v>1</v>
      </c>
      <c r="Q3798" t="b">
        <v>0</v>
      </c>
      <c r="R3798" t="s">
        <v>8303</v>
      </c>
    </row>
    <row r="3799" spans="1:18" ht="43.2" x14ac:dyDescent="0.55000000000000004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0" t="str">
        <f t="shared" si="236"/>
        <v>March</v>
      </c>
      <c r="J3799" s="10">
        <f t="shared" si="237"/>
        <v>2015</v>
      </c>
      <c r="K3799" s="9">
        <f t="shared" si="238"/>
        <v>42114.881539351853</v>
      </c>
      <c r="L3799">
        <v>1429564165</v>
      </c>
      <c r="M3799" s="9">
        <f t="shared" si="239"/>
        <v>42084.881539351853</v>
      </c>
      <c r="N3799">
        <v>1426972165</v>
      </c>
      <c r="O3799" t="b">
        <v>0</v>
      </c>
      <c r="P3799">
        <v>37</v>
      </c>
      <c r="Q3799" t="b">
        <v>0</v>
      </c>
      <c r="R3799" t="s">
        <v>8303</v>
      </c>
    </row>
    <row r="3800" spans="1:18" ht="43.2" x14ac:dyDescent="0.55000000000000004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0" t="str">
        <f t="shared" si="236"/>
        <v>July</v>
      </c>
      <c r="J3800" s="10">
        <f t="shared" si="237"/>
        <v>2014</v>
      </c>
      <c r="K3800" s="9">
        <f t="shared" si="238"/>
        <v>41861.722777777781</v>
      </c>
      <c r="L3800">
        <v>1407691248</v>
      </c>
      <c r="M3800" s="9">
        <f t="shared" si="239"/>
        <v>41831.722777777781</v>
      </c>
      <c r="N3800">
        <v>1405099248</v>
      </c>
      <c r="O3800" t="b">
        <v>0</v>
      </c>
      <c r="P3800">
        <v>5</v>
      </c>
      <c r="Q3800" t="b">
        <v>0</v>
      </c>
      <c r="R3800" t="s">
        <v>8303</v>
      </c>
    </row>
    <row r="3801" spans="1:18" ht="28.8" x14ac:dyDescent="0.55000000000000004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0" t="str">
        <f t="shared" si="236"/>
        <v>February</v>
      </c>
      <c r="J3801" s="10">
        <f t="shared" si="237"/>
        <v>2016</v>
      </c>
      <c r="K3801" s="9">
        <f t="shared" si="238"/>
        <v>42440.93105324074</v>
      </c>
      <c r="L3801">
        <v>1457734843</v>
      </c>
      <c r="M3801" s="9">
        <f t="shared" si="239"/>
        <v>42410.93105324074</v>
      </c>
      <c r="N3801">
        <v>1455142843</v>
      </c>
      <c r="O3801" t="b">
        <v>0</v>
      </c>
      <c r="P3801">
        <v>4</v>
      </c>
      <c r="Q3801" t="b">
        <v>0</v>
      </c>
      <c r="R3801" t="s">
        <v>8303</v>
      </c>
    </row>
    <row r="3802" spans="1:18" ht="43.2" x14ac:dyDescent="0.55000000000000004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0" t="str">
        <f t="shared" si="236"/>
        <v>December</v>
      </c>
      <c r="J3802" s="10">
        <f t="shared" si="237"/>
        <v>2014</v>
      </c>
      <c r="K3802" s="9">
        <f t="shared" si="238"/>
        <v>42015.207638888889</v>
      </c>
      <c r="L3802">
        <v>1420952340</v>
      </c>
      <c r="M3802" s="9">
        <f t="shared" si="239"/>
        <v>41982.737071759257</v>
      </c>
      <c r="N3802">
        <v>1418146883</v>
      </c>
      <c r="O3802" t="b">
        <v>0</v>
      </c>
      <c r="P3802">
        <v>16</v>
      </c>
      <c r="Q3802" t="b">
        <v>0</v>
      </c>
      <c r="R3802" t="s">
        <v>8303</v>
      </c>
    </row>
    <row r="3803" spans="1:18" ht="43.2" x14ac:dyDescent="0.55000000000000004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0" t="str">
        <f t="shared" si="236"/>
        <v>December</v>
      </c>
      <c r="J3803" s="10">
        <f t="shared" si="237"/>
        <v>2014</v>
      </c>
      <c r="K3803" s="9">
        <f t="shared" si="238"/>
        <v>42006.676111111112</v>
      </c>
      <c r="L3803">
        <v>1420215216</v>
      </c>
      <c r="M3803" s="9">
        <f t="shared" si="239"/>
        <v>41975.676111111112</v>
      </c>
      <c r="N3803">
        <v>1417536816</v>
      </c>
      <c r="O3803" t="b">
        <v>0</v>
      </c>
      <c r="P3803">
        <v>9</v>
      </c>
      <c r="Q3803" t="b">
        <v>0</v>
      </c>
      <c r="R3803" t="s">
        <v>8303</v>
      </c>
    </row>
    <row r="3804" spans="1:18" ht="43.2" x14ac:dyDescent="0.55000000000000004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0" t="str">
        <f t="shared" si="236"/>
        <v>September</v>
      </c>
      <c r="J3804" s="10">
        <f t="shared" si="237"/>
        <v>2015</v>
      </c>
      <c r="K3804" s="9">
        <f t="shared" si="238"/>
        <v>42299.126226851848</v>
      </c>
      <c r="L3804">
        <v>1445482906</v>
      </c>
      <c r="M3804" s="9">
        <f t="shared" si="239"/>
        <v>42269.126226851848</v>
      </c>
      <c r="N3804">
        <v>1442890906</v>
      </c>
      <c r="O3804" t="b">
        <v>0</v>
      </c>
      <c r="P3804">
        <v>0</v>
      </c>
      <c r="Q3804" t="b">
        <v>0</v>
      </c>
      <c r="R3804" t="s">
        <v>8303</v>
      </c>
    </row>
    <row r="3805" spans="1:18" ht="28.8" x14ac:dyDescent="0.55000000000000004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0" t="str">
        <f t="shared" si="236"/>
        <v>February</v>
      </c>
      <c r="J3805" s="10">
        <f t="shared" si="237"/>
        <v>2016</v>
      </c>
      <c r="K3805" s="9">
        <f t="shared" si="238"/>
        <v>42433.971851851849</v>
      </c>
      <c r="L3805">
        <v>1457133568</v>
      </c>
      <c r="M3805" s="9">
        <f t="shared" si="239"/>
        <v>42403.971851851849</v>
      </c>
      <c r="N3805">
        <v>1454541568</v>
      </c>
      <c r="O3805" t="b">
        <v>0</v>
      </c>
      <c r="P3805">
        <v>40</v>
      </c>
      <c r="Q3805" t="b">
        <v>0</v>
      </c>
      <c r="R3805" t="s">
        <v>8303</v>
      </c>
    </row>
    <row r="3806" spans="1:18" ht="43.2" x14ac:dyDescent="0.55000000000000004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0" t="str">
        <f t="shared" si="236"/>
        <v>June</v>
      </c>
      <c r="J3806" s="10">
        <f t="shared" si="237"/>
        <v>2016</v>
      </c>
      <c r="K3806" s="9">
        <f t="shared" si="238"/>
        <v>42582.291666666672</v>
      </c>
      <c r="L3806">
        <v>1469948400</v>
      </c>
      <c r="M3806" s="9">
        <f t="shared" si="239"/>
        <v>42527.00953703704</v>
      </c>
      <c r="N3806">
        <v>1465172024</v>
      </c>
      <c r="O3806" t="b">
        <v>0</v>
      </c>
      <c r="P3806">
        <v>0</v>
      </c>
      <c r="Q3806" t="b">
        <v>0</v>
      </c>
      <c r="R3806" t="s">
        <v>8303</v>
      </c>
    </row>
    <row r="3807" spans="1:18" ht="43.2" x14ac:dyDescent="0.55000000000000004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0" t="str">
        <f t="shared" si="236"/>
        <v>July</v>
      </c>
      <c r="J3807" s="10">
        <f t="shared" si="237"/>
        <v>2014</v>
      </c>
      <c r="K3807" s="9">
        <f t="shared" si="238"/>
        <v>41909.887037037035</v>
      </c>
      <c r="L3807">
        <v>1411852640</v>
      </c>
      <c r="M3807" s="9">
        <f t="shared" si="239"/>
        <v>41849.887037037035</v>
      </c>
      <c r="N3807">
        <v>1406668640</v>
      </c>
      <c r="O3807" t="b">
        <v>0</v>
      </c>
      <c r="P3807">
        <v>2</v>
      </c>
      <c r="Q3807" t="b">
        <v>0</v>
      </c>
      <c r="R3807" t="s">
        <v>8303</v>
      </c>
    </row>
    <row r="3808" spans="1:18" ht="43.2" x14ac:dyDescent="0.55000000000000004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0" t="str">
        <f t="shared" si="236"/>
        <v>June</v>
      </c>
      <c r="J3808" s="10">
        <f t="shared" si="237"/>
        <v>2014</v>
      </c>
      <c r="K3808" s="9">
        <f t="shared" si="238"/>
        <v>41819.259039351848</v>
      </c>
      <c r="L3808">
        <v>1404022381</v>
      </c>
      <c r="M3808" s="9">
        <f t="shared" si="239"/>
        <v>41799.259039351848</v>
      </c>
      <c r="N3808">
        <v>1402294381</v>
      </c>
      <c r="O3808" t="b">
        <v>0</v>
      </c>
      <c r="P3808">
        <v>1</v>
      </c>
      <c r="Q3808" t="b">
        <v>0</v>
      </c>
      <c r="R3808" t="s">
        <v>8303</v>
      </c>
    </row>
    <row r="3809" spans="1:18" ht="43.2" x14ac:dyDescent="0.55000000000000004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0" t="str">
        <f t="shared" si="236"/>
        <v>March</v>
      </c>
      <c r="J3809" s="10">
        <f t="shared" si="237"/>
        <v>2015</v>
      </c>
      <c r="K3809" s="9">
        <f t="shared" si="238"/>
        <v>42097.909016203703</v>
      </c>
      <c r="L3809">
        <v>1428097739</v>
      </c>
      <c r="M3809" s="9">
        <f t="shared" si="239"/>
        <v>42090.909016203703</v>
      </c>
      <c r="N3809">
        <v>1427492939</v>
      </c>
      <c r="O3809" t="b">
        <v>0</v>
      </c>
      <c r="P3809">
        <v>9</v>
      </c>
      <c r="Q3809" t="b">
        <v>0</v>
      </c>
      <c r="R3809" t="s">
        <v>8303</v>
      </c>
    </row>
    <row r="3810" spans="1:18" ht="43.2" x14ac:dyDescent="0.55000000000000004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0" t="str">
        <f t="shared" si="236"/>
        <v>February</v>
      </c>
      <c r="J3810" s="10">
        <f t="shared" si="237"/>
        <v>2015</v>
      </c>
      <c r="K3810" s="9">
        <f t="shared" si="238"/>
        <v>42119.412256944444</v>
      </c>
      <c r="L3810">
        <v>1429955619</v>
      </c>
      <c r="M3810" s="9">
        <f t="shared" si="239"/>
        <v>42059.453923611116</v>
      </c>
      <c r="N3810">
        <v>1424775219</v>
      </c>
      <c r="O3810" t="b">
        <v>0</v>
      </c>
      <c r="P3810">
        <v>24</v>
      </c>
      <c r="Q3810" t="b">
        <v>1</v>
      </c>
      <c r="R3810" t="s">
        <v>8269</v>
      </c>
    </row>
    <row r="3811" spans="1:18" ht="43.2" x14ac:dyDescent="0.55000000000000004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0" t="str">
        <f t="shared" si="236"/>
        <v>June</v>
      </c>
      <c r="J3811" s="10">
        <f t="shared" si="237"/>
        <v>2014</v>
      </c>
      <c r="K3811" s="9">
        <f t="shared" si="238"/>
        <v>41850.958333333336</v>
      </c>
      <c r="L3811">
        <v>1406761200</v>
      </c>
      <c r="M3811" s="9">
        <f t="shared" si="239"/>
        <v>41800.526701388888</v>
      </c>
      <c r="N3811">
        <v>1402403907</v>
      </c>
      <c r="O3811" t="b">
        <v>0</v>
      </c>
      <c r="P3811">
        <v>38</v>
      </c>
      <c r="Q3811" t="b">
        <v>1</v>
      </c>
      <c r="R3811" t="s">
        <v>8269</v>
      </c>
    </row>
    <row r="3812" spans="1:18" ht="43.2" x14ac:dyDescent="0.55000000000000004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0" t="str">
        <f t="shared" si="236"/>
        <v>February</v>
      </c>
      <c r="J3812" s="10">
        <f t="shared" si="237"/>
        <v>2015</v>
      </c>
      <c r="K3812" s="9">
        <f t="shared" si="238"/>
        <v>42084.807384259257</v>
      </c>
      <c r="L3812">
        <v>1426965758</v>
      </c>
      <c r="M3812" s="9">
        <f t="shared" si="239"/>
        <v>42054.849050925928</v>
      </c>
      <c r="N3812">
        <v>1424377358</v>
      </c>
      <c r="O3812" t="b">
        <v>0</v>
      </c>
      <c r="P3812">
        <v>26</v>
      </c>
      <c r="Q3812" t="b">
        <v>1</v>
      </c>
      <c r="R3812" t="s">
        <v>8269</v>
      </c>
    </row>
    <row r="3813" spans="1:18" ht="43.2" x14ac:dyDescent="0.55000000000000004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0" t="str">
        <f t="shared" si="236"/>
        <v>April</v>
      </c>
      <c r="J3813" s="10">
        <f t="shared" si="237"/>
        <v>2016</v>
      </c>
      <c r="K3813" s="9">
        <f t="shared" si="238"/>
        <v>42521.458333333328</v>
      </c>
      <c r="L3813">
        <v>1464692400</v>
      </c>
      <c r="M3813" s="9">
        <f t="shared" si="239"/>
        <v>42487.62700231481</v>
      </c>
      <c r="N3813">
        <v>1461769373</v>
      </c>
      <c r="O3813" t="b">
        <v>0</v>
      </c>
      <c r="P3813">
        <v>19</v>
      </c>
      <c r="Q3813" t="b">
        <v>1</v>
      </c>
      <c r="R3813" t="s">
        <v>8269</v>
      </c>
    </row>
    <row r="3814" spans="1:18" ht="43.2" x14ac:dyDescent="0.55000000000000004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0" t="str">
        <f t="shared" si="236"/>
        <v>April</v>
      </c>
      <c r="J3814" s="10">
        <f t="shared" si="237"/>
        <v>2015</v>
      </c>
      <c r="K3814" s="9">
        <f t="shared" si="238"/>
        <v>42156.165972222225</v>
      </c>
      <c r="L3814">
        <v>1433131140</v>
      </c>
      <c r="M3814" s="9">
        <f t="shared" si="239"/>
        <v>42109.751250000001</v>
      </c>
      <c r="N3814">
        <v>1429120908</v>
      </c>
      <c r="O3814" t="b">
        <v>0</v>
      </c>
      <c r="P3814">
        <v>11</v>
      </c>
      <c r="Q3814" t="b">
        <v>1</v>
      </c>
      <c r="R3814" t="s">
        <v>8269</v>
      </c>
    </row>
    <row r="3815" spans="1:18" ht="43.2" x14ac:dyDescent="0.55000000000000004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0" t="str">
        <f t="shared" si="236"/>
        <v>May</v>
      </c>
      <c r="J3815" s="10">
        <f t="shared" si="237"/>
        <v>2016</v>
      </c>
      <c r="K3815" s="9">
        <f t="shared" si="238"/>
        <v>42535.904861111107</v>
      </c>
      <c r="L3815">
        <v>1465940580</v>
      </c>
      <c r="M3815" s="9">
        <f t="shared" si="239"/>
        <v>42497.275706018518</v>
      </c>
      <c r="N3815">
        <v>1462603021</v>
      </c>
      <c r="O3815" t="b">
        <v>0</v>
      </c>
      <c r="P3815">
        <v>27</v>
      </c>
      <c r="Q3815" t="b">
        <v>1</v>
      </c>
      <c r="R3815" t="s">
        <v>8269</v>
      </c>
    </row>
    <row r="3816" spans="1:18" ht="43.2" x14ac:dyDescent="0.55000000000000004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0" t="str">
        <f t="shared" si="236"/>
        <v>February</v>
      </c>
      <c r="J3816" s="10">
        <f t="shared" si="237"/>
        <v>2015</v>
      </c>
      <c r="K3816" s="9">
        <f t="shared" si="238"/>
        <v>42095.165972222225</v>
      </c>
      <c r="L3816">
        <v>1427860740</v>
      </c>
      <c r="M3816" s="9">
        <f t="shared" si="239"/>
        <v>42058.904074074075</v>
      </c>
      <c r="N3816">
        <v>1424727712</v>
      </c>
      <c r="O3816" t="b">
        <v>0</v>
      </c>
      <c r="P3816">
        <v>34</v>
      </c>
      <c r="Q3816" t="b">
        <v>1</v>
      </c>
      <c r="R3816" t="s">
        <v>8269</v>
      </c>
    </row>
    <row r="3817" spans="1:18" ht="28.8" x14ac:dyDescent="0.55000000000000004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0" t="str">
        <f t="shared" si="236"/>
        <v>July</v>
      </c>
      <c r="J3817" s="10">
        <f t="shared" si="237"/>
        <v>2015</v>
      </c>
      <c r="K3817" s="9">
        <f t="shared" si="238"/>
        <v>42236.958333333328</v>
      </c>
      <c r="L3817">
        <v>1440111600</v>
      </c>
      <c r="M3817" s="9">
        <f t="shared" si="239"/>
        <v>42207.259918981479</v>
      </c>
      <c r="N3817">
        <v>1437545657</v>
      </c>
      <c r="O3817" t="b">
        <v>0</v>
      </c>
      <c r="P3817">
        <v>20</v>
      </c>
      <c r="Q3817" t="b">
        <v>1</v>
      </c>
      <c r="R3817" t="s">
        <v>8269</v>
      </c>
    </row>
    <row r="3818" spans="1:18" ht="57.6" x14ac:dyDescent="0.55000000000000004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0" t="str">
        <f t="shared" si="236"/>
        <v>June</v>
      </c>
      <c r="J3818" s="10">
        <f t="shared" si="237"/>
        <v>2014</v>
      </c>
      <c r="K3818" s="9">
        <f t="shared" si="238"/>
        <v>41837.690081018518</v>
      </c>
      <c r="L3818">
        <v>1405614823</v>
      </c>
      <c r="M3818" s="9">
        <f t="shared" si="239"/>
        <v>41807.690081018518</v>
      </c>
      <c r="N3818">
        <v>1403022823</v>
      </c>
      <c r="O3818" t="b">
        <v>0</v>
      </c>
      <c r="P3818">
        <v>37</v>
      </c>
      <c r="Q3818" t="b">
        <v>1</v>
      </c>
      <c r="R3818" t="s">
        <v>8269</v>
      </c>
    </row>
    <row r="3819" spans="1:18" ht="43.2" x14ac:dyDescent="0.55000000000000004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0" t="str">
        <f t="shared" si="236"/>
        <v>October</v>
      </c>
      <c r="J3819" s="10">
        <f t="shared" si="237"/>
        <v>2015</v>
      </c>
      <c r="K3819" s="9">
        <f t="shared" si="238"/>
        <v>42301.165972222225</v>
      </c>
      <c r="L3819">
        <v>1445659140</v>
      </c>
      <c r="M3819" s="9">
        <f t="shared" si="239"/>
        <v>42284.69694444444</v>
      </c>
      <c r="N3819">
        <v>1444236216</v>
      </c>
      <c r="O3819" t="b">
        <v>0</v>
      </c>
      <c r="P3819">
        <v>20</v>
      </c>
      <c r="Q3819" t="b">
        <v>1</v>
      </c>
      <c r="R3819" t="s">
        <v>8269</v>
      </c>
    </row>
    <row r="3820" spans="1:18" ht="43.2" x14ac:dyDescent="0.55000000000000004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0" t="str">
        <f t="shared" si="236"/>
        <v>February</v>
      </c>
      <c r="J3820" s="10">
        <f t="shared" si="237"/>
        <v>2015</v>
      </c>
      <c r="K3820" s="9">
        <f t="shared" si="238"/>
        <v>42075.800717592589</v>
      </c>
      <c r="L3820">
        <v>1426187582</v>
      </c>
      <c r="M3820" s="9">
        <f t="shared" si="239"/>
        <v>42045.84238425926</v>
      </c>
      <c r="N3820">
        <v>1423599182</v>
      </c>
      <c r="O3820" t="b">
        <v>0</v>
      </c>
      <c r="P3820">
        <v>10</v>
      </c>
      <c r="Q3820" t="b">
        <v>1</v>
      </c>
      <c r="R3820" t="s">
        <v>8269</v>
      </c>
    </row>
    <row r="3821" spans="1:18" ht="28.8" x14ac:dyDescent="0.55000000000000004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0" t="str">
        <f t="shared" si="236"/>
        <v>June</v>
      </c>
      <c r="J3821" s="10">
        <f t="shared" si="237"/>
        <v>2015</v>
      </c>
      <c r="K3821" s="9">
        <f t="shared" si="238"/>
        <v>42202.876388888893</v>
      </c>
      <c r="L3821">
        <v>1437166920</v>
      </c>
      <c r="M3821" s="9">
        <f t="shared" si="239"/>
        <v>42184.209537037037</v>
      </c>
      <c r="N3821">
        <v>1435554104</v>
      </c>
      <c r="O3821" t="b">
        <v>0</v>
      </c>
      <c r="P3821">
        <v>26</v>
      </c>
      <c r="Q3821" t="b">
        <v>1</v>
      </c>
      <c r="R3821" t="s">
        <v>8269</v>
      </c>
    </row>
    <row r="3822" spans="1:18" ht="43.2" x14ac:dyDescent="0.55000000000000004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0" t="str">
        <f t="shared" si="236"/>
        <v>June</v>
      </c>
      <c r="J3822" s="10">
        <f t="shared" si="237"/>
        <v>2015</v>
      </c>
      <c r="K3822" s="9">
        <f t="shared" si="238"/>
        <v>42190.651817129634</v>
      </c>
      <c r="L3822">
        <v>1436110717</v>
      </c>
      <c r="M3822" s="9">
        <f t="shared" si="239"/>
        <v>42160.651817129634</v>
      </c>
      <c r="N3822">
        <v>1433518717</v>
      </c>
      <c r="O3822" t="b">
        <v>0</v>
      </c>
      <c r="P3822">
        <v>20</v>
      </c>
      <c r="Q3822" t="b">
        <v>1</v>
      </c>
      <c r="R3822" t="s">
        <v>8269</v>
      </c>
    </row>
    <row r="3823" spans="1:18" ht="43.2" x14ac:dyDescent="0.55000000000000004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0" t="str">
        <f t="shared" si="236"/>
        <v>December</v>
      </c>
      <c r="J3823" s="10">
        <f t="shared" si="237"/>
        <v>2015</v>
      </c>
      <c r="K3823" s="9">
        <f t="shared" si="238"/>
        <v>42373.180636574078</v>
      </c>
      <c r="L3823">
        <v>1451881207</v>
      </c>
      <c r="M3823" s="9">
        <f t="shared" si="239"/>
        <v>42341.180636574078</v>
      </c>
      <c r="N3823">
        <v>1449116407</v>
      </c>
      <c r="O3823" t="b">
        <v>0</v>
      </c>
      <c r="P3823">
        <v>46</v>
      </c>
      <c r="Q3823" t="b">
        <v>1</v>
      </c>
      <c r="R3823" t="s">
        <v>8269</v>
      </c>
    </row>
    <row r="3824" spans="1:18" ht="57.6" x14ac:dyDescent="0.55000000000000004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0" t="str">
        <f t="shared" si="236"/>
        <v>November</v>
      </c>
      <c r="J3824" s="10">
        <f t="shared" si="237"/>
        <v>2015</v>
      </c>
      <c r="K3824" s="9">
        <f t="shared" si="238"/>
        <v>42388.957638888889</v>
      </c>
      <c r="L3824">
        <v>1453244340</v>
      </c>
      <c r="M3824" s="9">
        <f t="shared" si="239"/>
        <v>42329.838159722218</v>
      </c>
      <c r="N3824">
        <v>1448136417</v>
      </c>
      <c r="O3824" t="b">
        <v>0</v>
      </c>
      <c r="P3824">
        <v>76</v>
      </c>
      <c r="Q3824" t="b">
        <v>1</v>
      </c>
      <c r="R3824" t="s">
        <v>8269</v>
      </c>
    </row>
    <row r="3825" spans="1:18" ht="43.2" x14ac:dyDescent="0.55000000000000004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0" t="str">
        <f t="shared" si="236"/>
        <v>June</v>
      </c>
      <c r="J3825" s="10">
        <f t="shared" si="237"/>
        <v>2015</v>
      </c>
      <c r="K3825" s="9">
        <f t="shared" si="238"/>
        <v>42205.165972222225</v>
      </c>
      <c r="L3825">
        <v>1437364740</v>
      </c>
      <c r="M3825" s="9">
        <f t="shared" si="239"/>
        <v>42170.910231481481</v>
      </c>
      <c r="N3825">
        <v>1434405044</v>
      </c>
      <c r="O3825" t="b">
        <v>0</v>
      </c>
      <c r="P3825">
        <v>41</v>
      </c>
      <c r="Q3825" t="b">
        <v>1</v>
      </c>
      <c r="R3825" t="s">
        <v>8269</v>
      </c>
    </row>
    <row r="3826" spans="1:18" ht="43.2" x14ac:dyDescent="0.55000000000000004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0" t="str">
        <f t="shared" si="236"/>
        <v>July</v>
      </c>
      <c r="J3826" s="10">
        <f t="shared" si="237"/>
        <v>2016</v>
      </c>
      <c r="K3826" s="9">
        <f t="shared" si="238"/>
        <v>42583.570138888885</v>
      </c>
      <c r="L3826">
        <v>1470058860</v>
      </c>
      <c r="M3826" s="9">
        <f t="shared" si="239"/>
        <v>42571.626192129625</v>
      </c>
      <c r="N3826">
        <v>1469026903</v>
      </c>
      <c r="O3826" t="b">
        <v>0</v>
      </c>
      <c r="P3826">
        <v>7</v>
      </c>
      <c r="Q3826" t="b">
        <v>1</v>
      </c>
      <c r="R3826" t="s">
        <v>8269</v>
      </c>
    </row>
    <row r="3827" spans="1:18" ht="43.2" x14ac:dyDescent="0.55000000000000004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0" t="str">
        <f t="shared" si="236"/>
        <v>May</v>
      </c>
      <c r="J3827" s="10">
        <f t="shared" si="237"/>
        <v>2015</v>
      </c>
      <c r="K3827" s="9">
        <f t="shared" si="238"/>
        <v>42172.069606481484</v>
      </c>
      <c r="L3827">
        <v>1434505214</v>
      </c>
      <c r="M3827" s="9">
        <f t="shared" si="239"/>
        <v>42151.069606481484</v>
      </c>
      <c r="N3827">
        <v>1432690814</v>
      </c>
      <c r="O3827" t="b">
        <v>0</v>
      </c>
      <c r="P3827">
        <v>49</v>
      </c>
      <c r="Q3827" t="b">
        <v>1</v>
      </c>
      <c r="R3827" t="s">
        <v>8269</v>
      </c>
    </row>
    <row r="3828" spans="1:18" ht="28.8" x14ac:dyDescent="0.55000000000000004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0" t="str">
        <f t="shared" si="236"/>
        <v>April</v>
      </c>
      <c r="J3828" s="10">
        <f t="shared" si="237"/>
        <v>2015</v>
      </c>
      <c r="K3828" s="9">
        <f t="shared" si="238"/>
        <v>42131.423541666663</v>
      </c>
      <c r="L3828">
        <v>1430993394</v>
      </c>
      <c r="M3828" s="9">
        <f t="shared" si="239"/>
        <v>42101.423541666663</v>
      </c>
      <c r="N3828">
        <v>1428401394</v>
      </c>
      <c r="O3828" t="b">
        <v>0</v>
      </c>
      <c r="P3828">
        <v>26</v>
      </c>
      <c r="Q3828" t="b">
        <v>1</v>
      </c>
      <c r="R3828" t="s">
        <v>8269</v>
      </c>
    </row>
    <row r="3829" spans="1:18" ht="57.6" x14ac:dyDescent="0.55000000000000004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0" t="str">
        <f t="shared" si="236"/>
        <v>January</v>
      </c>
      <c r="J3829" s="10">
        <f t="shared" si="237"/>
        <v>2015</v>
      </c>
      <c r="K3829" s="9">
        <f t="shared" si="238"/>
        <v>42090</v>
      </c>
      <c r="L3829">
        <v>1427414400</v>
      </c>
      <c r="M3829" s="9">
        <f t="shared" si="239"/>
        <v>42034.928252314814</v>
      </c>
      <c r="N3829">
        <v>1422656201</v>
      </c>
      <c r="O3829" t="b">
        <v>0</v>
      </c>
      <c r="P3829">
        <v>65</v>
      </c>
      <c r="Q3829" t="b">
        <v>1</v>
      </c>
      <c r="R3829" t="s">
        <v>8269</v>
      </c>
    </row>
    <row r="3830" spans="1:18" ht="43.2" x14ac:dyDescent="0.55000000000000004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0" t="str">
        <f t="shared" si="236"/>
        <v>November</v>
      </c>
      <c r="J3830" s="10">
        <f t="shared" si="237"/>
        <v>2014</v>
      </c>
      <c r="K3830" s="9">
        <f t="shared" si="238"/>
        <v>42004.569293981483</v>
      </c>
      <c r="L3830">
        <v>1420033187</v>
      </c>
      <c r="M3830" s="9">
        <f t="shared" si="239"/>
        <v>41944.527627314819</v>
      </c>
      <c r="N3830">
        <v>1414845587</v>
      </c>
      <c r="O3830" t="b">
        <v>0</v>
      </c>
      <c r="P3830">
        <v>28</v>
      </c>
      <c r="Q3830" t="b">
        <v>1</v>
      </c>
      <c r="R3830" t="s">
        <v>8269</v>
      </c>
    </row>
    <row r="3831" spans="1:18" ht="43.2" x14ac:dyDescent="0.55000000000000004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0" t="str">
        <f t="shared" si="236"/>
        <v>August</v>
      </c>
      <c r="J3831" s="10">
        <f t="shared" si="237"/>
        <v>2016</v>
      </c>
      <c r="K3831" s="9">
        <f t="shared" si="238"/>
        <v>42613.865405092598</v>
      </c>
      <c r="L3831">
        <v>1472676371</v>
      </c>
      <c r="M3831" s="9">
        <f t="shared" si="239"/>
        <v>42593.865405092598</v>
      </c>
      <c r="N3831">
        <v>1470948371</v>
      </c>
      <c r="O3831" t="b">
        <v>0</v>
      </c>
      <c r="P3831">
        <v>8</v>
      </c>
      <c r="Q3831" t="b">
        <v>1</v>
      </c>
      <c r="R3831" t="s">
        <v>8269</v>
      </c>
    </row>
    <row r="3832" spans="1:18" ht="43.2" x14ac:dyDescent="0.55000000000000004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0" t="str">
        <f t="shared" si="236"/>
        <v>May</v>
      </c>
      <c r="J3832" s="10">
        <f t="shared" si="237"/>
        <v>2016</v>
      </c>
      <c r="K3832" s="9">
        <f t="shared" si="238"/>
        <v>42517.740868055553</v>
      </c>
      <c r="L3832">
        <v>1464371211</v>
      </c>
      <c r="M3832" s="9">
        <f t="shared" si="239"/>
        <v>42503.740868055553</v>
      </c>
      <c r="N3832">
        <v>1463161611</v>
      </c>
      <c r="O3832" t="b">
        <v>0</v>
      </c>
      <c r="P3832">
        <v>3</v>
      </c>
      <c r="Q3832" t="b">
        <v>1</v>
      </c>
      <c r="R3832" t="s">
        <v>8269</v>
      </c>
    </row>
    <row r="3833" spans="1:18" ht="43.2" x14ac:dyDescent="0.55000000000000004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0" t="str">
        <f t="shared" si="236"/>
        <v>October</v>
      </c>
      <c r="J3833" s="10">
        <f t="shared" si="237"/>
        <v>2014</v>
      </c>
      <c r="K3833" s="9">
        <f t="shared" si="238"/>
        <v>41948.890567129631</v>
      </c>
      <c r="L3833">
        <v>1415222545</v>
      </c>
      <c r="M3833" s="9">
        <f t="shared" si="239"/>
        <v>41927.848900462966</v>
      </c>
      <c r="N3833">
        <v>1413404545</v>
      </c>
      <c r="O3833" t="b">
        <v>0</v>
      </c>
      <c r="P3833">
        <v>9</v>
      </c>
      <c r="Q3833" t="b">
        <v>1</v>
      </c>
      <c r="R3833" t="s">
        <v>8269</v>
      </c>
    </row>
    <row r="3834" spans="1:18" ht="43.2" x14ac:dyDescent="0.55000000000000004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0" t="str">
        <f t="shared" si="236"/>
        <v>January</v>
      </c>
      <c r="J3834" s="10">
        <f t="shared" si="237"/>
        <v>2016</v>
      </c>
      <c r="K3834" s="9">
        <f t="shared" si="238"/>
        <v>42420.114988425921</v>
      </c>
      <c r="L3834">
        <v>1455936335</v>
      </c>
      <c r="M3834" s="9">
        <f t="shared" si="239"/>
        <v>42375.114988425921</v>
      </c>
      <c r="N3834">
        <v>1452048335</v>
      </c>
      <c r="O3834" t="b">
        <v>0</v>
      </c>
      <c r="P3834">
        <v>9</v>
      </c>
      <c r="Q3834" t="b">
        <v>1</v>
      </c>
      <c r="R3834" t="s">
        <v>8269</v>
      </c>
    </row>
    <row r="3835" spans="1:18" ht="43.2" x14ac:dyDescent="0.55000000000000004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0" t="str">
        <f t="shared" si="236"/>
        <v>November</v>
      </c>
      <c r="J3835" s="10">
        <f t="shared" si="237"/>
        <v>2014</v>
      </c>
      <c r="K3835" s="9">
        <f t="shared" si="238"/>
        <v>41974.797916666663</v>
      </c>
      <c r="L3835">
        <v>1417460940</v>
      </c>
      <c r="M3835" s="9">
        <f t="shared" si="239"/>
        <v>41963.872361111105</v>
      </c>
      <c r="N3835">
        <v>1416516972</v>
      </c>
      <c r="O3835" t="b">
        <v>0</v>
      </c>
      <c r="P3835">
        <v>20</v>
      </c>
      <c r="Q3835" t="b">
        <v>1</v>
      </c>
      <c r="R3835" t="s">
        <v>8269</v>
      </c>
    </row>
    <row r="3836" spans="1:18" ht="43.2" x14ac:dyDescent="0.55000000000000004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0" t="str">
        <f t="shared" si="236"/>
        <v>May</v>
      </c>
      <c r="J3836" s="10">
        <f t="shared" si="237"/>
        <v>2015</v>
      </c>
      <c r="K3836" s="9">
        <f t="shared" si="238"/>
        <v>42173.445219907408</v>
      </c>
      <c r="L3836">
        <v>1434624067</v>
      </c>
      <c r="M3836" s="9">
        <f t="shared" si="239"/>
        <v>42143.445219907408</v>
      </c>
      <c r="N3836">
        <v>1432032067</v>
      </c>
      <c r="O3836" t="b">
        <v>0</v>
      </c>
      <c r="P3836">
        <v>57</v>
      </c>
      <c r="Q3836" t="b">
        <v>1</v>
      </c>
      <c r="R3836" t="s">
        <v>8269</v>
      </c>
    </row>
    <row r="3837" spans="1:18" ht="43.2" x14ac:dyDescent="0.55000000000000004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0" t="str">
        <f t="shared" si="236"/>
        <v>March</v>
      </c>
      <c r="J3837" s="10">
        <f t="shared" si="237"/>
        <v>2016</v>
      </c>
      <c r="K3837" s="9">
        <f t="shared" si="238"/>
        <v>42481.94222222222</v>
      </c>
      <c r="L3837">
        <v>1461278208</v>
      </c>
      <c r="M3837" s="9">
        <f t="shared" si="239"/>
        <v>42460.94222222222</v>
      </c>
      <c r="N3837">
        <v>1459463808</v>
      </c>
      <c r="O3837" t="b">
        <v>0</v>
      </c>
      <c r="P3837">
        <v>8</v>
      </c>
      <c r="Q3837" t="b">
        <v>1</v>
      </c>
      <c r="R3837" t="s">
        <v>8269</v>
      </c>
    </row>
    <row r="3838" spans="1:18" ht="43.2" x14ac:dyDescent="0.55000000000000004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0" t="str">
        <f t="shared" si="236"/>
        <v>July</v>
      </c>
      <c r="J3838" s="10">
        <f t="shared" si="237"/>
        <v>2016</v>
      </c>
      <c r="K3838" s="9">
        <f t="shared" si="238"/>
        <v>42585.172916666663</v>
      </c>
      <c r="L3838">
        <v>1470197340</v>
      </c>
      <c r="M3838" s="9">
        <f t="shared" si="239"/>
        <v>42553.926527777774</v>
      </c>
      <c r="N3838">
        <v>1467497652</v>
      </c>
      <c r="O3838" t="b">
        <v>0</v>
      </c>
      <c r="P3838">
        <v>14</v>
      </c>
      <c r="Q3838" t="b">
        <v>1</v>
      </c>
      <c r="R3838" t="s">
        <v>8269</v>
      </c>
    </row>
    <row r="3839" spans="1:18" ht="28.8" x14ac:dyDescent="0.55000000000000004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0" t="str">
        <f t="shared" si="236"/>
        <v>May</v>
      </c>
      <c r="J3839" s="10">
        <f t="shared" si="237"/>
        <v>2015</v>
      </c>
      <c r="K3839" s="9">
        <f t="shared" si="238"/>
        <v>42188.765717592592</v>
      </c>
      <c r="L3839">
        <v>1435947758</v>
      </c>
      <c r="M3839" s="9">
        <f t="shared" si="239"/>
        <v>42152.765717592592</v>
      </c>
      <c r="N3839">
        <v>1432837358</v>
      </c>
      <c r="O3839" t="b">
        <v>0</v>
      </c>
      <c r="P3839">
        <v>17</v>
      </c>
      <c r="Q3839" t="b">
        <v>1</v>
      </c>
      <c r="R3839" t="s">
        <v>8269</v>
      </c>
    </row>
    <row r="3840" spans="1:18" ht="57.6" x14ac:dyDescent="0.55000000000000004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0" t="str">
        <f t="shared" si="236"/>
        <v>April</v>
      </c>
      <c r="J3840" s="10">
        <f t="shared" si="237"/>
        <v>2015</v>
      </c>
      <c r="K3840" s="9">
        <f t="shared" si="238"/>
        <v>42146.710752314815</v>
      </c>
      <c r="L3840">
        <v>1432314209</v>
      </c>
      <c r="M3840" s="9">
        <f t="shared" si="239"/>
        <v>42116.710752314815</v>
      </c>
      <c r="N3840">
        <v>1429722209</v>
      </c>
      <c r="O3840" t="b">
        <v>0</v>
      </c>
      <c r="P3840">
        <v>100</v>
      </c>
      <c r="Q3840" t="b">
        <v>1</v>
      </c>
      <c r="R3840" t="s">
        <v>8269</v>
      </c>
    </row>
    <row r="3841" spans="1:18" ht="43.2" x14ac:dyDescent="0.55000000000000004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0" t="str">
        <f t="shared" si="236"/>
        <v>May</v>
      </c>
      <c r="J3841" s="10">
        <f t="shared" si="237"/>
        <v>2015</v>
      </c>
      <c r="K3841" s="9">
        <f t="shared" si="238"/>
        <v>42215.142638888887</v>
      </c>
      <c r="L3841">
        <v>1438226724</v>
      </c>
      <c r="M3841" s="9">
        <f t="shared" si="239"/>
        <v>42155.142638888887</v>
      </c>
      <c r="N3841">
        <v>1433042724</v>
      </c>
      <c r="O3841" t="b">
        <v>0</v>
      </c>
      <c r="P3841">
        <v>32</v>
      </c>
      <c r="Q3841" t="b">
        <v>1</v>
      </c>
      <c r="R3841" t="s">
        <v>8269</v>
      </c>
    </row>
    <row r="3842" spans="1:18" ht="43.2" x14ac:dyDescent="0.55000000000000004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0" t="str">
        <f t="shared" si="236"/>
        <v>March</v>
      </c>
      <c r="J3842" s="10">
        <f t="shared" si="237"/>
        <v>2016</v>
      </c>
      <c r="K3842" s="9">
        <f t="shared" si="238"/>
        <v>42457.660057870366</v>
      </c>
      <c r="L3842">
        <v>1459180229</v>
      </c>
      <c r="M3842" s="9">
        <f t="shared" si="239"/>
        <v>42432.701724537037</v>
      </c>
      <c r="N3842">
        <v>1457023829</v>
      </c>
      <c r="O3842" t="b">
        <v>0</v>
      </c>
      <c r="P3842">
        <v>3</v>
      </c>
      <c r="Q3842" t="b">
        <v>1</v>
      </c>
      <c r="R3842" t="s">
        <v>8269</v>
      </c>
    </row>
    <row r="3843" spans="1:18" ht="43.2" x14ac:dyDescent="0.55000000000000004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0" t="str">
        <f t="shared" ref="I3843:I3906" si="240">TEXT(M3843, "mmmm")</f>
        <v>May</v>
      </c>
      <c r="J3843" s="10">
        <f t="shared" ref="J3843:J3906" si="241">YEAR(M3843)</f>
        <v>2014</v>
      </c>
      <c r="K3843" s="9">
        <f t="shared" ref="K3843:K3906" si="242">(((L3843/60)/60)/24)+DATE(1970,1,1)</f>
        <v>41840.785729166666</v>
      </c>
      <c r="L3843">
        <v>1405882287</v>
      </c>
      <c r="M3843" s="9">
        <f t="shared" ref="M3843:M3906" si="243">(((N3843/60)/60)/24)+DATE(1970,1,1)</f>
        <v>41780.785729166666</v>
      </c>
      <c r="N3843">
        <v>1400698287</v>
      </c>
      <c r="O3843" t="b">
        <v>1</v>
      </c>
      <c r="P3843">
        <v>34</v>
      </c>
      <c r="Q3843" t="b">
        <v>0</v>
      </c>
      <c r="R3843" t="s">
        <v>8269</v>
      </c>
    </row>
    <row r="3844" spans="1:18" ht="43.2" x14ac:dyDescent="0.55000000000000004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0" t="str">
        <f t="shared" si="240"/>
        <v>April</v>
      </c>
      <c r="J3844" s="10">
        <f t="shared" si="241"/>
        <v>2014</v>
      </c>
      <c r="K3844" s="9">
        <f t="shared" si="242"/>
        <v>41770.493657407409</v>
      </c>
      <c r="L3844">
        <v>1399809052</v>
      </c>
      <c r="M3844" s="9">
        <f t="shared" si="243"/>
        <v>41740.493657407409</v>
      </c>
      <c r="N3844">
        <v>1397217052</v>
      </c>
      <c r="O3844" t="b">
        <v>1</v>
      </c>
      <c r="P3844">
        <v>23</v>
      </c>
      <c r="Q3844" t="b">
        <v>0</v>
      </c>
      <c r="R3844" t="s">
        <v>8269</v>
      </c>
    </row>
    <row r="3845" spans="1:18" ht="43.2" x14ac:dyDescent="0.55000000000000004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0" t="str">
        <f t="shared" si="240"/>
        <v>May</v>
      </c>
      <c r="J3845" s="10">
        <f t="shared" si="241"/>
        <v>2014</v>
      </c>
      <c r="K3845" s="9">
        <f t="shared" si="242"/>
        <v>41791.072500000002</v>
      </c>
      <c r="L3845">
        <v>1401587064</v>
      </c>
      <c r="M3845" s="9">
        <f t="shared" si="243"/>
        <v>41766.072500000002</v>
      </c>
      <c r="N3845">
        <v>1399427064</v>
      </c>
      <c r="O3845" t="b">
        <v>1</v>
      </c>
      <c r="P3845">
        <v>19</v>
      </c>
      <c r="Q3845" t="b">
        <v>0</v>
      </c>
      <c r="R3845" t="s">
        <v>8269</v>
      </c>
    </row>
    <row r="3846" spans="1:18" ht="43.2" x14ac:dyDescent="0.55000000000000004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0" t="str">
        <f t="shared" si="240"/>
        <v>May</v>
      </c>
      <c r="J3846" s="10">
        <f t="shared" si="241"/>
        <v>2014</v>
      </c>
      <c r="K3846" s="9">
        <f t="shared" si="242"/>
        <v>41793.290972222225</v>
      </c>
      <c r="L3846">
        <v>1401778740</v>
      </c>
      <c r="M3846" s="9">
        <f t="shared" si="243"/>
        <v>41766.617291666669</v>
      </c>
      <c r="N3846">
        <v>1399474134</v>
      </c>
      <c r="O3846" t="b">
        <v>1</v>
      </c>
      <c r="P3846">
        <v>50</v>
      </c>
      <c r="Q3846" t="b">
        <v>0</v>
      </c>
      <c r="R3846" t="s">
        <v>8269</v>
      </c>
    </row>
    <row r="3847" spans="1:18" ht="57.6" x14ac:dyDescent="0.55000000000000004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0" t="str">
        <f t="shared" si="240"/>
        <v>September</v>
      </c>
      <c r="J3847" s="10">
        <f t="shared" si="241"/>
        <v>2015</v>
      </c>
      <c r="K3847" s="9">
        <f t="shared" si="242"/>
        <v>42278.627013888887</v>
      </c>
      <c r="L3847">
        <v>1443711774</v>
      </c>
      <c r="M3847" s="9">
        <f t="shared" si="243"/>
        <v>42248.627013888887</v>
      </c>
      <c r="N3847">
        <v>1441119774</v>
      </c>
      <c r="O3847" t="b">
        <v>1</v>
      </c>
      <c r="P3847">
        <v>12</v>
      </c>
      <c r="Q3847" t="b">
        <v>0</v>
      </c>
      <c r="R3847" t="s">
        <v>8269</v>
      </c>
    </row>
    <row r="3848" spans="1:18" ht="43.2" x14ac:dyDescent="0.55000000000000004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0" t="str">
        <f t="shared" si="240"/>
        <v>September</v>
      </c>
      <c r="J3848" s="10">
        <f t="shared" si="241"/>
        <v>2014</v>
      </c>
      <c r="K3848" s="9">
        <f t="shared" si="242"/>
        <v>41916.290972222225</v>
      </c>
      <c r="L3848">
        <v>1412405940</v>
      </c>
      <c r="M3848" s="9">
        <f t="shared" si="243"/>
        <v>41885.221550925926</v>
      </c>
      <c r="N3848">
        <v>1409721542</v>
      </c>
      <c r="O3848" t="b">
        <v>1</v>
      </c>
      <c r="P3848">
        <v>8</v>
      </c>
      <c r="Q3848" t="b">
        <v>0</v>
      </c>
      <c r="R3848" t="s">
        <v>8269</v>
      </c>
    </row>
    <row r="3849" spans="1:18" ht="43.2" x14ac:dyDescent="0.55000000000000004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0" t="str">
        <f t="shared" si="240"/>
        <v>June</v>
      </c>
      <c r="J3849" s="10">
        <f t="shared" si="241"/>
        <v>2015</v>
      </c>
      <c r="K3849" s="9">
        <f t="shared" si="242"/>
        <v>42204.224432870367</v>
      </c>
      <c r="L3849">
        <v>1437283391</v>
      </c>
      <c r="M3849" s="9">
        <f t="shared" si="243"/>
        <v>42159.224432870367</v>
      </c>
      <c r="N3849">
        <v>1433395391</v>
      </c>
      <c r="O3849" t="b">
        <v>1</v>
      </c>
      <c r="P3849">
        <v>9</v>
      </c>
      <c r="Q3849" t="b">
        <v>0</v>
      </c>
      <c r="R3849" t="s">
        <v>8269</v>
      </c>
    </row>
    <row r="3850" spans="1:18" ht="43.2" x14ac:dyDescent="0.55000000000000004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0" t="str">
        <f t="shared" si="240"/>
        <v>September</v>
      </c>
      <c r="J3850" s="10">
        <f t="shared" si="241"/>
        <v>2015</v>
      </c>
      <c r="K3850" s="9">
        <f t="shared" si="242"/>
        <v>42295.817002314812</v>
      </c>
      <c r="L3850">
        <v>1445196989</v>
      </c>
      <c r="M3850" s="9">
        <f t="shared" si="243"/>
        <v>42265.817002314812</v>
      </c>
      <c r="N3850">
        <v>1442604989</v>
      </c>
      <c r="O3850" t="b">
        <v>1</v>
      </c>
      <c r="P3850">
        <v>43</v>
      </c>
      <c r="Q3850" t="b">
        <v>0</v>
      </c>
      <c r="R3850" t="s">
        <v>8269</v>
      </c>
    </row>
    <row r="3851" spans="1:18" ht="43.2" x14ac:dyDescent="0.55000000000000004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0" t="str">
        <f t="shared" si="240"/>
        <v>May</v>
      </c>
      <c r="J3851" s="10">
        <f t="shared" si="241"/>
        <v>2015</v>
      </c>
      <c r="K3851" s="9">
        <f t="shared" si="242"/>
        <v>42166.767175925925</v>
      </c>
      <c r="L3851">
        <v>1434047084</v>
      </c>
      <c r="M3851" s="9">
        <f t="shared" si="243"/>
        <v>42136.767175925925</v>
      </c>
      <c r="N3851">
        <v>1431455084</v>
      </c>
      <c r="O3851" t="b">
        <v>1</v>
      </c>
      <c r="P3851">
        <v>28</v>
      </c>
      <c r="Q3851" t="b">
        <v>0</v>
      </c>
      <c r="R3851" t="s">
        <v>8269</v>
      </c>
    </row>
    <row r="3852" spans="1:18" ht="28.8" x14ac:dyDescent="0.55000000000000004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0" t="str">
        <f t="shared" si="240"/>
        <v>December</v>
      </c>
      <c r="J3852" s="10">
        <f t="shared" si="241"/>
        <v>2014</v>
      </c>
      <c r="K3852" s="9">
        <f t="shared" si="242"/>
        <v>42005.124340277776</v>
      </c>
      <c r="L3852">
        <v>1420081143</v>
      </c>
      <c r="M3852" s="9">
        <f t="shared" si="243"/>
        <v>41975.124340277776</v>
      </c>
      <c r="N3852">
        <v>1417489143</v>
      </c>
      <c r="O3852" t="b">
        <v>1</v>
      </c>
      <c r="P3852">
        <v>4</v>
      </c>
      <c r="Q3852" t="b">
        <v>0</v>
      </c>
      <c r="R3852" t="s">
        <v>8269</v>
      </c>
    </row>
    <row r="3853" spans="1:18" ht="43.2" x14ac:dyDescent="0.55000000000000004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0" t="str">
        <f t="shared" si="240"/>
        <v>June</v>
      </c>
      <c r="J3853" s="10">
        <f t="shared" si="241"/>
        <v>2015</v>
      </c>
      <c r="K3853" s="9">
        <f t="shared" si="242"/>
        <v>42202.439571759256</v>
      </c>
      <c r="L3853">
        <v>1437129179</v>
      </c>
      <c r="M3853" s="9">
        <f t="shared" si="243"/>
        <v>42172.439571759256</v>
      </c>
      <c r="N3853">
        <v>1434537179</v>
      </c>
      <c r="O3853" t="b">
        <v>1</v>
      </c>
      <c r="P3853">
        <v>24</v>
      </c>
      <c r="Q3853" t="b">
        <v>0</v>
      </c>
      <c r="R3853" t="s">
        <v>8269</v>
      </c>
    </row>
    <row r="3854" spans="1:18" ht="43.2" x14ac:dyDescent="0.55000000000000004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0" t="str">
        <f t="shared" si="240"/>
        <v>March</v>
      </c>
      <c r="J3854" s="10">
        <f t="shared" si="241"/>
        <v>2015</v>
      </c>
      <c r="K3854" s="9">
        <f t="shared" si="242"/>
        <v>42090.149027777778</v>
      </c>
      <c r="L3854">
        <v>1427427276</v>
      </c>
      <c r="M3854" s="9">
        <f t="shared" si="243"/>
        <v>42065.190694444449</v>
      </c>
      <c r="N3854">
        <v>1425270876</v>
      </c>
      <c r="O3854" t="b">
        <v>0</v>
      </c>
      <c r="P3854">
        <v>2</v>
      </c>
      <c r="Q3854" t="b">
        <v>0</v>
      </c>
      <c r="R3854" t="s">
        <v>8269</v>
      </c>
    </row>
    <row r="3855" spans="1:18" ht="28.8" x14ac:dyDescent="0.55000000000000004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0" t="str">
        <f t="shared" si="240"/>
        <v>July</v>
      </c>
      <c r="J3855" s="10">
        <f t="shared" si="241"/>
        <v>2014</v>
      </c>
      <c r="K3855" s="9">
        <f t="shared" si="242"/>
        <v>41883.84002314815</v>
      </c>
      <c r="L3855">
        <v>1409602178</v>
      </c>
      <c r="M3855" s="9">
        <f t="shared" si="243"/>
        <v>41848.84002314815</v>
      </c>
      <c r="N3855">
        <v>1406578178</v>
      </c>
      <c r="O3855" t="b">
        <v>0</v>
      </c>
      <c r="P3855">
        <v>2</v>
      </c>
      <c r="Q3855" t="b">
        <v>0</v>
      </c>
      <c r="R3855" t="s">
        <v>8269</v>
      </c>
    </row>
    <row r="3856" spans="1:18" ht="28.8" x14ac:dyDescent="0.55000000000000004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0" t="str">
        <f t="shared" si="240"/>
        <v>April</v>
      </c>
      <c r="J3856" s="10">
        <f t="shared" si="241"/>
        <v>2015</v>
      </c>
      <c r="K3856" s="9">
        <f t="shared" si="242"/>
        <v>42133.884930555556</v>
      </c>
      <c r="L3856">
        <v>1431206058</v>
      </c>
      <c r="M3856" s="9">
        <f t="shared" si="243"/>
        <v>42103.884930555556</v>
      </c>
      <c r="N3856">
        <v>1428614058</v>
      </c>
      <c r="O3856" t="b">
        <v>0</v>
      </c>
      <c r="P3856">
        <v>20</v>
      </c>
      <c r="Q3856" t="b">
        <v>0</v>
      </c>
      <c r="R3856" t="s">
        <v>8269</v>
      </c>
    </row>
    <row r="3857" spans="1:18" ht="43.2" x14ac:dyDescent="0.55000000000000004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0" t="str">
        <f t="shared" si="240"/>
        <v>February</v>
      </c>
      <c r="J3857" s="10">
        <f t="shared" si="241"/>
        <v>2015</v>
      </c>
      <c r="K3857" s="9">
        <f t="shared" si="242"/>
        <v>42089.929062499999</v>
      </c>
      <c r="L3857">
        <v>1427408271</v>
      </c>
      <c r="M3857" s="9">
        <f t="shared" si="243"/>
        <v>42059.970729166671</v>
      </c>
      <c r="N3857">
        <v>1424819871</v>
      </c>
      <c r="O3857" t="b">
        <v>0</v>
      </c>
      <c r="P3857">
        <v>1</v>
      </c>
      <c r="Q3857" t="b">
        <v>0</v>
      </c>
      <c r="R3857" t="s">
        <v>8269</v>
      </c>
    </row>
    <row r="3858" spans="1:18" ht="43.2" x14ac:dyDescent="0.55000000000000004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0" t="str">
        <f t="shared" si="240"/>
        <v>February</v>
      </c>
      <c r="J3858" s="10">
        <f t="shared" si="241"/>
        <v>2015</v>
      </c>
      <c r="K3858" s="9">
        <f t="shared" si="242"/>
        <v>42071.701423611114</v>
      </c>
      <c r="L3858">
        <v>1425833403</v>
      </c>
      <c r="M3858" s="9">
        <f t="shared" si="243"/>
        <v>42041.743090277778</v>
      </c>
      <c r="N3858">
        <v>1423245003</v>
      </c>
      <c r="O3858" t="b">
        <v>0</v>
      </c>
      <c r="P3858">
        <v>1</v>
      </c>
      <c r="Q3858" t="b">
        <v>0</v>
      </c>
      <c r="R3858" t="s">
        <v>8269</v>
      </c>
    </row>
    <row r="3859" spans="1:18" ht="43.2" x14ac:dyDescent="0.55000000000000004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0" t="str">
        <f t="shared" si="240"/>
        <v>July</v>
      </c>
      <c r="J3859" s="10">
        <f t="shared" si="241"/>
        <v>2014</v>
      </c>
      <c r="K3859" s="9">
        <f t="shared" si="242"/>
        <v>41852.716666666667</v>
      </c>
      <c r="L3859">
        <v>1406913120</v>
      </c>
      <c r="M3859" s="9">
        <f t="shared" si="243"/>
        <v>41829.73715277778</v>
      </c>
      <c r="N3859">
        <v>1404927690</v>
      </c>
      <c r="O3859" t="b">
        <v>0</v>
      </c>
      <c r="P3859">
        <v>4</v>
      </c>
      <c r="Q3859" t="b">
        <v>0</v>
      </c>
      <c r="R3859" t="s">
        <v>8269</v>
      </c>
    </row>
    <row r="3860" spans="1:18" ht="43.2" x14ac:dyDescent="0.55000000000000004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0" t="str">
        <f t="shared" si="240"/>
        <v>May</v>
      </c>
      <c r="J3860" s="10">
        <f t="shared" si="241"/>
        <v>2015</v>
      </c>
      <c r="K3860" s="9">
        <f t="shared" si="242"/>
        <v>42146.875</v>
      </c>
      <c r="L3860">
        <v>1432328400</v>
      </c>
      <c r="M3860" s="9">
        <f t="shared" si="243"/>
        <v>42128.431064814817</v>
      </c>
      <c r="N3860">
        <v>1430734844</v>
      </c>
      <c r="O3860" t="b">
        <v>0</v>
      </c>
      <c r="P3860">
        <v>1</v>
      </c>
      <c r="Q3860" t="b">
        <v>0</v>
      </c>
      <c r="R3860" t="s">
        <v>8269</v>
      </c>
    </row>
    <row r="3861" spans="1:18" ht="43.2" x14ac:dyDescent="0.55000000000000004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0" t="str">
        <f t="shared" si="240"/>
        <v>May</v>
      </c>
      <c r="J3861" s="10">
        <f t="shared" si="241"/>
        <v>2014</v>
      </c>
      <c r="K3861" s="9">
        <f t="shared" si="242"/>
        <v>41815.875</v>
      </c>
      <c r="L3861">
        <v>1403730000</v>
      </c>
      <c r="M3861" s="9">
        <f t="shared" si="243"/>
        <v>41789.893599537041</v>
      </c>
      <c r="N3861">
        <v>1401485207</v>
      </c>
      <c r="O3861" t="b">
        <v>0</v>
      </c>
      <c r="P3861">
        <v>1</v>
      </c>
      <c r="Q3861" t="b">
        <v>0</v>
      </c>
      <c r="R3861" t="s">
        <v>8269</v>
      </c>
    </row>
    <row r="3862" spans="1:18" ht="43.2" x14ac:dyDescent="0.55000000000000004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0" t="str">
        <f t="shared" si="240"/>
        <v>July</v>
      </c>
      <c r="J3862" s="10">
        <f t="shared" si="241"/>
        <v>2014</v>
      </c>
      <c r="K3862" s="9">
        <f t="shared" si="242"/>
        <v>41863.660995370366</v>
      </c>
      <c r="L3862">
        <v>1407858710</v>
      </c>
      <c r="M3862" s="9">
        <f t="shared" si="243"/>
        <v>41833.660995370366</v>
      </c>
      <c r="N3862">
        <v>1405266710</v>
      </c>
      <c r="O3862" t="b">
        <v>0</v>
      </c>
      <c r="P3862">
        <v>13</v>
      </c>
      <c r="Q3862" t="b">
        <v>0</v>
      </c>
      <c r="R3862" t="s">
        <v>8269</v>
      </c>
    </row>
    <row r="3863" spans="1:18" x14ac:dyDescent="0.55000000000000004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0" t="str">
        <f t="shared" si="240"/>
        <v>October</v>
      </c>
      <c r="J3863" s="10">
        <f t="shared" si="241"/>
        <v>2014</v>
      </c>
      <c r="K3863" s="9">
        <f t="shared" si="242"/>
        <v>41955.907638888893</v>
      </c>
      <c r="L3863">
        <v>1415828820</v>
      </c>
      <c r="M3863" s="9">
        <f t="shared" si="243"/>
        <v>41914.590011574073</v>
      </c>
      <c r="N3863">
        <v>1412258977</v>
      </c>
      <c r="O3863" t="b">
        <v>0</v>
      </c>
      <c r="P3863">
        <v>1</v>
      </c>
      <c r="Q3863" t="b">
        <v>0</v>
      </c>
      <c r="R3863" t="s">
        <v>8269</v>
      </c>
    </row>
    <row r="3864" spans="1:18" ht="28.8" x14ac:dyDescent="0.55000000000000004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0" t="str">
        <f t="shared" si="240"/>
        <v>August</v>
      </c>
      <c r="J3864" s="10">
        <f t="shared" si="241"/>
        <v>2016</v>
      </c>
      <c r="K3864" s="9">
        <f t="shared" si="242"/>
        <v>42625.707638888889</v>
      </c>
      <c r="L3864">
        <v>1473699540</v>
      </c>
      <c r="M3864" s="9">
        <f t="shared" si="243"/>
        <v>42611.261064814811</v>
      </c>
      <c r="N3864">
        <v>1472451356</v>
      </c>
      <c r="O3864" t="b">
        <v>0</v>
      </c>
      <c r="P3864">
        <v>1</v>
      </c>
      <c r="Q3864" t="b">
        <v>0</v>
      </c>
      <c r="R3864" t="s">
        <v>8269</v>
      </c>
    </row>
    <row r="3865" spans="1:18" ht="43.2" x14ac:dyDescent="0.55000000000000004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0" t="str">
        <f t="shared" si="240"/>
        <v>September</v>
      </c>
      <c r="J3865" s="10">
        <f t="shared" si="241"/>
        <v>2015</v>
      </c>
      <c r="K3865" s="9">
        <f t="shared" si="242"/>
        <v>42313.674826388888</v>
      </c>
      <c r="L3865">
        <v>1446739905</v>
      </c>
      <c r="M3865" s="9">
        <f t="shared" si="243"/>
        <v>42253.633159722223</v>
      </c>
      <c r="N3865">
        <v>1441552305</v>
      </c>
      <c r="O3865" t="b">
        <v>0</v>
      </c>
      <c r="P3865">
        <v>0</v>
      </c>
      <c r="Q3865" t="b">
        <v>0</v>
      </c>
      <c r="R3865" t="s">
        <v>8269</v>
      </c>
    </row>
    <row r="3866" spans="1:18" ht="43.2" x14ac:dyDescent="0.55000000000000004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0" t="str">
        <f t="shared" si="240"/>
        <v>October</v>
      </c>
      <c r="J3866" s="10">
        <f t="shared" si="241"/>
        <v>2015</v>
      </c>
      <c r="K3866" s="9">
        <f t="shared" si="242"/>
        <v>42325.933495370366</v>
      </c>
      <c r="L3866">
        <v>1447799054</v>
      </c>
      <c r="M3866" s="9">
        <f t="shared" si="243"/>
        <v>42295.891828703709</v>
      </c>
      <c r="N3866">
        <v>1445203454</v>
      </c>
      <c r="O3866" t="b">
        <v>0</v>
      </c>
      <c r="P3866">
        <v>3</v>
      </c>
      <c r="Q3866" t="b">
        <v>0</v>
      </c>
      <c r="R3866" t="s">
        <v>8269</v>
      </c>
    </row>
    <row r="3867" spans="1:18" ht="43.2" x14ac:dyDescent="0.55000000000000004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0" t="str">
        <f t="shared" si="240"/>
        <v>July</v>
      </c>
      <c r="J3867" s="10">
        <f t="shared" si="241"/>
        <v>2014</v>
      </c>
      <c r="K3867" s="9">
        <f t="shared" si="242"/>
        <v>41881.229166666664</v>
      </c>
      <c r="L3867">
        <v>1409376600</v>
      </c>
      <c r="M3867" s="9">
        <f t="shared" si="243"/>
        <v>41841.651597222226</v>
      </c>
      <c r="N3867">
        <v>1405957098</v>
      </c>
      <c r="O3867" t="b">
        <v>0</v>
      </c>
      <c r="P3867">
        <v>14</v>
      </c>
      <c r="Q3867" t="b">
        <v>0</v>
      </c>
      <c r="R3867" t="s">
        <v>8269</v>
      </c>
    </row>
    <row r="3868" spans="1:18" ht="28.8" x14ac:dyDescent="0.55000000000000004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0" t="str">
        <f t="shared" si="240"/>
        <v>February</v>
      </c>
      <c r="J3868" s="10">
        <f t="shared" si="241"/>
        <v>2016</v>
      </c>
      <c r="K3868" s="9">
        <f t="shared" si="242"/>
        <v>42452.145138888889</v>
      </c>
      <c r="L3868">
        <v>1458703740</v>
      </c>
      <c r="M3868" s="9">
        <f t="shared" si="243"/>
        <v>42402.947002314817</v>
      </c>
      <c r="N3868">
        <v>1454453021</v>
      </c>
      <c r="O3868" t="b">
        <v>0</v>
      </c>
      <c r="P3868">
        <v>2</v>
      </c>
      <c r="Q3868" t="b">
        <v>0</v>
      </c>
      <c r="R3868" t="s">
        <v>8269</v>
      </c>
    </row>
    <row r="3869" spans="1:18" ht="43.2" x14ac:dyDescent="0.55000000000000004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0" t="str">
        <f t="shared" si="240"/>
        <v>May</v>
      </c>
      <c r="J3869" s="10">
        <f t="shared" si="241"/>
        <v>2016</v>
      </c>
      <c r="K3869" s="9">
        <f t="shared" si="242"/>
        <v>42539.814108796301</v>
      </c>
      <c r="L3869">
        <v>1466278339</v>
      </c>
      <c r="M3869" s="9">
        <f t="shared" si="243"/>
        <v>42509.814108796301</v>
      </c>
      <c r="N3869">
        <v>1463686339</v>
      </c>
      <c r="O3869" t="b">
        <v>0</v>
      </c>
      <c r="P3869">
        <v>5</v>
      </c>
      <c r="Q3869" t="b">
        <v>0</v>
      </c>
      <c r="R3869" t="s">
        <v>8269</v>
      </c>
    </row>
    <row r="3870" spans="1:18" x14ac:dyDescent="0.55000000000000004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0" t="str">
        <f t="shared" si="240"/>
        <v>August</v>
      </c>
      <c r="J3870" s="10">
        <f t="shared" si="241"/>
        <v>2014</v>
      </c>
      <c r="K3870" s="9">
        <f t="shared" si="242"/>
        <v>41890.659780092588</v>
      </c>
      <c r="L3870">
        <v>1410191405</v>
      </c>
      <c r="M3870" s="9">
        <f t="shared" si="243"/>
        <v>41865.659780092588</v>
      </c>
      <c r="N3870">
        <v>1408031405</v>
      </c>
      <c r="O3870" t="b">
        <v>0</v>
      </c>
      <c r="P3870">
        <v>1</v>
      </c>
      <c r="Q3870" t="b">
        <v>0</v>
      </c>
      <c r="R3870" t="s">
        <v>8303</v>
      </c>
    </row>
    <row r="3871" spans="1:18" ht="28.8" x14ac:dyDescent="0.55000000000000004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0" t="str">
        <f t="shared" si="240"/>
        <v>February</v>
      </c>
      <c r="J3871" s="10">
        <f t="shared" si="241"/>
        <v>2015</v>
      </c>
      <c r="K3871" s="9">
        <f t="shared" si="242"/>
        <v>42077.132638888885</v>
      </c>
      <c r="L3871">
        <v>1426302660</v>
      </c>
      <c r="M3871" s="9">
        <f t="shared" si="243"/>
        <v>42047.724444444444</v>
      </c>
      <c r="N3871">
        <v>1423761792</v>
      </c>
      <c r="O3871" t="b">
        <v>0</v>
      </c>
      <c r="P3871">
        <v>15</v>
      </c>
      <c r="Q3871" t="b">
        <v>0</v>
      </c>
      <c r="R3871" t="s">
        <v>8303</v>
      </c>
    </row>
    <row r="3872" spans="1:18" ht="43.2" x14ac:dyDescent="0.55000000000000004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0" t="str">
        <f t="shared" si="240"/>
        <v>June</v>
      </c>
      <c r="J3872" s="10">
        <f t="shared" si="241"/>
        <v>2014</v>
      </c>
      <c r="K3872" s="9">
        <f t="shared" si="242"/>
        <v>41823.17219907407</v>
      </c>
      <c r="L3872">
        <v>1404360478</v>
      </c>
      <c r="M3872" s="9">
        <f t="shared" si="243"/>
        <v>41793.17219907407</v>
      </c>
      <c r="N3872">
        <v>1401768478</v>
      </c>
      <c r="O3872" t="b">
        <v>0</v>
      </c>
      <c r="P3872">
        <v>10</v>
      </c>
      <c r="Q3872" t="b">
        <v>0</v>
      </c>
      <c r="R3872" t="s">
        <v>8303</v>
      </c>
    </row>
    <row r="3873" spans="1:18" ht="28.8" x14ac:dyDescent="0.55000000000000004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0" t="str">
        <f t="shared" si="240"/>
        <v>January</v>
      </c>
      <c r="J3873" s="10">
        <f t="shared" si="241"/>
        <v>2017</v>
      </c>
      <c r="K3873" s="9">
        <f t="shared" si="242"/>
        <v>42823.739004629635</v>
      </c>
      <c r="L3873">
        <v>1490809450</v>
      </c>
      <c r="M3873" s="9">
        <f t="shared" si="243"/>
        <v>42763.780671296292</v>
      </c>
      <c r="N3873">
        <v>1485629050</v>
      </c>
      <c r="O3873" t="b">
        <v>0</v>
      </c>
      <c r="P3873">
        <v>3</v>
      </c>
      <c r="Q3873" t="b">
        <v>0</v>
      </c>
      <c r="R3873" t="s">
        <v>8303</v>
      </c>
    </row>
    <row r="3874" spans="1:18" ht="43.2" x14ac:dyDescent="0.55000000000000004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0" t="str">
        <f t="shared" si="240"/>
        <v>June</v>
      </c>
      <c r="J3874" s="10">
        <f t="shared" si="241"/>
        <v>2015</v>
      </c>
      <c r="K3874" s="9">
        <f t="shared" si="242"/>
        <v>42230.145787037036</v>
      </c>
      <c r="L3874">
        <v>1439522996</v>
      </c>
      <c r="M3874" s="9">
        <f t="shared" si="243"/>
        <v>42180.145787037036</v>
      </c>
      <c r="N3874">
        <v>1435202996</v>
      </c>
      <c r="O3874" t="b">
        <v>0</v>
      </c>
      <c r="P3874">
        <v>0</v>
      </c>
      <c r="Q3874" t="b">
        <v>0</v>
      </c>
      <c r="R3874" t="s">
        <v>8303</v>
      </c>
    </row>
    <row r="3875" spans="1:18" ht="43.2" x14ac:dyDescent="0.55000000000000004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0" t="str">
        <f t="shared" si="240"/>
        <v>September</v>
      </c>
      <c r="J3875" s="10">
        <f t="shared" si="241"/>
        <v>2015</v>
      </c>
      <c r="K3875" s="9">
        <f t="shared" si="242"/>
        <v>42285.696006944447</v>
      </c>
      <c r="L3875">
        <v>1444322535</v>
      </c>
      <c r="M3875" s="9">
        <f t="shared" si="243"/>
        <v>42255.696006944447</v>
      </c>
      <c r="N3875">
        <v>1441730535</v>
      </c>
      <c r="O3875" t="b">
        <v>0</v>
      </c>
      <c r="P3875">
        <v>0</v>
      </c>
      <c r="Q3875" t="b">
        <v>0</v>
      </c>
      <c r="R3875" t="s">
        <v>8303</v>
      </c>
    </row>
    <row r="3876" spans="1:18" ht="43.2" x14ac:dyDescent="0.55000000000000004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0" t="str">
        <f t="shared" si="240"/>
        <v>January</v>
      </c>
      <c r="J3876" s="10">
        <f t="shared" si="241"/>
        <v>2015</v>
      </c>
      <c r="K3876" s="9">
        <f t="shared" si="242"/>
        <v>42028.041666666672</v>
      </c>
      <c r="L3876">
        <v>1422061200</v>
      </c>
      <c r="M3876" s="9">
        <f t="shared" si="243"/>
        <v>42007.016458333332</v>
      </c>
      <c r="N3876">
        <v>1420244622</v>
      </c>
      <c r="O3876" t="b">
        <v>0</v>
      </c>
      <c r="P3876">
        <v>0</v>
      </c>
      <c r="Q3876" t="b">
        <v>0</v>
      </c>
      <c r="R3876" t="s">
        <v>8303</v>
      </c>
    </row>
    <row r="3877" spans="1:18" ht="43.2" x14ac:dyDescent="0.55000000000000004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0" t="str">
        <f t="shared" si="240"/>
        <v>September</v>
      </c>
      <c r="J3877" s="10">
        <f t="shared" si="241"/>
        <v>2016</v>
      </c>
      <c r="K3877" s="9">
        <f t="shared" si="242"/>
        <v>42616.416666666672</v>
      </c>
      <c r="L3877">
        <v>1472896800</v>
      </c>
      <c r="M3877" s="9">
        <f t="shared" si="243"/>
        <v>42615.346817129626</v>
      </c>
      <c r="N3877">
        <v>1472804365</v>
      </c>
      <c r="O3877" t="b">
        <v>0</v>
      </c>
      <c r="P3877">
        <v>0</v>
      </c>
      <c r="Q3877" t="b">
        <v>0</v>
      </c>
      <c r="R3877" t="s">
        <v>8303</v>
      </c>
    </row>
    <row r="3878" spans="1:18" ht="43.2" x14ac:dyDescent="0.55000000000000004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0" t="str">
        <f t="shared" si="240"/>
        <v>January</v>
      </c>
      <c r="J3878" s="10">
        <f t="shared" si="241"/>
        <v>2016</v>
      </c>
      <c r="K3878" s="9">
        <f t="shared" si="242"/>
        <v>42402.624166666668</v>
      </c>
      <c r="L3878">
        <v>1454425128</v>
      </c>
      <c r="M3878" s="9">
        <f t="shared" si="243"/>
        <v>42372.624166666668</v>
      </c>
      <c r="N3878">
        <v>1451833128</v>
      </c>
      <c r="O3878" t="b">
        <v>0</v>
      </c>
      <c r="P3878">
        <v>46</v>
      </c>
      <c r="Q3878" t="b">
        <v>0</v>
      </c>
      <c r="R3878" t="s">
        <v>8303</v>
      </c>
    </row>
    <row r="3879" spans="1:18" ht="43.2" x14ac:dyDescent="0.55000000000000004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0" t="str">
        <f t="shared" si="240"/>
        <v>November</v>
      </c>
      <c r="J3879" s="10">
        <f t="shared" si="241"/>
        <v>2016</v>
      </c>
      <c r="K3879" s="9">
        <f t="shared" si="242"/>
        <v>42712.67768518519</v>
      </c>
      <c r="L3879">
        <v>1481213752</v>
      </c>
      <c r="M3879" s="9">
        <f t="shared" si="243"/>
        <v>42682.67768518519</v>
      </c>
      <c r="N3879">
        <v>1478621752</v>
      </c>
      <c r="O3879" t="b">
        <v>0</v>
      </c>
      <c r="P3879">
        <v>14</v>
      </c>
      <c r="Q3879" t="b">
        <v>0</v>
      </c>
      <c r="R3879" t="s">
        <v>8303</v>
      </c>
    </row>
    <row r="3880" spans="1:18" ht="43.2" x14ac:dyDescent="0.55000000000000004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0" t="str">
        <f t="shared" si="240"/>
        <v>May</v>
      </c>
      <c r="J3880" s="10">
        <f t="shared" si="241"/>
        <v>2015</v>
      </c>
      <c r="K3880" s="9">
        <f t="shared" si="242"/>
        <v>42185.165972222225</v>
      </c>
      <c r="L3880">
        <v>1435636740</v>
      </c>
      <c r="M3880" s="9">
        <f t="shared" si="243"/>
        <v>42154.818819444445</v>
      </c>
      <c r="N3880">
        <v>1433014746</v>
      </c>
      <c r="O3880" t="b">
        <v>0</v>
      </c>
      <c r="P3880">
        <v>1</v>
      </c>
      <c r="Q3880" t="b">
        <v>0</v>
      </c>
      <c r="R3880" t="s">
        <v>8303</v>
      </c>
    </row>
    <row r="3881" spans="1:18" ht="43.2" x14ac:dyDescent="0.55000000000000004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0" t="str">
        <f t="shared" si="240"/>
        <v>December</v>
      </c>
      <c r="J3881" s="10">
        <f t="shared" si="241"/>
        <v>2014</v>
      </c>
      <c r="K3881" s="9">
        <f t="shared" si="242"/>
        <v>42029.861064814817</v>
      </c>
      <c r="L3881">
        <v>1422218396</v>
      </c>
      <c r="M3881" s="9">
        <f t="shared" si="243"/>
        <v>41999.861064814817</v>
      </c>
      <c r="N3881">
        <v>1419626396</v>
      </c>
      <c r="O3881" t="b">
        <v>0</v>
      </c>
      <c r="P3881">
        <v>0</v>
      </c>
      <c r="Q3881" t="b">
        <v>0</v>
      </c>
      <c r="R3881" t="s">
        <v>8303</v>
      </c>
    </row>
    <row r="3882" spans="1:18" ht="43.2" x14ac:dyDescent="0.55000000000000004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0" t="str">
        <f t="shared" si="240"/>
        <v>June</v>
      </c>
      <c r="J3882" s="10">
        <f t="shared" si="241"/>
        <v>2014</v>
      </c>
      <c r="K3882" s="9">
        <f t="shared" si="242"/>
        <v>41850.958333333336</v>
      </c>
      <c r="L3882">
        <v>1406761200</v>
      </c>
      <c r="M3882" s="9">
        <f t="shared" si="243"/>
        <v>41815.815046296295</v>
      </c>
      <c r="N3882">
        <v>1403724820</v>
      </c>
      <c r="O3882" t="b">
        <v>0</v>
      </c>
      <c r="P3882">
        <v>17</v>
      </c>
      <c r="Q3882" t="b">
        <v>0</v>
      </c>
      <c r="R3882" t="s">
        <v>8303</v>
      </c>
    </row>
    <row r="3883" spans="1:18" ht="28.8" x14ac:dyDescent="0.55000000000000004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0" t="str">
        <f t="shared" si="240"/>
        <v>January</v>
      </c>
      <c r="J3883" s="10">
        <f t="shared" si="241"/>
        <v>2017</v>
      </c>
      <c r="K3883" s="9">
        <f t="shared" si="242"/>
        <v>42786.018506944441</v>
      </c>
      <c r="L3883">
        <v>1487550399</v>
      </c>
      <c r="M3883" s="9">
        <f t="shared" si="243"/>
        <v>42756.018506944441</v>
      </c>
      <c r="N3883">
        <v>1484958399</v>
      </c>
      <c r="O3883" t="b">
        <v>0</v>
      </c>
      <c r="P3883">
        <v>1</v>
      </c>
      <c r="Q3883" t="b">
        <v>0</v>
      </c>
      <c r="R3883" t="s">
        <v>8303</v>
      </c>
    </row>
    <row r="3884" spans="1:18" ht="43.2" x14ac:dyDescent="0.55000000000000004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0" t="str">
        <f t="shared" si="240"/>
        <v>January</v>
      </c>
      <c r="J3884" s="10">
        <f t="shared" si="241"/>
        <v>2016</v>
      </c>
      <c r="K3884" s="9">
        <f t="shared" si="242"/>
        <v>42400.960416666669</v>
      </c>
      <c r="L3884">
        <v>1454281380</v>
      </c>
      <c r="M3884" s="9">
        <f t="shared" si="243"/>
        <v>42373.983449074076</v>
      </c>
      <c r="N3884">
        <v>1451950570</v>
      </c>
      <c r="O3884" t="b">
        <v>0</v>
      </c>
      <c r="P3884">
        <v>0</v>
      </c>
      <c r="Q3884" t="b">
        <v>0</v>
      </c>
      <c r="R3884" t="s">
        <v>8303</v>
      </c>
    </row>
    <row r="3885" spans="1:18" ht="57.6" x14ac:dyDescent="0.55000000000000004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0" t="str">
        <f t="shared" si="240"/>
        <v>August</v>
      </c>
      <c r="J3885" s="10">
        <f t="shared" si="241"/>
        <v>2014</v>
      </c>
      <c r="K3885" s="9">
        <f t="shared" si="242"/>
        <v>41884.602650462963</v>
      </c>
      <c r="L3885">
        <v>1409668069</v>
      </c>
      <c r="M3885" s="9">
        <f t="shared" si="243"/>
        <v>41854.602650462963</v>
      </c>
      <c r="N3885">
        <v>1407076069</v>
      </c>
      <c r="O3885" t="b">
        <v>0</v>
      </c>
      <c r="P3885">
        <v>0</v>
      </c>
      <c r="Q3885" t="b">
        <v>0</v>
      </c>
      <c r="R3885" t="s">
        <v>8303</v>
      </c>
    </row>
    <row r="3886" spans="1:18" ht="43.2" x14ac:dyDescent="0.55000000000000004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0" t="str">
        <f t="shared" si="240"/>
        <v>March</v>
      </c>
      <c r="J3886" s="10">
        <f t="shared" si="241"/>
        <v>2015</v>
      </c>
      <c r="K3886" s="9">
        <f t="shared" si="242"/>
        <v>42090.749907407408</v>
      </c>
      <c r="L3886">
        <v>1427479192</v>
      </c>
      <c r="M3886" s="9">
        <f t="shared" si="243"/>
        <v>42065.791574074072</v>
      </c>
      <c r="N3886">
        <v>1425322792</v>
      </c>
      <c r="O3886" t="b">
        <v>0</v>
      </c>
      <c r="P3886">
        <v>0</v>
      </c>
      <c r="Q3886" t="b">
        <v>0</v>
      </c>
      <c r="R3886" t="s">
        <v>8303</v>
      </c>
    </row>
    <row r="3887" spans="1:18" ht="43.2" x14ac:dyDescent="0.55000000000000004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0" t="str">
        <f t="shared" si="240"/>
        <v>April</v>
      </c>
      <c r="J3887" s="10">
        <f t="shared" si="241"/>
        <v>2016</v>
      </c>
      <c r="K3887" s="9">
        <f t="shared" si="242"/>
        <v>42499.951284722221</v>
      </c>
      <c r="L3887">
        <v>1462834191</v>
      </c>
      <c r="M3887" s="9">
        <f t="shared" si="243"/>
        <v>42469.951284722221</v>
      </c>
      <c r="N3887">
        <v>1460242191</v>
      </c>
      <c r="O3887" t="b">
        <v>0</v>
      </c>
      <c r="P3887">
        <v>0</v>
      </c>
      <c r="Q3887" t="b">
        <v>0</v>
      </c>
      <c r="R3887" t="s">
        <v>8303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0" t="str">
        <f t="shared" si="240"/>
        <v>November</v>
      </c>
      <c r="J3888" s="10">
        <f t="shared" si="241"/>
        <v>2014</v>
      </c>
      <c r="K3888" s="9">
        <f t="shared" si="242"/>
        <v>41984.228032407409</v>
      </c>
      <c r="L3888">
        <v>1418275702</v>
      </c>
      <c r="M3888" s="9">
        <f t="shared" si="243"/>
        <v>41954.228032407409</v>
      </c>
      <c r="N3888">
        <v>1415683702</v>
      </c>
      <c r="O3888" t="b">
        <v>0</v>
      </c>
      <c r="P3888">
        <v>0</v>
      </c>
      <c r="Q3888" t="b">
        <v>0</v>
      </c>
      <c r="R3888" t="s">
        <v>8303</v>
      </c>
    </row>
    <row r="3889" spans="1:18" ht="43.2" x14ac:dyDescent="0.55000000000000004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0" t="str">
        <f t="shared" si="240"/>
        <v>March</v>
      </c>
      <c r="J3889" s="10">
        <f t="shared" si="241"/>
        <v>2015</v>
      </c>
      <c r="K3889" s="9">
        <f t="shared" si="242"/>
        <v>42125.916666666672</v>
      </c>
      <c r="L3889">
        <v>1430517600</v>
      </c>
      <c r="M3889" s="9">
        <f t="shared" si="243"/>
        <v>42079.857974537037</v>
      </c>
      <c r="N3889">
        <v>1426538129</v>
      </c>
      <c r="O3889" t="b">
        <v>0</v>
      </c>
      <c r="P3889">
        <v>2</v>
      </c>
      <c r="Q3889" t="b">
        <v>0</v>
      </c>
      <c r="R3889" t="s">
        <v>8303</v>
      </c>
    </row>
    <row r="3890" spans="1:18" ht="43.2" x14ac:dyDescent="0.55000000000000004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0" t="str">
        <f t="shared" si="240"/>
        <v>January</v>
      </c>
      <c r="J3890" s="10">
        <f t="shared" si="241"/>
        <v>2017</v>
      </c>
      <c r="K3890" s="9">
        <f t="shared" si="242"/>
        <v>42792.545810185184</v>
      </c>
      <c r="L3890">
        <v>1488114358</v>
      </c>
      <c r="M3890" s="9">
        <f t="shared" si="243"/>
        <v>42762.545810185184</v>
      </c>
      <c r="N3890">
        <v>1485522358</v>
      </c>
      <c r="O3890" t="b">
        <v>0</v>
      </c>
      <c r="P3890">
        <v>14</v>
      </c>
      <c r="Q3890" t="b">
        <v>0</v>
      </c>
      <c r="R3890" t="s">
        <v>8269</v>
      </c>
    </row>
    <row r="3891" spans="1:18" ht="43.2" x14ac:dyDescent="0.55000000000000004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0" t="str">
        <f t="shared" si="240"/>
        <v>December</v>
      </c>
      <c r="J3891" s="10">
        <f t="shared" si="241"/>
        <v>2014</v>
      </c>
      <c r="K3891" s="9">
        <f t="shared" si="242"/>
        <v>42008.976388888885</v>
      </c>
      <c r="L3891">
        <v>1420413960</v>
      </c>
      <c r="M3891" s="9">
        <f t="shared" si="243"/>
        <v>41977.004976851851</v>
      </c>
      <c r="N3891">
        <v>1417651630</v>
      </c>
      <c r="O3891" t="b">
        <v>0</v>
      </c>
      <c r="P3891">
        <v>9</v>
      </c>
      <c r="Q3891" t="b">
        <v>0</v>
      </c>
      <c r="R3891" t="s">
        <v>8269</v>
      </c>
    </row>
    <row r="3892" spans="1:18" ht="43.2" x14ac:dyDescent="0.55000000000000004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0" t="str">
        <f t="shared" si="240"/>
        <v>June</v>
      </c>
      <c r="J3892" s="10">
        <f t="shared" si="241"/>
        <v>2015</v>
      </c>
      <c r="K3892" s="9">
        <f t="shared" si="242"/>
        <v>42231.758611111116</v>
      </c>
      <c r="L3892">
        <v>1439662344</v>
      </c>
      <c r="M3892" s="9">
        <f t="shared" si="243"/>
        <v>42171.758611111116</v>
      </c>
      <c r="N3892">
        <v>1434478344</v>
      </c>
      <c r="O3892" t="b">
        <v>0</v>
      </c>
      <c r="P3892">
        <v>8</v>
      </c>
      <c r="Q3892" t="b">
        <v>0</v>
      </c>
      <c r="R3892" t="s">
        <v>8269</v>
      </c>
    </row>
    <row r="3893" spans="1:18" ht="28.8" x14ac:dyDescent="0.55000000000000004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0" t="str">
        <f t="shared" si="240"/>
        <v>February</v>
      </c>
      <c r="J3893" s="10">
        <f t="shared" si="241"/>
        <v>2015</v>
      </c>
      <c r="K3893" s="9">
        <f t="shared" si="242"/>
        <v>42086.207638888889</v>
      </c>
      <c r="L3893">
        <v>1427086740</v>
      </c>
      <c r="M3893" s="9">
        <f t="shared" si="243"/>
        <v>42056.1324537037</v>
      </c>
      <c r="N3893">
        <v>1424488244</v>
      </c>
      <c r="O3893" t="b">
        <v>0</v>
      </c>
      <c r="P3893">
        <v>7</v>
      </c>
      <c r="Q3893" t="b">
        <v>0</v>
      </c>
      <c r="R3893" t="s">
        <v>8269</v>
      </c>
    </row>
    <row r="3894" spans="1:18" ht="43.2" x14ac:dyDescent="0.55000000000000004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0" t="str">
        <f t="shared" si="240"/>
        <v>August</v>
      </c>
      <c r="J3894" s="10">
        <f t="shared" si="241"/>
        <v>2014</v>
      </c>
      <c r="K3894" s="9">
        <f t="shared" si="242"/>
        <v>41875.291666666664</v>
      </c>
      <c r="L3894">
        <v>1408863600</v>
      </c>
      <c r="M3894" s="9">
        <f t="shared" si="243"/>
        <v>41867.652280092596</v>
      </c>
      <c r="N3894">
        <v>1408203557</v>
      </c>
      <c r="O3894" t="b">
        <v>0</v>
      </c>
      <c r="P3894">
        <v>0</v>
      </c>
      <c r="Q3894" t="b">
        <v>0</v>
      </c>
      <c r="R3894" t="s">
        <v>8269</v>
      </c>
    </row>
    <row r="3895" spans="1:18" ht="43.2" x14ac:dyDescent="0.55000000000000004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0" t="str">
        <f t="shared" si="240"/>
        <v>May</v>
      </c>
      <c r="J3895" s="10">
        <f t="shared" si="241"/>
        <v>2014</v>
      </c>
      <c r="K3895" s="9">
        <f t="shared" si="242"/>
        <v>41821.25</v>
      </c>
      <c r="L3895">
        <v>1404194400</v>
      </c>
      <c r="M3895" s="9">
        <f t="shared" si="243"/>
        <v>41779.657870370371</v>
      </c>
      <c r="N3895">
        <v>1400600840</v>
      </c>
      <c r="O3895" t="b">
        <v>0</v>
      </c>
      <c r="P3895">
        <v>84</v>
      </c>
      <c r="Q3895" t="b">
        <v>0</v>
      </c>
      <c r="R3895" t="s">
        <v>8269</v>
      </c>
    </row>
    <row r="3896" spans="1:18" ht="43.2" x14ac:dyDescent="0.55000000000000004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0" t="str">
        <f t="shared" si="240"/>
        <v>November</v>
      </c>
      <c r="J3896" s="10">
        <f t="shared" si="241"/>
        <v>2016</v>
      </c>
      <c r="K3896" s="9">
        <f t="shared" si="242"/>
        <v>42710.207638888889</v>
      </c>
      <c r="L3896">
        <v>1481000340</v>
      </c>
      <c r="M3896" s="9">
        <f t="shared" si="243"/>
        <v>42679.958472222221</v>
      </c>
      <c r="N3896">
        <v>1478386812</v>
      </c>
      <c r="O3896" t="b">
        <v>0</v>
      </c>
      <c r="P3896">
        <v>11</v>
      </c>
      <c r="Q3896" t="b">
        <v>0</v>
      </c>
      <c r="R3896" t="s">
        <v>8269</v>
      </c>
    </row>
    <row r="3897" spans="1:18" ht="43.2" x14ac:dyDescent="0.55000000000000004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0" t="str">
        <f t="shared" si="240"/>
        <v>January</v>
      </c>
      <c r="J3897" s="10">
        <f t="shared" si="241"/>
        <v>2015</v>
      </c>
      <c r="K3897" s="9">
        <f t="shared" si="242"/>
        <v>42063.250208333338</v>
      </c>
      <c r="L3897">
        <v>1425103218</v>
      </c>
      <c r="M3897" s="9">
        <f t="shared" si="243"/>
        <v>42032.250208333338</v>
      </c>
      <c r="N3897">
        <v>1422424818</v>
      </c>
      <c r="O3897" t="b">
        <v>0</v>
      </c>
      <c r="P3897">
        <v>1</v>
      </c>
      <c r="Q3897" t="b">
        <v>0</v>
      </c>
      <c r="R3897" t="s">
        <v>8269</v>
      </c>
    </row>
    <row r="3898" spans="1:18" ht="43.2" x14ac:dyDescent="0.55000000000000004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0" t="str">
        <f t="shared" si="240"/>
        <v>June</v>
      </c>
      <c r="J3898" s="10">
        <f t="shared" si="241"/>
        <v>2014</v>
      </c>
      <c r="K3898" s="9">
        <f t="shared" si="242"/>
        <v>41807.191875000004</v>
      </c>
      <c r="L3898">
        <v>1402979778</v>
      </c>
      <c r="M3898" s="9">
        <f t="shared" si="243"/>
        <v>41793.191875000004</v>
      </c>
      <c r="N3898">
        <v>1401770178</v>
      </c>
      <c r="O3898" t="b">
        <v>0</v>
      </c>
      <c r="P3898">
        <v>4</v>
      </c>
      <c r="Q3898" t="b">
        <v>0</v>
      </c>
      <c r="R3898" t="s">
        <v>8269</v>
      </c>
    </row>
    <row r="3899" spans="1:18" ht="43.2" x14ac:dyDescent="0.55000000000000004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0" t="str">
        <f t="shared" si="240"/>
        <v>December</v>
      </c>
      <c r="J3899" s="10">
        <f t="shared" si="241"/>
        <v>2014</v>
      </c>
      <c r="K3899" s="9">
        <f t="shared" si="242"/>
        <v>42012.87364583333</v>
      </c>
      <c r="L3899">
        <v>1420750683</v>
      </c>
      <c r="M3899" s="9">
        <f t="shared" si="243"/>
        <v>41982.87364583333</v>
      </c>
      <c r="N3899">
        <v>1418158683</v>
      </c>
      <c r="O3899" t="b">
        <v>0</v>
      </c>
      <c r="P3899">
        <v>10</v>
      </c>
      <c r="Q3899" t="b">
        <v>0</v>
      </c>
      <c r="R3899" t="s">
        <v>8269</v>
      </c>
    </row>
    <row r="3900" spans="1:18" ht="57.6" x14ac:dyDescent="0.55000000000000004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0" t="str">
        <f t="shared" si="240"/>
        <v>July</v>
      </c>
      <c r="J3900" s="10">
        <f t="shared" si="241"/>
        <v>2015</v>
      </c>
      <c r="K3900" s="9">
        <f t="shared" si="242"/>
        <v>42233.666666666672</v>
      </c>
      <c r="L3900">
        <v>1439827200</v>
      </c>
      <c r="M3900" s="9">
        <f t="shared" si="243"/>
        <v>42193.482291666667</v>
      </c>
      <c r="N3900">
        <v>1436355270</v>
      </c>
      <c r="O3900" t="b">
        <v>0</v>
      </c>
      <c r="P3900">
        <v>16</v>
      </c>
      <c r="Q3900" t="b">
        <v>0</v>
      </c>
      <c r="R3900" t="s">
        <v>8269</v>
      </c>
    </row>
    <row r="3901" spans="1:18" ht="43.2" x14ac:dyDescent="0.55000000000000004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0" t="str">
        <f t="shared" si="240"/>
        <v>July</v>
      </c>
      <c r="J3901" s="10">
        <f t="shared" si="241"/>
        <v>2014</v>
      </c>
      <c r="K3901" s="9">
        <f t="shared" si="242"/>
        <v>41863.775011574071</v>
      </c>
      <c r="L3901">
        <v>1407868561</v>
      </c>
      <c r="M3901" s="9">
        <f t="shared" si="243"/>
        <v>41843.775011574071</v>
      </c>
      <c r="N3901">
        <v>1406140561</v>
      </c>
      <c r="O3901" t="b">
        <v>0</v>
      </c>
      <c r="P3901">
        <v>2</v>
      </c>
      <c r="Q3901" t="b">
        <v>0</v>
      </c>
      <c r="R3901" t="s">
        <v>8269</v>
      </c>
    </row>
    <row r="3902" spans="1:18" ht="28.8" x14ac:dyDescent="0.55000000000000004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0" t="str">
        <f t="shared" si="240"/>
        <v>May</v>
      </c>
      <c r="J3902" s="10">
        <f t="shared" si="241"/>
        <v>2015</v>
      </c>
      <c r="K3902" s="9">
        <f t="shared" si="242"/>
        <v>42166.092488425929</v>
      </c>
      <c r="L3902">
        <v>1433988791</v>
      </c>
      <c r="M3902" s="9">
        <f t="shared" si="243"/>
        <v>42136.092488425929</v>
      </c>
      <c r="N3902">
        <v>1431396791</v>
      </c>
      <c r="O3902" t="b">
        <v>0</v>
      </c>
      <c r="P3902">
        <v>5</v>
      </c>
      <c r="Q3902" t="b">
        <v>0</v>
      </c>
      <c r="R3902" t="s">
        <v>8269</v>
      </c>
    </row>
    <row r="3903" spans="1:18" ht="43.2" x14ac:dyDescent="0.55000000000000004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0" t="str">
        <f t="shared" si="240"/>
        <v>November</v>
      </c>
      <c r="J3903" s="10">
        <f t="shared" si="241"/>
        <v>2015</v>
      </c>
      <c r="K3903" s="9">
        <f t="shared" si="242"/>
        <v>42357.826377314821</v>
      </c>
      <c r="L3903">
        <v>1450554599</v>
      </c>
      <c r="M3903" s="9">
        <f t="shared" si="243"/>
        <v>42317.826377314821</v>
      </c>
      <c r="N3903">
        <v>1447098599</v>
      </c>
      <c r="O3903" t="b">
        <v>0</v>
      </c>
      <c r="P3903">
        <v>1</v>
      </c>
      <c r="Q3903" t="b">
        <v>0</v>
      </c>
      <c r="R3903" t="s">
        <v>8269</v>
      </c>
    </row>
    <row r="3904" spans="1:18" ht="43.2" x14ac:dyDescent="0.55000000000000004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0" t="str">
        <f t="shared" si="240"/>
        <v>October</v>
      </c>
      <c r="J3904" s="10">
        <f t="shared" si="241"/>
        <v>2016</v>
      </c>
      <c r="K3904" s="9">
        <f t="shared" si="242"/>
        <v>42688.509745370371</v>
      </c>
      <c r="L3904">
        <v>1479125642</v>
      </c>
      <c r="M3904" s="9">
        <f t="shared" si="243"/>
        <v>42663.468078703707</v>
      </c>
      <c r="N3904">
        <v>1476962042</v>
      </c>
      <c r="O3904" t="b">
        <v>0</v>
      </c>
      <c r="P3904">
        <v>31</v>
      </c>
      <c r="Q3904" t="b">
        <v>0</v>
      </c>
      <c r="R3904" t="s">
        <v>8269</v>
      </c>
    </row>
    <row r="3905" spans="1:18" ht="43.2" x14ac:dyDescent="0.55000000000000004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0" t="str">
        <f t="shared" si="240"/>
        <v>July</v>
      </c>
      <c r="J3905" s="10">
        <f t="shared" si="241"/>
        <v>2015</v>
      </c>
      <c r="K3905" s="9">
        <f t="shared" si="242"/>
        <v>42230.818055555559</v>
      </c>
      <c r="L3905">
        <v>1439581080</v>
      </c>
      <c r="M3905" s="9">
        <f t="shared" si="243"/>
        <v>42186.01116898148</v>
      </c>
      <c r="N3905">
        <v>1435709765</v>
      </c>
      <c r="O3905" t="b">
        <v>0</v>
      </c>
      <c r="P3905">
        <v>0</v>
      </c>
      <c r="Q3905" t="b">
        <v>0</v>
      </c>
      <c r="R3905" t="s">
        <v>8269</v>
      </c>
    </row>
    <row r="3906" spans="1:18" x14ac:dyDescent="0.55000000000000004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0" t="str">
        <f t="shared" si="240"/>
        <v>April</v>
      </c>
      <c r="J3906" s="10">
        <f t="shared" si="241"/>
        <v>2015</v>
      </c>
      <c r="K3906" s="9">
        <f t="shared" si="242"/>
        <v>42109.211111111115</v>
      </c>
      <c r="L3906">
        <v>1429074240</v>
      </c>
      <c r="M3906" s="9">
        <f t="shared" si="243"/>
        <v>42095.229166666672</v>
      </c>
      <c r="N3906">
        <v>1427866200</v>
      </c>
      <c r="O3906" t="b">
        <v>0</v>
      </c>
      <c r="P3906">
        <v>2</v>
      </c>
      <c r="Q3906" t="b">
        <v>0</v>
      </c>
      <c r="R3906" t="s">
        <v>8269</v>
      </c>
    </row>
    <row r="3907" spans="1:18" ht="43.2" x14ac:dyDescent="0.55000000000000004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0" t="str">
        <f t="shared" ref="I3907:I3970" si="244">TEXT(M3907, "mmmm")</f>
        <v>April</v>
      </c>
      <c r="J3907" s="10">
        <f t="shared" ref="J3907:J3970" si="245">YEAR(M3907)</f>
        <v>2015</v>
      </c>
      <c r="K3907" s="9">
        <f t="shared" ref="K3907:K3970" si="246">(((L3907/60)/60)/24)+DATE(1970,1,1)</f>
        <v>42166.958333333328</v>
      </c>
      <c r="L3907">
        <v>1434063600</v>
      </c>
      <c r="M3907" s="9">
        <f t="shared" ref="M3907:M3970" si="247">(((N3907/60)/60)/24)+DATE(1970,1,1)</f>
        <v>42124.623877314814</v>
      </c>
      <c r="N3907">
        <v>1430405903</v>
      </c>
      <c r="O3907" t="b">
        <v>0</v>
      </c>
      <c r="P3907">
        <v>7</v>
      </c>
      <c r="Q3907" t="b">
        <v>0</v>
      </c>
      <c r="R3907" t="s">
        <v>8269</v>
      </c>
    </row>
    <row r="3908" spans="1:18" ht="43.2" x14ac:dyDescent="0.55000000000000004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0" t="str">
        <f t="shared" si="244"/>
        <v>May</v>
      </c>
      <c r="J3908" s="10">
        <f t="shared" si="245"/>
        <v>2015</v>
      </c>
      <c r="K3908" s="9">
        <f t="shared" si="246"/>
        <v>42181.559027777781</v>
      </c>
      <c r="L3908">
        <v>1435325100</v>
      </c>
      <c r="M3908" s="9">
        <f t="shared" si="247"/>
        <v>42143.917743055557</v>
      </c>
      <c r="N3908">
        <v>1432072893</v>
      </c>
      <c r="O3908" t="b">
        <v>0</v>
      </c>
      <c r="P3908">
        <v>16</v>
      </c>
      <c r="Q3908" t="b">
        <v>0</v>
      </c>
      <c r="R3908" t="s">
        <v>8269</v>
      </c>
    </row>
    <row r="3909" spans="1:18" ht="28.8" x14ac:dyDescent="0.55000000000000004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0" t="str">
        <f t="shared" si="244"/>
        <v>September</v>
      </c>
      <c r="J3909" s="10">
        <f t="shared" si="245"/>
        <v>2014</v>
      </c>
      <c r="K3909" s="9">
        <f t="shared" si="246"/>
        <v>41938.838888888888</v>
      </c>
      <c r="L3909">
        <v>1414354080</v>
      </c>
      <c r="M3909" s="9">
        <f t="shared" si="247"/>
        <v>41906.819513888891</v>
      </c>
      <c r="N3909">
        <v>1411587606</v>
      </c>
      <c r="O3909" t="b">
        <v>0</v>
      </c>
      <c r="P3909">
        <v>4</v>
      </c>
      <c r="Q3909" t="b">
        <v>0</v>
      </c>
      <c r="R3909" t="s">
        <v>8269</v>
      </c>
    </row>
    <row r="3910" spans="1:18" ht="43.2" x14ac:dyDescent="0.55000000000000004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0" t="str">
        <f t="shared" si="244"/>
        <v>July</v>
      </c>
      <c r="J3910" s="10">
        <f t="shared" si="245"/>
        <v>2014</v>
      </c>
      <c r="K3910" s="9">
        <f t="shared" si="246"/>
        <v>41849.135370370372</v>
      </c>
      <c r="L3910">
        <v>1406603696</v>
      </c>
      <c r="M3910" s="9">
        <f t="shared" si="247"/>
        <v>41834.135370370372</v>
      </c>
      <c r="N3910">
        <v>1405307696</v>
      </c>
      <c r="O3910" t="b">
        <v>0</v>
      </c>
      <c r="P3910">
        <v>4</v>
      </c>
      <c r="Q3910" t="b">
        <v>0</v>
      </c>
      <c r="R3910" t="s">
        <v>8269</v>
      </c>
    </row>
    <row r="3911" spans="1:18" ht="43.2" x14ac:dyDescent="0.55000000000000004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0" t="str">
        <f t="shared" si="244"/>
        <v>August</v>
      </c>
      <c r="J3911" s="10">
        <f t="shared" si="245"/>
        <v>2014</v>
      </c>
      <c r="K3911" s="9">
        <f t="shared" si="246"/>
        <v>41893.359282407408</v>
      </c>
      <c r="L3911">
        <v>1410424642</v>
      </c>
      <c r="M3911" s="9">
        <f t="shared" si="247"/>
        <v>41863.359282407408</v>
      </c>
      <c r="N3911">
        <v>1407832642</v>
      </c>
      <c r="O3911" t="b">
        <v>0</v>
      </c>
      <c r="P3911">
        <v>4</v>
      </c>
      <c r="Q3911" t="b">
        <v>0</v>
      </c>
      <c r="R3911" t="s">
        <v>8269</v>
      </c>
    </row>
    <row r="3912" spans="1:18" ht="43.2" x14ac:dyDescent="0.55000000000000004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0" t="str">
        <f t="shared" si="244"/>
        <v>August</v>
      </c>
      <c r="J3912" s="10">
        <f t="shared" si="245"/>
        <v>2015</v>
      </c>
      <c r="K3912" s="9">
        <f t="shared" si="246"/>
        <v>42254.756909722222</v>
      </c>
      <c r="L3912">
        <v>1441649397</v>
      </c>
      <c r="M3912" s="9">
        <f t="shared" si="247"/>
        <v>42224.756909722222</v>
      </c>
      <c r="N3912">
        <v>1439057397</v>
      </c>
      <c r="O3912" t="b">
        <v>0</v>
      </c>
      <c r="P3912">
        <v>3</v>
      </c>
      <c r="Q3912" t="b">
        <v>0</v>
      </c>
      <c r="R3912" t="s">
        <v>8269</v>
      </c>
    </row>
    <row r="3913" spans="1:18" ht="43.2" x14ac:dyDescent="0.55000000000000004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0" t="str">
        <f t="shared" si="244"/>
        <v>October</v>
      </c>
      <c r="J3913" s="10">
        <f t="shared" si="245"/>
        <v>2014</v>
      </c>
      <c r="K3913" s="9">
        <f t="shared" si="246"/>
        <v>41969.853900462964</v>
      </c>
      <c r="L3913">
        <v>1417033777</v>
      </c>
      <c r="M3913" s="9">
        <f t="shared" si="247"/>
        <v>41939.8122337963</v>
      </c>
      <c r="N3913">
        <v>1414438177</v>
      </c>
      <c r="O3913" t="b">
        <v>0</v>
      </c>
      <c r="P3913">
        <v>36</v>
      </c>
      <c r="Q3913" t="b">
        <v>0</v>
      </c>
      <c r="R3913" t="s">
        <v>8269</v>
      </c>
    </row>
    <row r="3914" spans="1:18" ht="43.2" x14ac:dyDescent="0.55000000000000004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0" t="str">
        <f t="shared" si="244"/>
        <v>February</v>
      </c>
      <c r="J3914" s="10">
        <f t="shared" si="245"/>
        <v>2015</v>
      </c>
      <c r="K3914" s="9">
        <f t="shared" si="246"/>
        <v>42119.190972222219</v>
      </c>
      <c r="L3914">
        <v>1429936500</v>
      </c>
      <c r="M3914" s="9">
        <f t="shared" si="247"/>
        <v>42059.270023148143</v>
      </c>
      <c r="N3914">
        <v>1424759330</v>
      </c>
      <c r="O3914" t="b">
        <v>0</v>
      </c>
      <c r="P3914">
        <v>1</v>
      </c>
      <c r="Q3914" t="b">
        <v>0</v>
      </c>
      <c r="R3914" t="s">
        <v>8269</v>
      </c>
    </row>
    <row r="3915" spans="1:18" ht="43.2" x14ac:dyDescent="0.55000000000000004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0" t="str">
        <f t="shared" si="244"/>
        <v>October</v>
      </c>
      <c r="J3915" s="10">
        <f t="shared" si="245"/>
        <v>2015</v>
      </c>
      <c r="K3915" s="9">
        <f t="shared" si="246"/>
        <v>42338.252881944441</v>
      </c>
      <c r="L3915">
        <v>1448863449</v>
      </c>
      <c r="M3915" s="9">
        <f t="shared" si="247"/>
        <v>42308.211215277777</v>
      </c>
      <c r="N3915">
        <v>1446267849</v>
      </c>
      <c r="O3915" t="b">
        <v>0</v>
      </c>
      <c r="P3915">
        <v>7</v>
      </c>
      <c r="Q3915" t="b">
        <v>0</v>
      </c>
      <c r="R3915" t="s">
        <v>8269</v>
      </c>
    </row>
    <row r="3916" spans="1:18" ht="43.2" x14ac:dyDescent="0.55000000000000004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0" t="str">
        <f t="shared" si="244"/>
        <v>April</v>
      </c>
      <c r="J3916" s="10">
        <f t="shared" si="245"/>
        <v>2015</v>
      </c>
      <c r="K3916" s="9">
        <f t="shared" si="246"/>
        <v>42134.957638888889</v>
      </c>
      <c r="L3916">
        <v>1431298740</v>
      </c>
      <c r="M3916" s="9">
        <f t="shared" si="247"/>
        <v>42114.818935185183</v>
      </c>
      <c r="N3916">
        <v>1429558756</v>
      </c>
      <c r="O3916" t="b">
        <v>0</v>
      </c>
      <c r="P3916">
        <v>27</v>
      </c>
      <c r="Q3916" t="b">
        <v>0</v>
      </c>
      <c r="R3916" t="s">
        <v>8269</v>
      </c>
    </row>
    <row r="3917" spans="1:18" ht="43.2" x14ac:dyDescent="0.55000000000000004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0" t="str">
        <f t="shared" si="244"/>
        <v>May</v>
      </c>
      <c r="J3917" s="10">
        <f t="shared" si="245"/>
        <v>2016</v>
      </c>
      <c r="K3917" s="9">
        <f t="shared" si="246"/>
        <v>42522.98505787037</v>
      </c>
      <c r="L3917">
        <v>1464824309</v>
      </c>
      <c r="M3917" s="9">
        <f t="shared" si="247"/>
        <v>42492.98505787037</v>
      </c>
      <c r="N3917">
        <v>1462232309</v>
      </c>
      <c r="O3917" t="b">
        <v>0</v>
      </c>
      <c r="P3917">
        <v>1</v>
      </c>
      <c r="Q3917" t="b">
        <v>0</v>
      </c>
      <c r="R3917" t="s">
        <v>8269</v>
      </c>
    </row>
    <row r="3918" spans="1:18" ht="43.2" x14ac:dyDescent="0.55000000000000004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0" t="str">
        <f t="shared" si="244"/>
        <v>May</v>
      </c>
      <c r="J3918" s="10">
        <f t="shared" si="245"/>
        <v>2016</v>
      </c>
      <c r="K3918" s="9">
        <f t="shared" si="246"/>
        <v>42524.471666666665</v>
      </c>
      <c r="L3918">
        <v>1464952752</v>
      </c>
      <c r="M3918" s="9">
        <f t="shared" si="247"/>
        <v>42494.471666666665</v>
      </c>
      <c r="N3918">
        <v>1462360752</v>
      </c>
      <c r="O3918" t="b">
        <v>0</v>
      </c>
      <c r="P3918">
        <v>0</v>
      </c>
      <c r="Q3918" t="b">
        <v>0</v>
      </c>
      <c r="R3918" t="s">
        <v>8269</v>
      </c>
    </row>
    <row r="3919" spans="1:18" ht="43.2" x14ac:dyDescent="0.55000000000000004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0" t="str">
        <f t="shared" si="244"/>
        <v>August</v>
      </c>
      <c r="J3919" s="10">
        <f t="shared" si="245"/>
        <v>2014</v>
      </c>
      <c r="K3919" s="9">
        <f t="shared" si="246"/>
        <v>41893.527326388888</v>
      </c>
      <c r="L3919">
        <v>1410439161</v>
      </c>
      <c r="M3919" s="9">
        <f t="shared" si="247"/>
        <v>41863.527326388888</v>
      </c>
      <c r="N3919">
        <v>1407847161</v>
      </c>
      <c r="O3919" t="b">
        <v>0</v>
      </c>
      <c r="P3919">
        <v>1</v>
      </c>
      <c r="Q3919" t="b">
        <v>0</v>
      </c>
      <c r="R3919" t="s">
        <v>8269</v>
      </c>
    </row>
    <row r="3920" spans="1:18" ht="43.2" x14ac:dyDescent="0.55000000000000004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0" t="str">
        <f t="shared" si="244"/>
        <v>July</v>
      </c>
      <c r="J3920" s="10">
        <f t="shared" si="245"/>
        <v>2014</v>
      </c>
      <c r="K3920" s="9">
        <f t="shared" si="246"/>
        <v>41855.666666666664</v>
      </c>
      <c r="L3920">
        <v>1407168000</v>
      </c>
      <c r="M3920" s="9">
        <f t="shared" si="247"/>
        <v>41843.664618055554</v>
      </c>
      <c r="N3920">
        <v>1406131023</v>
      </c>
      <c r="O3920" t="b">
        <v>0</v>
      </c>
      <c r="P3920">
        <v>3</v>
      </c>
      <c r="Q3920" t="b">
        <v>0</v>
      </c>
      <c r="R3920" t="s">
        <v>8269</v>
      </c>
    </row>
    <row r="3921" spans="1:18" ht="43.2" x14ac:dyDescent="0.55000000000000004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0" t="str">
        <f t="shared" si="244"/>
        <v>December</v>
      </c>
      <c r="J3921" s="10">
        <f t="shared" si="245"/>
        <v>2015</v>
      </c>
      <c r="K3921" s="9">
        <f t="shared" si="246"/>
        <v>42387</v>
      </c>
      <c r="L3921">
        <v>1453075200</v>
      </c>
      <c r="M3921" s="9">
        <f t="shared" si="247"/>
        <v>42358.684872685189</v>
      </c>
      <c r="N3921">
        <v>1450628773</v>
      </c>
      <c r="O3921" t="b">
        <v>0</v>
      </c>
      <c r="P3921">
        <v>3</v>
      </c>
      <c r="Q3921" t="b">
        <v>0</v>
      </c>
      <c r="R3921" t="s">
        <v>8269</v>
      </c>
    </row>
    <row r="3922" spans="1:18" ht="43.2" x14ac:dyDescent="0.55000000000000004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0" t="str">
        <f t="shared" si="244"/>
        <v>October</v>
      </c>
      <c r="J3922" s="10">
        <f t="shared" si="245"/>
        <v>2016</v>
      </c>
      <c r="K3922" s="9">
        <f t="shared" si="246"/>
        <v>42687.428935185191</v>
      </c>
      <c r="L3922">
        <v>1479032260</v>
      </c>
      <c r="M3922" s="9">
        <f t="shared" si="247"/>
        <v>42657.38726851852</v>
      </c>
      <c r="N3922">
        <v>1476436660</v>
      </c>
      <c r="O3922" t="b">
        <v>0</v>
      </c>
      <c r="P3922">
        <v>3</v>
      </c>
      <c r="Q3922" t="b">
        <v>0</v>
      </c>
      <c r="R3922" t="s">
        <v>8269</v>
      </c>
    </row>
    <row r="3923" spans="1:18" ht="43.2" x14ac:dyDescent="0.55000000000000004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0" t="str">
        <f t="shared" si="244"/>
        <v>October</v>
      </c>
      <c r="J3923" s="10">
        <f t="shared" si="245"/>
        <v>2014</v>
      </c>
      <c r="K3923" s="9">
        <f t="shared" si="246"/>
        <v>41938.75</v>
      </c>
      <c r="L3923">
        <v>1414346400</v>
      </c>
      <c r="M3923" s="9">
        <f t="shared" si="247"/>
        <v>41926.542303240742</v>
      </c>
      <c r="N3923">
        <v>1413291655</v>
      </c>
      <c r="O3923" t="b">
        <v>0</v>
      </c>
      <c r="P3923">
        <v>0</v>
      </c>
      <c r="Q3923" t="b">
        <v>0</v>
      </c>
      <c r="R3923" t="s">
        <v>8269</v>
      </c>
    </row>
    <row r="3924" spans="1:18" ht="43.2" x14ac:dyDescent="0.55000000000000004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0" t="str">
        <f t="shared" si="244"/>
        <v>January</v>
      </c>
      <c r="J3924" s="10">
        <f t="shared" si="245"/>
        <v>2015</v>
      </c>
      <c r="K3924" s="9">
        <f t="shared" si="246"/>
        <v>42065.958333333328</v>
      </c>
      <c r="L3924">
        <v>1425337200</v>
      </c>
      <c r="M3924" s="9">
        <f t="shared" si="247"/>
        <v>42020.768634259264</v>
      </c>
      <c r="N3924">
        <v>1421432810</v>
      </c>
      <c r="O3924" t="b">
        <v>0</v>
      </c>
      <c r="P3924">
        <v>6</v>
      </c>
      <c r="Q3924" t="b">
        <v>0</v>
      </c>
      <c r="R3924" t="s">
        <v>8269</v>
      </c>
    </row>
    <row r="3925" spans="1:18" ht="43.2" x14ac:dyDescent="0.55000000000000004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0" t="str">
        <f t="shared" si="244"/>
        <v>March</v>
      </c>
      <c r="J3925" s="10">
        <f t="shared" si="245"/>
        <v>2015</v>
      </c>
      <c r="K3925" s="9">
        <f t="shared" si="246"/>
        <v>42103.979988425926</v>
      </c>
      <c r="L3925">
        <v>1428622271</v>
      </c>
      <c r="M3925" s="9">
        <f t="shared" si="247"/>
        <v>42075.979988425926</v>
      </c>
      <c r="N3925">
        <v>1426203071</v>
      </c>
      <c r="O3925" t="b">
        <v>0</v>
      </c>
      <c r="P3925">
        <v>17</v>
      </c>
      <c r="Q3925" t="b">
        <v>0</v>
      </c>
      <c r="R3925" t="s">
        <v>8269</v>
      </c>
    </row>
    <row r="3926" spans="1:18" ht="43.2" x14ac:dyDescent="0.55000000000000004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0" t="str">
        <f t="shared" si="244"/>
        <v>May</v>
      </c>
      <c r="J3926" s="10">
        <f t="shared" si="245"/>
        <v>2014</v>
      </c>
      <c r="K3926" s="9">
        <f t="shared" si="246"/>
        <v>41816.959745370368</v>
      </c>
      <c r="L3926">
        <v>1403823722</v>
      </c>
      <c r="M3926" s="9">
        <f t="shared" si="247"/>
        <v>41786.959745370368</v>
      </c>
      <c r="N3926">
        <v>1401231722</v>
      </c>
      <c r="O3926" t="b">
        <v>0</v>
      </c>
      <c r="P3926">
        <v>40</v>
      </c>
      <c r="Q3926" t="b">
        <v>0</v>
      </c>
      <c r="R3926" t="s">
        <v>8269</v>
      </c>
    </row>
    <row r="3927" spans="1:18" ht="43.2" x14ac:dyDescent="0.55000000000000004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0" t="str">
        <f t="shared" si="244"/>
        <v>June</v>
      </c>
      <c r="J3927" s="10">
        <f t="shared" si="245"/>
        <v>2014</v>
      </c>
      <c r="K3927" s="9">
        <f t="shared" si="246"/>
        <v>41850.870821759258</v>
      </c>
      <c r="L3927">
        <v>1406753639</v>
      </c>
      <c r="M3927" s="9">
        <f t="shared" si="247"/>
        <v>41820.870821759258</v>
      </c>
      <c r="N3927">
        <v>1404161639</v>
      </c>
      <c r="O3927" t="b">
        <v>0</v>
      </c>
      <c r="P3927">
        <v>3</v>
      </c>
      <c r="Q3927" t="b">
        <v>0</v>
      </c>
      <c r="R3927" t="s">
        <v>8269</v>
      </c>
    </row>
    <row r="3928" spans="1:18" ht="28.8" x14ac:dyDescent="0.55000000000000004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0" t="str">
        <f t="shared" si="244"/>
        <v>November</v>
      </c>
      <c r="J3928" s="10">
        <f t="shared" si="245"/>
        <v>2014</v>
      </c>
      <c r="K3928" s="9">
        <f t="shared" si="246"/>
        <v>42000.085046296299</v>
      </c>
      <c r="L3928">
        <v>1419645748</v>
      </c>
      <c r="M3928" s="9">
        <f t="shared" si="247"/>
        <v>41970.085046296299</v>
      </c>
      <c r="N3928">
        <v>1417053748</v>
      </c>
      <c r="O3928" t="b">
        <v>0</v>
      </c>
      <c r="P3928">
        <v>1</v>
      </c>
      <c r="Q3928" t="b">
        <v>0</v>
      </c>
      <c r="R3928" t="s">
        <v>8269</v>
      </c>
    </row>
    <row r="3929" spans="1:18" ht="43.2" x14ac:dyDescent="0.55000000000000004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0" t="str">
        <f t="shared" si="244"/>
        <v>July</v>
      </c>
      <c r="J3929" s="10">
        <f t="shared" si="245"/>
        <v>2014</v>
      </c>
      <c r="K3929" s="9">
        <f t="shared" si="246"/>
        <v>41860.267407407409</v>
      </c>
      <c r="L3929">
        <v>1407565504</v>
      </c>
      <c r="M3929" s="9">
        <f t="shared" si="247"/>
        <v>41830.267407407409</v>
      </c>
      <c r="N3929">
        <v>1404973504</v>
      </c>
      <c r="O3929" t="b">
        <v>0</v>
      </c>
      <c r="P3929">
        <v>2</v>
      </c>
      <c r="Q3929" t="b">
        <v>0</v>
      </c>
      <c r="R3929" t="s">
        <v>8269</v>
      </c>
    </row>
    <row r="3930" spans="1:18" ht="43.2" x14ac:dyDescent="0.55000000000000004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0" t="str">
        <f t="shared" si="244"/>
        <v>September</v>
      </c>
      <c r="J3930" s="10">
        <f t="shared" si="245"/>
        <v>2015</v>
      </c>
      <c r="K3930" s="9">
        <f t="shared" si="246"/>
        <v>42293.207638888889</v>
      </c>
      <c r="L3930">
        <v>1444971540</v>
      </c>
      <c r="M3930" s="9">
        <f t="shared" si="247"/>
        <v>42265.683182870373</v>
      </c>
      <c r="N3930">
        <v>1442593427</v>
      </c>
      <c r="O3930" t="b">
        <v>0</v>
      </c>
      <c r="P3930">
        <v>7</v>
      </c>
      <c r="Q3930" t="b">
        <v>0</v>
      </c>
      <c r="R3930" t="s">
        <v>8269</v>
      </c>
    </row>
    <row r="3931" spans="1:18" ht="43.2" x14ac:dyDescent="0.55000000000000004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0" t="str">
        <f t="shared" si="244"/>
        <v>August</v>
      </c>
      <c r="J3931" s="10">
        <f t="shared" si="245"/>
        <v>2016</v>
      </c>
      <c r="K3931" s="9">
        <f t="shared" si="246"/>
        <v>42631.827141203699</v>
      </c>
      <c r="L3931">
        <v>1474228265</v>
      </c>
      <c r="M3931" s="9">
        <f t="shared" si="247"/>
        <v>42601.827141203699</v>
      </c>
      <c r="N3931">
        <v>1471636265</v>
      </c>
      <c r="O3931" t="b">
        <v>0</v>
      </c>
      <c r="P3931">
        <v>14</v>
      </c>
      <c r="Q3931" t="b">
        <v>0</v>
      </c>
      <c r="R3931" t="s">
        <v>8269</v>
      </c>
    </row>
    <row r="3932" spans="1:18" ht="43.2" x14ac:dyDescent="0.55000000000000004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0" t="str">
        <f t="shared" si="244"/>
        <v>March</v>
      </c>
      <c r="J3932" s="10">
        <f t="shared" si="245"/>
        <v>2016</v>
      </c>
      <c r="K3932" s="9">
        <f t="shared" si="246"/>
        <v>42461.25</v>
      </c>
      <c r="L3932">
        <v>1459490400</v>
      </c>
      <c r="M3932" s="9">
        <f t="shared" si="247"/>
        <v>42433.338749999995</v>
      </c>
      <c r="N3932">
        <v>1457078868</v>
      </c>
      <c r="O3932" t="b">
        <v>0</v>
      </c>
      <c r="P3932">
        <v>0</v>
      </c>
      <c r="Q3932" t="b">
        <v>0</v>
      </c>
      <c r="R3932" t="s">
        <v>8269</v>
      </c>
    </row>
    <row r="3933" spans="1:18" ht="43.2" x14ac:dyDescent="0.55000000000000004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0" t="str">
        <f t="shared" si="244"/>
        <v>August</v>
      </c>
      <c r="J3933" s="10">
        <f t="shared" si="245"/>
        <v>2015</v>
      </c>
      <c r="K3933" s="9">
        <f t="shared" si="246"/>
        <v>42253.151701388888</v>
      </c>
      <c r="L3933">
        <v>1441510707</v>
      </c>
      <c r="M3933" s="9">
        <f t="shared" si="247"/>
        <v>42228.151701388888</v>
      </c>
      <c r="N3933">
        <v>1439350707</v>
      </c>
      <c r="O3933" t="b">
        <v>0</v>
      </c>
      <c r="P3933">
        <v>0</v>
      </c>
      <c r="Q3933" t="b">
        <v>0</v>
      </c>
      <c r="R3933" t="s">
        <v>8269</v>
      </c>
    </row>
    <row r="3934" spans="1:18" ht="43.2" x14ac:dyDescent="0.55000000000000004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0" t="str">
        <f t="shared" si="244"/>
        <v>February</v>
      </c>
      <c r="J3934" s="10">
        <f t="shared" si="245"/>
        <v>2016</v>
      </c>
      <c r="K3934" s="9">
        <f t="shared" si="246"/>
        <v>42445.126898148148</v>
      </c>
      <c r="L3934">
        <v>1458097364</v>
      </c>
      <c r="M3934" s="9">
        <f t="shared" si="247"/>
        <v>42415.168564814812</v>
      </c>
      <c r="N3934">
        <v>1455508964</v>
      </c>
      <c r="O3934" t="b">
        <v>0</v>
      </c>
      <c r="P3934">
        <v>1</v>
      </c>
      <c r="Q3934" t="b">
        <v>0</v>
      </c>
      <c r="R3934" t="s">
        <v>8269</v>
      </c>
    </row>
    <row r="3935" spans="1:18" ht="43.2" x14ac:dyDescent="0.55000000000000004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0" t="str">
        <f t="shared" si="244"/>
        <v>June</v>
      </c>
      <c r="J3935" s="10">
        <f t="shared" si="245"/>
        <v>2016</v>
      </c>
      <c r="K3935" s="9">
        <f t="shared" si="246"/>
        <v>42568.029861111107</v>
      </c>
      <c r="L3935">
        <v>1468716180</v>
      </c>
      <c r="M3935" s="9">
        <f t="shared" si="247"/>
        <v>42538.968310185184</v>
      </c>
      <c r="N3935">
        <v>1466205262</v>
      </c>
      <c r="O3935" t="b">
        <v>0</v>
      </c>
      <c r="P3935">
        <v>12</v>
      </c>
      <c r="Q3935" t="b">
        <v>0</v>
      </c>
      <c r="R3935" t="s">
        <v>8269</v>
      </c>
    </row>
    <row r="3936" spans="1:18" ht="43.2" x14ac:dyDescent="0.55000000000000004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0" t="str">
        <f t="shared" si="244"/>
        <v>August</v>
      </c>
      <c r="J3936" s="10">
        <f t="shared" si="245"/>
        <v>2015</v>
      </c>
      <c r="K3936" s="9">
        <f t="shared" si="246"/>
        <v>42278.541666666672</v>
      </c>
      <c r="L3936">
        <v>1443704400</v>
      </c>
      <c r="M3936" s="9">
        <f t="shared" si="247"/>
        <v>42233.671747685185</v>
      </c>
      <c r="N3936">
        <v>1439827639</v>
      </c>
      <c r="O3936" t="b">
        <v>0</v>
      </c>
      <c r="P3936">
        <v>12</v>
      </c>
      <c r="Q3936" t="b">
        <v>0</v>
      </c>
      <c r="R3936" t="s">
        <v>8269</v>
      </c>
    </row>
    <row r="3937" spans="1:18" ht="57.6" x14ac:dyDescent="0.55000000000000004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0" t="str">
        <f t="shared" si="244"/>
        <v>August</v>
      </c>
      <c r="J3937" s="10">
        <f t="shared" si="245"/>
        <v>2015</v>
      </c>
      <c r="K3937" s="9">
        <f t="shared" si="246"/>
        <v>42281.656782407401</v>
      </c>
      <c r="L3937">
        <v>1443973546</v>
      </c>
      <c r="M3937" s="9">
        <f t="shared" si="247"/>
        <v>42221.656782407401</v>
      </c>
      <c r="N3937">
        <v>1438789546</v>
      </c>
      <c r="O3937" t="b">
        <v>0</v>
      </c>
      <c r="P3937">
        <v>23</v>
      </c>
      <c r="Q3937" t="b">
        <v>0</v>
      </c>
      <c r="R3937" t="s">
        <v>8269</v>
      </c>
    </row>
    <row r="3938" spans="1:18" ht="43.2" x14ac:dyDescent="0.55000000000000004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0" t="str">
        <f t="shared" si="244"/>
        <v>November</v>
      </c>
      <c r="J3938" s="10">
        <f t="shared" si="245"/>
        <v>2016</v>
      </c>
      <c r="K3938" s="9">
        <f t="shared" si="246"/>
        <v>42705.304629629631</v>
      </c>
      <c r="L3938">
        <v>1480576720</v>
      </c>
      <c r="M3938" s="9">
        <f t="shared" si="247"/>
        <v>42675.262962962966</v>
      </c>
      <c r="N3938">
        <v>1477981120</v>
      </c>
      <c r="O3938" t="b">
        <v>0</v>
      </c>
      <c r="P3938">
        <v>0</v>
      </c>
      <c r="Q3938" t="b">
        <v>0</v>
      </c>
      <c r="R3938" t="s">
        <v>8269</v>
      </c>
    </row>
    <row r="3939" spans="1:18" ht="43.2" x14ac:dyDescent="0.55000000000000004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0" t="str">
        <f t="shared" si="244"/>
        <v>June</v>
      </c>
      <c r="J3939" s="10">
        <f t="shared" si="245"/>
        <v>2016</v>
      </c>
      <c r="K3939" s="9">
        <f t="shared" si="246"/>
        <v>42562.631481481483</v>
      </c>
      <c r="L3939">
        <v>1468249760</v>
      </c>
      <c r="M3939" s="9">
        <f t="shared" si="247"/>
        <v>42534.631481481483</v>
      </c>
      <c r="N3939">
        <v>1465830560</v>
      </c>
      <c r="O3939" t="b">
        <v>0</v>
      </c>
      <c r="P3939">
        <v>10</v>
      </c>
      <c r="Q3939" t="b">
        <v>0</v>
      </c>
      <c r="R3939" t="s">
        <v>8269</v>
      </c>
    </row>
    <row r="3940" spans="1:18" ht="43.2" x14ac:dyDescent="0.55000000000000004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0" t="str">
        <f t="shared" si="244"/>
        <v>May</v>
      </c>
      <c r="J3940" s="10">
        <f t="shared" si="245"/>
        <v>2015</v>
      </c>
      <c r="K3940" s="9">
        <f t="shared" si="246"/>
        <v>42182.905717592599</v>
      </c>
      <c r="L3940">
        <v>1435441454</v>
      </c>
      <c r="M3940" s="9">
        <f t="shared" si="247"/>
        <v>42151.905717592599</v>
      </c>
      <c r="N3940">
        <v>1432763054</v>
      </c>
      <c r="O3940" t="b">
        <v>0</v>
      </c>
      <c r="P3940">
        <v>5</v>
      </c>
      <c r="Q3940" t="b">
        <v>0</v>
      </c>
      <c r="R3940" t="s">
        <v>8269</v>
      </c>
    </row>
    <row r="3941" spans="1:18" ht="43.2" x14ac:dyDescent="0.55000000000000004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0" t="str">
        <f t="shared" si="244"/>
        <v>October</v>
      </c>
      <c r="J3941" s="10">
        <f t="shared" si="245"/>
        <v>2014</v>
      </c>
      <c r="K3941" s="9">
        <f t="shared" si="246"/>
        <v>41919.1875</v>
      </c>
      <c r="L3941">
        <v>1412656200</v>
      </c>
      <c r="M3941" s="9">
        <f t="shared" si="247"/>
        <v>41915.400219907409</v>
      </c>
      <c r="N3941">
        <v>1412328979</v>
      </c>
      <c r="O3941" t="b">
        <v>0</v>
      </c>
      <c r="P3941">
        <v>1</v>
      </c>
      <c r="Q3941" t="b">
        <v>0</v>
      </c>
      <c r="R3941" t="s">
        <v>8269</v>
      </c>
    </row>
    <row r="3942" spans="1:18" ht="43.2" x14ac:dyDescent="0.55000000000000004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0" t="str">
        <f t="shared" si="244"/>
        <v>November</v>
      </c>
      <c r="J3942" s="10">
        <f t="shared" si="245"/>
        <v>2014</v>
      </c>
      <c r="K3942" s="9">
        <f t="shared" si="246"/>
        <v>42006.492488425924</v>
      </c>
      <c r="L3942">
        <v>1420199351</v>
      </c>
      <c r="M3942" s="9">
        <f t="shared" si="247"/>
        <v>41961.492488425924</v>
      </c>
      <c r="N3942">
        <v>1416311351</v>
      </c>
      <c r="O3942" t="b">
        <v>0</v>
      </c>
      <c r="P3942">
        <v>2</v>
      </c>
      <c r="Q3942" t="b">
        <v>0</v>
      </c>
      <c r="R3942" t="s">
        <v>8269</v>
      </c>
    </row>
    <row r="3943" spans="1:18" ht="57.6" x14ac:dyDescent="0.55000000000000004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0" t="str">
        <f t="shared" si="244"/>
        <v>October</v>
      </c>
      <c r="J3943" s="10">
        <f t="shared" si="245"/>
        <v>2014</v>
      </c>
      <c r="K3943" s="9">
        <f t="shared" si="246"/>
        <v>41968.041666666672</v>
      </c>
      <c r="L3943">
        <v>1416877200</v>
      </c>
      <c r="M3943" s="9">
        <f t="shared" si="247"/>
        <v>41940.587233796294</v>
      </c>
      <c r="N3943">
        <v>1414505137</v>
      </c>
      <c r="O3943" t="b">
        <v>0</v>
      </c>
      <c r="P3943">
        <v>2</v>
      </c>
      <c r="Q3943" t="b">
        <v>0</v>
      </c>
      <c r="R3943" t="s">
        <v>8269</v>
      </c>
    </row>
    <row r="3944" spans="1:18" ht="43.2" x14ac:dyDescent="0.55000000000000004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0" t="str">
        <f t="shared" si="244"/>
        <v>April</v>
      </c>
      <c r="J3944" s="10">
        <f t="shared" si="245"/>
        <v>2015</v>
      </c>
      <c r="K3944" s="9">
        <f t="shared" si="246"/>
        <v>42171.904097222221</v>
      </c>
      <c r="L3944">
        <v>1434490914</v>
      </c>
      <c r="M3944" s="9">
        <f t="shared" si="247"/>
        <v>42111.904097222221</v>
      </c>
      <c r="N3944">
        <v>1429306914</v>
      </c>
      <c r="O3944" t="b">
        <v>0</v>
      </c>
      <c r="P3944">
        <v>0</v>
      </c>
      <c r="Q3944" t="b">
        <v>0</v>
      </c>
      <c r="R3944" t="s">
        <v>8269</v>
      </c>
    </row>
    <row r="3945" spans="1:18" ht="43.2" x14ac:dyDescent="0.55000000000000004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0" t="str">
        <f t="shared" si="244"/>
        <v>October</v>
      </c>
      <c r="J3945" s="10">
        <f t="shared" si="245"/>
        <v>2015</v>
      </c>
      <c r="K3945" s="9">
        <f t="shared" si="246"/>
        <v>42310.701388888891</v>
      </c>
      <c r="L3945">
        <v>1446483000</v>
      </c>
      <c r="M3945" s="9">
        <f t="shared" si="247"/>
        <v>42279.778564814813</v>
      </c>
      <c r="N3945">
        <v>1443811268</v>
      </c>
      <c r="O3945" t="b">
        <v>0</v>
      </c>
      <c r="P3945">
        <v>13</v>
      </c>
      <c r="Q3945" t="b">
        <v>0</v>
      </c>
      <c r="R3945" t="s">
        <v>8269</v>
      </c>
    </row>
    <row r="3946" spans="1:18" ht="43.2" x14ac:dyDescent="0.55000000000000004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0" t="str">
        <f t="shared" si="244"/>
        <v>July</v>
      </c>
      <c r="J3946" s="10">
        <f t="shared" si="245"/>
        <v>2015</v>
      </c>
      <c r="K3946" s="9">
        <f t="shared" si="246"/>
        <v>42243.662905092591</v>
      </c>
      <c r="L3946">
        <v>1440690875</v>
      </c>
      <c r="M3946" s="9">
        <f t="shared" si="247"/>
        <v>42213.662905092591</v>
      </c>
      <c r="N3946">
        <v>1438098875</v>
      </c>
      <c r="O3946" t="b">
        <v>0</v>
      </c>
      <c r="P3946">
        <v>0</v>
      </c>
      <c r="Q3946" t="b">
        <v>0</v>
      </c>
      <c r="R3946" t="s">
        <v>8269</v>
      </c>
    </row>
    <row r="3947" spans="1:18" ht="43.2" x14ac:dyDescent="0.55000000000000004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0" t="str">
        <f t="shared" si="244"/>
        <v>April</v>
      </c>
      <c r="J3947" s="10">
        <f t="shared" si="245"/>
        <v>2015</v>
      </c>
      <c r="K3947" s="9">
        <f t="shared" si="246"/>
        <v>42139.801712962959</v>
      </c>
      <c r="L3947">
        <v>1431717268</v>
      </c>
      <c r="M3947" s="9">
        <f t="shared" si="247"/>
        <v>42109.801712962959</v>
      </c>
      <c r="N3947">
        <v>1429125268</v>
      </c>
      <c r="O3947" t="b">
        <v>0</v>
      </c>
      <c r="P3947">
        <v>1</v>
      </c>
      <c r="Q3947" t="b">
        <v>0</v>
      </c>
      <c r="R3947" t="s">
        <v>8269</v>
      </c>
    </row>
    <row r="3948" spans="1:18" ht="28.8" x14ac:dyDescent="0.55000000000000004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0" t="str">
        <f t="shared" si="244"/>
        <v>January</v>
      </c>
      <c r="J3948" s="10">
        <f t="shared" si="245"/>
        <v>2015</v>
      </c>
      <c r="K3948" s="9">
        <f t="shared" si="246"/>
        <v>42063.333333333328</v>
      </c>
      <c r="L3948">
        <v>1425110400</v>
      </c>
      <c r="M3948" s="9">
        <f t="shared" si="247"/>
        <v>42031.833587962959</v>
      </c>
      <c r="N3948">
        <v>1422388822</v>
      </c>
      <c r="O3948" t="b">
        <v>0</v>
      </c>
      <c r="P3948">
        <v>5</v>
      </c>
      <c r="Q3948" t="b">
        <v>0</v>
      </c>
      <c r="R3948" t="s">
        <v>8269</v>
      </c>
    </row>
    <row r="3949" spans="1:18" ht="43.2" x14ac:dyDescent="0.55000000000000004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0" t="str">
        <f t="shared" si="244"/>
        <v>September</v>
      </c>
      <c r="J3949" s="10">
        <f t="shared" si="245"/>
        <v>2016</v>
      </c>
      <c r="K3949" s="9">
        <f t="shared" si="246"/>
        <v>42645.142870370371</v>
      </c>
      <c r="L3949">
        <v>1475378744</v>
      </c>
      <c r="M3949" s="9">
        <f t="shared" si="247"/>
        <v>42615.142870370371</v>
      </c>
      <c r="N3949">
        <v>1472786744</v>
      </c>
      <c r="O3949" t="b">
        <v>0</v>
      </c>
      <c r="P3949">
        <v>2</v>
      </c>
      <c r="Q3949" t="b">
        <v>0</v>
      </c>
      <c r="R3949" t="s">
        <v>8269</v>
      </c>
    </row>
    <row r="3950" spans="1:18" ht="43.2" x14ac:dyDescent="0.55000000000000004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0" t="str">
        <f t="shared" si="244"/>
        <v>July</v>
      </c>
      <c r="J3950" s="10">
        <f t="shared" si="245"/>
        <v>2014</v>
      </c>
      <c r="K3950" s="9">
        <f t="shared" si="246"/>
        <v>41889.325497685182</v>
      </c>
      <c r="L3950">
        <v>1410076123</v>
      </c>
      <c r="M3950" s="9">
        <f t="shared" si="247"/>
        <v>41829.325497685182</v>
      </c>
      <c r="N3950">
        <v>1404892123</v>
      </c>
      <c r="O3950" t="b">
        <v>0</v>
      </c>
      <c r="P3950">
        <v>0</v>
      </c>
      <c r="Q3950" t="b">
        <v>0</v>
      </c>
      <c r="R3950" t="s">
        <v>8269</v>
      </c>
    </row>
    <row r="3951" spans="1:18" ht="43.2" x14ac:dyDescent="0.55000000000000004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0" t="str">
        <f t="shared" si="244"/>
        <v>January</v>
      </c>
      <c r="J3951" s="10">
        <f t="shared" si="245"/>
        <v>2015</v>
      </c>
      <c r="K3951" s="9">
        <f t="shared" si="246"/>
        <v>42046.120613425926</v>
      </c>
      <c r="L3951">
        <v>1423623221</v>
      </c>
      <c r="M3951" s="9">
        <f t="shared" si="247"/>
        <v>42016.120613425926</v>
      </c>
      <c r="N3951">
        <v>1421031221</v>
      </c>
      <c r="O3951" t="b">
        <v>0</v>
      </c>
      <c r="P3951">
        <v>32</v>
      </c>
      <c r="Q3951" t="b">
        <v>0</v>
      </c>
      <c r="R3951" t="s">
        <v>8269</v>
      </c>
    </row>
    <row r="3952" spans="1:18" ht="43.2" x14ac:dyDescent="0.55000000000000004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0" t="str">
        <f t="shared" si="244"/>
        <v>March</v>
      </c>
      <c r="J3952" s="10">
        <f t="shared" si="245"/>
        <v>2016</v>
      </c>
      <c r="K3952" s="9">
        <f t="shared" si="246"/>
        <v>42468.774305555555</v>
      </c>
      <c r="L3952">
        <v>1460140500</v>
      </c>
      <c r="M3952" s="9">
        <f t="shared" si="247"/>
        <v>42439.702314814815</v>
      </c>
      <c r="N3952">
        <v>1457628680</v>
      </c>
      <c r="O3952" t="b">
        <v>0</v>
      </c>
      <c r="P3952">
        <v>1</v>
      </c>
      <c r="Q3952" t="b">
        <v>0</v>
      </c>
      <c r="R3952" t="s">
        <v>8269</v>
      </c>
    </row>
    <row r="3953" spans="1:18" ht="43.2" x14ac:dyDescent="0.55000000000000004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0" t="str">
        <f t="shared" si="244"/>
        <v>March</v>
      </c>
      <c r="J3953" s="10">
        <f t="shared" si="245"/>
        <v>2016</v>
      </c>
      <c r="K3953" s="9">
        <f t="shared" si="246"/>
        <v>42493.784050925926</v>
      </c>
      <c r="L3953">
        <v>1462301342</v>
      </c>
      <c r="M3953" s="9">
        <f t="shared" si="247"/>
        <v>42433.825717592597</v>
      </c>
      <c r="N3953">
        <v>1457120942</v>
      </c>
      <c r="O3953" t="b">
        <v>0</v>
      </c>
      <c r="P3953">
        <v>1</v>
      </c>
      <c r="Q3953" t="b">
        <v>0</v>
      </c>
      <c r="R3953" t="s">
        <v>8269</v>
      </c>
    </row>
    <row r="3954" spans="1:18" ht="43.2" x14ac:dyDescent="0.55000000000000004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0" t="str">
        <f t="shared" si="244"/>
        <v>August</v>
      </c>
      <c r="J3954" s="10">
        <f t="shared" si="245"/>
        <v>2015</v>
      </c>
      <c r="K3954" s="9">
        <f t="shared" si="246"/>
        <v>42303.790393518517</v>
      </c>
      <c r="L3954">
        <v>1445885890</v>
      </c>
      <c r="M3954" s="9">
        <f t="shared" si="247"/>
        <v>42243.790393518517</v>
      </c>
      <c r="N3954">
        <v>1440701890</v>
      </c>
      <c r="O3954" t="b">
        <v>0</v>
      </c>
      <c r="P3954">
        <v>1</v>
      </c>
      <c r="Q3954" t="b">
        <v>0</v>
      </c>
      <c r="R3954" t="s">
        <v>8269</v>
      </c>
    </row>
    <row r="3955" spans="1:18" ht="43.2" x14ac:dyDescent="0.55000000000000004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0" t="str">
        <f t="shared" si="244"/>
        <v>June</v>
      </c>
      <c r="J3955" s="10">
        <f t="shared" si="245"/>
        <v>2016</v>
      </c>
      <c r="K3955" s="9">
        <f t="shared" si="246"/>
        <v>42580.978472222225</v>
      </c>
      <c r="L3955">
        <v>1469834940</v>
      </c>
      <c r="M3955" s="9">
        <f t="shared" si="247"/>
        <v>42550.048449074078</v>
      </c>
      <c r="N3955">
        <v>1467162586</v>
      </c>
      <c r="O3955" t="b">
        <v>0</v>
      </c>
      <c r="P3955">
        <v>0</v>
      </c>
      <c r="Q3955" t="b">
        <v>0</v>
      </c>
      <c r="R3955" t="s">
        <v>8269</v>
      </c>
    </row>
    <row r="3956" spans="1:18" ht="43.2" x14ac:dyDescent="0.55000000000000004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0" t="str">
        <f t="shared" si="244"/>
        <v>May</v>
      </c>
      <c r="J3956" s="10">
        <f t="shared" si="245"/>
        <v>2014</v>
      </c>
      <c r="K3956" s="9">
        <f t="shared" si="246"/>
        <v>41834.651203703703</v>
      </c>
      <c r="L3956">
        <v>1405352264</v>
      </c>
      <c r="M3956" s="9">
        <f t="shared" si="247"/>
        <v>41774.651203703703</v>
      </c>
      <c r="N3956">
        <v>1400168264</v>
      </c>
      <c r="O3956" t="b">
        <v>0</v>
      </c>
      <c r="P3956">
        <v>0</v>
      </c>
      <c r="Q3956" t="b">
        <v>0</v>
      </c>
      <c r="R3956" t="s">
        <v>8269</v>
      </c>
    </row>
    <row r="3957" spans="1:18" ht="43.2" x14ac:dyDescent="0.55000000000000004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0" t="str">
        <f t="shared" si="244"/>
        <v>October</v>
      </c>
      <c r="J3957" s="10">
        <f t="shared" si="245"/>
        <v>2015</v>
      </c>
      <c r="K3957" s="9">
        <f t="shared" si="246"/>
        <v>42336.890520833331</v>
      </c>
      <c r="L3957">
        <v>1448745741</v>
      </c>
      <c r="M3957" s="9">
        <f t="shared" si="247"/>
        <v>42306.848854166667</v>
      </c>
      <c r="N3957">
        <v>1446150141</v>
      </c>
      <c r="O3957" t="b">
        <v>0</v>
      </c>
      <c r="P3957">
        <v>8</v>
      </c>
      <c r="Q3957" t="b">
        <v>0</v>
      </c>
      <c r="R3957" t="s">
        <v>8269</v>
      </c>
    </row>
    <row r="3958" spans="1:18" ht="43.2" x14ac:dyDescent="0.55000000000000004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0" t="str">
        <f t="shared" si="244"/>
        <v>March</v>
      </c>
      <c r="J3958" s="10">
        <f t="shared" si="245"/>
        <v>2016</v>
      </c>
      <c r="K3958" s="9">
        <f t="shared" si="246"/>
        <v>42485.013888888891</v>
      </c>
      <c r="L3958">
        <v>1461543600</v>
      </c>
      <c r="M3958" s="9">
        <f t="shared" si="247"/>
        <v>42457.932025462964</v>
      </c>
      <c r="N3958">
        <v>1459203727</v>
      </c>
      <c r="O3958" t="b">
        <v>0</v>
      </c>
      <c r="P3958">
        <v>0</v>
      </c>
      <c r="Q3958" t="b">
        <v>0</v>
      </c>
      <c r="R3958" t="s">
        <v>8269</v>
      </c>
    </row>
    <row r="3959" spans="1:18" ht="43.2" x14ac:dyDescent="0.55000000000000004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0" t="str">
        <f t="shared" si="244"/>
        <v>May</v>
      </c>
      <c r="J3959" s="10">
        <f t="shared" si="245"/>
        <v>2016</v>
      </c>
      <c r="K3959" s="9">
        <f t="shared" si="246"/>
        <v>42559.976319444439</v>
      </c>
      <c r="L3959">
        <v>1468020354</v>
      </c>
      <c r="M3959" s="9">
        <f t="shared" si="247"/>
        <v>42513.976319444439</v>
      </c>
      <c r="N3959">
        <v>1464045954</v>
      </c>
      <c r="O3959" t="b">
        <v>0</v>
      </c>
      <c r="P3959">
        <v>1</v>
      </c>
      <c r="Q3959" t="b">
        <v>0</v>
      </c>
      <c r="R3959" t="s">
        <v>8269</v>
      </c>
    </row>
    <row r="3960" spans="1:18" ht="43.2" x14ac:dyDescent="0.55000000000000004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0" t="str">
        <f t="shared" si="244"/>
        <v>June</v>
      </c>
      <c r="J3960" s="10">
        <f t="shared" si="245"/>
        <v>2014</v>
      </c>
      <c r="K3960" s="9">
        <f t="shared" si="246"/>
        <v>41853.583333333336</v>
      </c>
      <c r="L3960">
        <v>1406988000</v>
      </c>
      <c r="M3960" s="9">
        <f t="shared" si="247"/>
        <v>41816.950370370374</v>
      </c>
      <c r="N3960">
        <v>1403822912</v>
      </c>
      <c r="O3960" t="b">
        <v>0</v>
      </c>
      <c r="P3960">
        <v>16</v>
      </c>
      <c r="Q3960" t="b">
        <v>0</v>
      </c>
      <c r="R3960" t="s">
        <v>8269</v>
      </c>
    </row>
    <row r="3961" spans="1:18" ht="43.2" x14ac:dyDescent="0.55000000000000004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0" t="str">
        <f t="shared" si="244"/>
        <v>August</v>
      </c>
      <c r="J3961" s="10">
        <f t="shared" si="245"/>
        <v>2014</v>
      </c>
      <c r="K3961" s="9">
        <f t="shared" si="246"/>
        <v>41910.788842592592</v>
      </c>
      <c r="L3961">
        <v>1411930556</v>
      </c>
      <c r="M3961" s="9">
        <f t="shared" si="247"/>
        <v>41880.788842592592</v>
      </c>
      <c r="N3961">
        <v>1409338556</v>
      </c>
      <c r="O3961" t="b">
        <v>0</v>
      </c>
      <c r="P3961">
        <v>12</v>
      </c>
      <c r="Q3961" t="b">
        <v>0</v>
      </c>
      <c r="R3961" t="s">
        <v>8269</v>
      </c>
    </row>
    <row r="3962" spans="1:18" ht="43.2" x14ac:dyDescent="0.55000000000000004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0" t="str">
        <f t="shared" si="244"/>
        <v>December</v>
      </c>
      <c r="J3962" s="10">
        <f t="shared" si="245"/>
        <v>2015</v>
      </c>
      <c r="K3962" s="9">
        <f t="shared" si="246"/>
        <v>42372.845555555556</v>
      </c>
      <c r="L3962">
        <v>1451852256</v>
      </c>
      <c r="M3962" s="9">
        <f t="shared" si="247"/>
        <v>42342.845555555556</v>
      </c>
      <c r="N3962">
        <v>1449260256</v>
      </c>
      <c r="O3962" t="b">
        <v>0</v>
      </c>
      <c r="P3962">
        <v>4</v>
      </c>
      <c r="Q3962" t="b">
        <v>0</v>
      </c>
      <c r="R3962" t="s">
        <v>8269</v>
      </c>
    </row>
    <row r="3963" spans="1:18" ht="43.2" x14ac:dyDescent="0.55000000000000004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0" t="str">
        <f t="shared" si="244"/>
        <v>April</v>
      </c>
      <c r="J3963" s="10">
        <f t="shared" si="245"/>
        <v>2014</v>
      </c>
      <c r="K3963" s="9">
        <f t="shared" si="246"/>
        <v>41767.891319444447</v>
      </c>
      <c r="L3963">
        <v>1399584210</v>
      </c>
      <c r="M3963" s="9">
        <f t="shared" si="247"/>
        <v>41745.891319444447</v>
      </c>
      <c r="N3963">
        <v>1397683410</v>
      </c>
      <c r="O3963" t="b">
        <v>0</v>
      </c>
      <c r="P3963">
        <v>2</v>
      </c>
      <c r="Q3963" t="b">
        <v>0</v>
      </c>
      <c r="R3963" t="s">
        <v>8269</v>
      </c>
    </row>
    <row r="3964" spans="1:18" ht="43.2" x14ac:dyDescent="0.55000000000000004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0" t="str">
        <f t="shared" si="244"/>
        <v>November</v>
      </c>
      <c r="J3964" s="10">
        <f t="shared" si="245"/>
        <v>2015</v>
      </c>
      <c r="K3964" s="9">
        <f t="shared" si="246"/>
        <v>42336.621458333335</v>
      </c>
      <c r="L3964">
        <v>1448722494</v>
      </c>
      <c r="M3964" s="9">
        <f t="shared" si="247"/>
        <v>42311.621458333335</v>
      </c>
      <c r="N3964">
        <v>1446562494</v>
      </c>
      <c r="O3964" t="b">
        <v>0</v>
      </c>
      <c r="P3964">
        <v>3</v>
      </c>
      <c r="Q3964" t="b">
        <v>0</v>
      </c>
      <c r="R3964" t="s">
        <v>8269</v>
      </c>
    </row>
    <row r="3965" spans="1:18" ht="43.2" x14ac:dyDescent="0.55000000000000004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0" t="str">
        <f t="shared" si="244"/>
        <v>October</v>
      </c>
      <c r="J3965" s="10">
        <f t="shared" si="245"/>
        <v>2015</v>
      </c>
      <c r="K3965" s="9">
        <f t="shared" si="246"/>
        <v>42326.195798611108</v>
      </c>
      <c r="L3965">
        <v>1447821717</v>
      </c>
      <c r="M3965" s="9">
        <f t="shared" si="247"/>
        <v>42296.154131944444</v>
      </c>
      <c r="N3965">
        <v>1445226117</v>
      </c>
      <c r="O3965" t="b">
        <v>0</v>
      </c>
      <c r="P3965">
        <v>0</v>
      </c>
      <c r="Q3965" t="b">
        <v>0</v>
      </c>
      <c r="R3965" t="s">
        <v>8269</v>
      </c>
    </row>
    <row r="3966" spans="1:18" ht="43.2" x14ac:dyDescent="0.55000000000000004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0" t="str">
        <f t="shared" si="244"/>
        <v>February</v>
      </c>
      <c r="J3966" s="10">
        <f t="shared" si="245"/>
        <v>2015</v>
      </c>
      <c r="K3966" s="9">
        <f t="shared" si="246"/>
        <v>42113.680393518516</v>
      </c>
      <c r="L3966">
        <v>1429460386</v>
      </c>
      <c r="M3966" s="9">
        <f t="shared" si="247"/>
        <v>42053.722060185188</v>
      </c>
      <c r="N3966">
        <v>1424279986</v>
      </c>
      <c r="O3966" t="b">
        <v>0</v>
      </c>
      <c r="P3966">
        <v>3</v>
      </c>
      <c r="Q3966" t="b">
        <v>0</v>
      </c>
      <c r="R3966" t="s">
        <v>8269</v>
      </c>
    </row>
    <row r="3967" spans="1:18" ht="43.2" x14ac:dyDescent="0.55000000000000004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0" t="str">
        <f t="shared" si="244"/>
        <v>February</v>
      </c>
      <c r="J3967" s="10">
        <f t="shared" si="245"/>
        <v>2016</v>
      </c>
      <c r="K3967" s="9">
        <f t="shared" si="246"/>
        <v>42474.194212962961</v>
      </c>
      <c r="L3967">
        <v>1460608780</v>
      </c>
      <c r="M3967" s="9">
        <f t="shared" si="247"/>
        <v>42414.235879629632</v>
      </c>
      <c r="N3967">
        <v>1455428380</v>
      </c>
      <c r="O3967" t="b">
        <v>0</v>
      </c>
      <c r="P3967">
        <v>4</v>
      </c>
      <c r="Q3967" t="b">
        <v>0</v>
      </c>
      <c r="R3967" t="s">
        <v>8269</v>
      </c>
    </row>
    <row r="3968" spans="1:18" ht="43.2" x14ac:dyDescent="0.55000000000000004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0" t="str">
        <f t="shared" si="244"/>
        <v>June</v>
      </c>
      <c r="J3968" s="10">
        <f t="shared" si="245"/>
        <v>2014</v>
      </c>
      <c r="K3968" s="9">
        <f t="shared" si="246"/>
        <v>41844.124305555553</v>
      </c>
      <c r="L3968">
        <v>1406170740</v>
      </c>
      <c r="M3968" s="9">
        <f t="shared" si="247"/>
        <v>41801.711550925924</v>
      </c>
      <c r="N3968">
        <v>1402506278</v>
      </c>
      <c r="O3968" t="b">
        <v>0</v>
      </c>
      <c r="P3968">
        <v>2</v>
      </c>
      <c r="Q3968" t="b">
        <v>0</v>
      </c>
      <c r="R3968" t="s">
        <v>8269</v>
      </c>
    </row>
    <row r="3969" spans="1:18" ht="43.2" x14ac:dyDescent="0.55000000000000004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0" t="str">
        <f t="shared" si="244"/>
        <v>February</v>
      </c>
      <c r="J3969" s="10">
        <f t="shared" si="245"/>
        <v>2017</v>
      </c>
      <c r="K3969" s="9">
        <f t="shared" si="246"/>
        <v>42800.290590277778</v>
      </c>
      <c r="L3969">
        <v>1488783507</v>
      </c>
      <c r="M3969" s="9">
        <f t="shared" si="247"/>
        <v>42770.290590277778</v>
      </c>
      <c r="N3969">
        <v>1486191507</v>
      </c>
      <c r="O3969" t="b">
        <v>0</v>
      </c>
      <c r="P3969">
        <v>10</v>
      </c>
      <c r="Q3969" t="b">
        <v>0</v>
      </c>
      <c r="R3969" t="s">
        <v>8269</v>
      </c>
    </row>
    <row r="3970" spans="1:18" ht="43.2" x14ac:dyDescent="0.55000000000000004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0" t="str">
        <f t="shared" si="244"/>
        <v>March</v>
      </c>
      <c r="J3970" s="10">
        <f t="shared" si="245"/>
        <v>2016</v>
      </c>
      <c r="K3970" s="9">
        <f t="shared" si="246"/>
        <v>42512.815659722226</v>
      </c>
      <c r="L3970">
        <v>1463945673</v>
      </c>
      <c r="M3970" s="9">
        <f t="shared" si="247"/>
        <v>42452.815659722226</v>
      </c>
      <c r="N3970">
        <v>1458761673</v>
      </c>
      <c r="O3970" t="b">
        <v>0</v>
      </c>
      <c r="P3970">
        <v>11</v>
      </c>
      <c r="Q3970" t="b">
        <v>0</v>
      </c>
      <c r="R3970" t="s">
        <v>8269</v>
      </c>
    </row>
    <row r="3971" spans="1:18" ht="43.2" x14ac:dyDescent="0.55000000000000004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0" t="str">
        <f t="shared" ref="I3971:I4034" si="248">TEXT(M3971, "mmmm")</f>
        <v>August</v>
      </c>
      <c r="J3971" s="10">
        <f t="shared" ref="J3971:J4034" si="249">YEAR(M3971)</f>
        <v>2016</v>
      </c>
      <c r="K3971" s="9">
        <f t="shared" ref="K3971:K4034" si="250">(((L3971/60)/60)/24)+DATE(1970,1,1)</f>
        <v>42611.163194444445</v>
      </c>
      <c r="L3971">
        <v>1472442900</v>
      </c>
      <c r="M3971" s="9">
        <f t="shared" ref="M3971:M4034" si="251">(((N3971/60)/60)/24)+DATE(1970,1,1)</f>
        <v>42601.854699074072</v>
      </c>
      <c r="N3971">
        <v>1471638646</v>
      </c>
      <c r="O3971" t="b">
        <v>0</v>
      </c>
      <c r="P3971">
        <v>6</v>
      </c>
      <c r="Q3971" t="b">
        <v>0</v>
      </c>
      <c r="R3971" t="s">
        <v>8269</v>
      </c>
    </row>
    <row r="3972" spans="1:18" ht="57.6" x14ac:dyDescent="0.55000000000000004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0" t="str">
        <f t="shared" si="248"/>
        <v>March</v>
      </c>
      <c r="J3972" s="10">
        <f t="shared" si="249"/>
        <v>2016</v>
      </c>
      <c r="K3972" s="9">
        <f t="shared" si="250"/>
        <v>42477.863553240735</v>
      </c>
      <c r="L3972">
        <v>1460925811</v>
      </c>
      <c r="M3972" s="9">
        <f t="shared" si="251"/>
        <v>42447.863553240735</v>
      </c>
      <c r="N3972">
        <v>1458333811</v>
      </c>
      <c r="O3972" t="b">
        <v>0</v>
      </c>
      <c r="P3972">
        <v>2</v>
      </c>
      <c r="Q3972" t="b">
        <v>0</v>
      </c>
      <c r="R3972" t="s">
        <v>8269</v>
      </c>
    </row>
    <row r="3973" spans="1:18" ht="43.2" x14ac:dyDescent="0.55000000000000004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0" t="str">
        <f t="shared" si="248"/>
        <v>June</v>
      </c>
      <c r="J3973" s="10">
        <f t="shared" si="249"/>
        <v>2014</v>
      </c>
      <c r="K3973" s="9">
        <f t="shared" si="250"/>
        <v>41841.536180555559</v>
      </c>
      <c r="L3973">
        <v>1405947126</v>
      </c>
      <c r="M3973" s="9">
        <f t="shared" si="251"/>
        <v>41811.536180555559</v>
      </c>
      <c r="N3973">
        <v>1403355126</v>
      </c>
      <c r="O3973" t="b">
        <v>0</v>
      </c>
      <c r="P3973">
        <v>6</v>
      </c>
      <c r="Q3973" t="b">
        <v>0</v>
      </c>
      <c r="R3973" t="s">
        <v>8269</v>
      </c>
    </row>
    <row r="3974" spans="1:18" ht="43.2" x14ac:dyDescent="0.55000000000000004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0" t="str">
        <f t="shared" si="248"/>
        <v>December</v>
      </c>
      <c r="J3974" s="10">
        <f t="shared" si="249"/>
        <v>2014</v>
      </c>
      <c r="K3974" s="9">
        <f t="shared" si="250"/>
        <v>42041.067523148144</v>
      </c>
      <c r="L3974">
        <v>1423186634</v>
      </c>
      <c r="M3974" s="9">
        <f t="shared" si="251"/>
        <v>41981.067523148144</v>
      </c>
      <c r="N3974">
        <v>1418002634</v>
      </c>
      <c r="O3974" t="b">
        <v>0</v>
      </c>
      <c r="P3974">
        <v>8</v>
      </c>
      <c r="Q3974" t="b">
        <v>0</v>
      </c>
      <c r="R3974" t="s">
        <v>8269</v>
      </c>
    </row>
    <row r="3975" spans="1:18" ht="43.2" x14ac:dyDescent="0.55000000000000004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0" t="str">
        <f t="shared" si="248"/>
        <v>April</v>
      </c>
      <c r="J3975" s="10">
        <f t="shared" si="249"/>
        <v>2016</v>
      </c>
      <c r="K3975" s="9">
        <f t="shared" si="250"/>
        <v>42499.166666666672</v>
      </c>
      <c r="L3975">
        <v>1462766400</v>
      </c>
      <c r="M3975" s="9">
        <f t="shared" si="251"/>
        <v>42469.68414351852</v>
      </c>
      <c r="N3975">
        <v>1460219110</v>
      </c>
      <c r="O3975" t="b">
        <v>0</v>
      </c>
      <c r="P3975">
        <v>37</v>
      </c>
      <c r="Q3975" t="b">
        <v>0</v>
      </c>
      <c r="R3975" t="s">
        <v>8269</v>
      </c>
    </row>
    <row r="3976" spans="1:18" ht="43.2" x14ac:dyDescent="0.55000000000000004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0" t="str">
        <f t="shared" si="248"/>
        <v>May</v>
      </c>
      <c r="J3976" s="10">
        <f t="shared" si="249"/>
        <v>2016</v>
      </c>
      <c r="K3976" s="9">
        <f t="shared" si="250"/>
        <v>42523.546851851846</v>
      </c>
      <c r="L3976">
        <v>1464872848</v>
      </c>
      <c r="M3976" s="9">
        <f t="shared" si="251"/>
        <v>42493.546851851846</v>
      </c>
      <c r="N3976">
        <v>1462280848</v>
      </c>
      <c r="O3976" t="b">
        <v>0</v>
      </c>
      <c r="P3976">
        <v>11</v>
      </c>
      <c r="Q3976" t="b">
        <v>0</v>
      </c>
      <c r="R3976" t="s">
        <v>8269</v>
      </c>
    </row>
    <row r="3977" spans="1:18" ht="43.2" x14ac:dyDescent="0.55000000000000004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0" t="str">
        <f t="shared" si="248"/>
        <v>June</v>
      </c>
      <c r="J3977" s="10">
        <f t="shared" si="249"/>
        <v>2016</v>
      </c>
      <c r="K3977" s="9">
        <f t="shared" si="250"/>
        <v>42564.866875</v>
      </c>
      <c r="L3977">
        <v>1468442898</v>
      </c>
      <c r="M3977" s="9">
        <f t="shared" si="251"/>
        <v>42534.866875</v>
      </c>
      <c r="N3977">
        <v>1465850898</v>
      </c>
      <c r="O3977" t="b">
        <v>0</v>
      </c>
      <c r="P3977">
        <v>0</v>
      </c>
      <c r="Q3977" t="b">
        <v>0</v>
      </c>
      <c r="R3977" t="s">
        <v>8269</v>
      </c>
    </row>
    <row r="3978" spans="1:18" ht="43.2" x14ac:dyDescent="0.55000000000000004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0" t="str">
        <f t="shared" si="248"/>
        <v>July</v>
      </c>
      <c r="J3978" s="10">
        <f t="shared" si="249"/>
        <v>2014</v>
      </c>
      <c r="K3978" s="9">
        <f t="shared" si="250"/>
        <v>41852.291666666664</v>
      </c>
      <c r="L3978">
        <v>1406876400</v>
      </c>
      <c r="M3978" s="9">
        <f t="shared" si="251"/>
        <v>41830.858344907407</v>
      </c>
      <c r="N3978">
        <v>1405024561</v>
      </c>
      <c r="O3978" t="b">
        <v>0</v>
      </c>
      <c r="P3978">
        <v>10</v>
      </c>
      <c r="Q3978" t="b">
        <v>0</v>
      </c>
      <c r="R3978" t="s">
        <v>8269</v>
      </c>
    </row>
    <row r="3979" spans="1:18" ht="43.2" x14ac:dyDescent="0.55000000000000004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0" t="str">
        <f t="shared" si="248"/>
        <v>June</v>
      </c>
      <c r="J3979" s="10">
        <f t="shared" si="249"/>
        <v>2016</v>
      </c>
      <c r="K3979" s="9">
        <f t="shared" si="250"/>
        <v>42573.788564814815</v>
      </c>
      <c r="L3979">
        <v>1469213732</v>
      </c>
      <c r="M3979" s="9">
        <f t="shared" si="251"/>
        <v>42543.788564814815</v>
      </c>
      <c r="N3979">
        <v>1466621732</v>
      </c>
      <c r="O3979" t="b">
        <v>0</v>
      </c>
      <c r="P3979">
        <v>6</v>
      </c>
      <c r="Q3979" t="b">
        <v>0</v>
      </c>
      <c r="R3979" t="s">
        <v>8269</v>
      </c>
    </row>
    <row r="3980" spans="1:18" ht="43.2" x14ac:dyDescent="0.55000000000000004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0" t="str">
        <f t="shared" si="248"/>
        <v>December</v>
      </c>
      <c r="J3980" s="10">
        <f t="shared" si="249"/>
        <v>2014</v>
      </c>
      <c r="K3980" s="9">
        <f t="shared" si="250"/>
        <v>42035.642974537041</v>
      </c>
      <c r="L3980">
        <v>1422717953</v>
      </c>
      <c r="M3980" s="9">
        <f t="shared" si="251"/>
        <v>41975.642974537041</v>
      </c>
      <c r="N3980">
        <v>1417533953</v>
      </c>
      <c r="O3980" t="b">
        <v>0</v>
      </c>
      <c r="P3980">
        <v>8</v>
      </c>
      <c r="Q3980" t="b">
        <v>0</v>
      </c>
      <c r="R3980" t="s">
        <v>8269</v>
      </c>
    </row>
    <row r="3981" spans="1:18" ht="43.2" x14ac:dyDescent="0.55000000000000004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0" t="str">
        <f t="shared" si="248"/>
        <v>March</v>
      </c>
      <c r="J3981" s="10">
        <f t="shared" si="249"/>
        <v>2015</v>
      </c>
      <c r="K3981" s="9">
        <f t="shared" si="250"/>
        <v>42092.833333333328</v>
      </c>
      <c r="L3981">
        <v>1427659200</v>
      </c>
      <c r="M3981" s="9">
        <f t="shared" si="251"/>
        <v>42069.903437500005</v>
      </c>
      <c r="N3981">
        <v>1425678057</v>
      </c>
      <c r="O3981" t="b">
        <v>0</v>
      </c>
      <c r="P3981">
        <v>6</v>
      </c>
      <c r="Q3981" t="b">
        <v>0</v>
      </c>
      <c r="R3981" t="s">
        <v>8269</v>
      </c>
    </row>
    <row r="3982" spans="1:18" ht="43.2" x14ac:dyDescent="0.55000000000000004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0" t="str">
        <f t="shared" si="248"/>
        <v>June</v>
      </c>
      <c r="J3982" s="10">
        <f t="shared" si="249"/>
        <v>2014</v>
      </c>
      <c r="K3982" s="9">
        <f t="shared" si="250"/>
        <v>41825.598923611113</v>
      </c>
      <c r="L3982">
        <v>1404570147</v>
      </c>
      <c r="M3982" s="9">
        <f t="shared" si="251"/>
        <v>41795.598923611113</v>
      </c>
      <c r="N3982">
        <v>1401978147</v>
      </c>
      <c r="O3982" t="b">
        <v>0</v>
      </c>
      <c r="P3982">
        <v>7</v>
      </c>
      <c r="Q3982" t="b">
        <v>0</v>
      </c>
      <c r="R3982" t="s">
        <v>8269</v>
      </c>
    </row>
    <row r="3983" spans="1:18" ht="28.8" x14ac:dyDescent="0.55000000000000004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0" t="str">
        <f t="shared" si="248"/>
        <v>May</v>
      </c>
      <c r="J3983" s="10">
        <f t="shared" si="249"/>
        <v>2016</v>
      </c>
      <c r="K3983" s="9">
        <f t="shared" si="250"/>
        <v>42568.179965277777</v>
      </c>
      <c r="L3983">
        <v>1468729149</v>
      </c>
      <c r="M3983" s="9">
        <f t="shared" si="251"/>
        <v>42508.179965277777</v>
      </c>
      <c r="N3983">
        <v>1463545149</v>
      </c>
      <c r="O3983" t="b">
        <v>0</v>
      </c>
      <c r="P3983">
        <v>7</v>
      </c>
      <c r="Q3983" t="b">
        <v>0</v>
      </c>
      <c r="R3983" t="s">
        <v>8269</v>
      </c>
    </row>
    <row r="3984" spans="1:18" ht="57.6" x14ac:dyDescent="0.55000000000000004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0" t="str">
        <f t="shared" si="248"/>
        <v>May</v>
      </c>
      <c r="J3984" s="10">
        <f t="shared" si="249"/>
        <v>2015</v>
      </c>
      <c r="K3984" s="9">
        <f t="shared" si="250"/>
        <v>42192.809953703705</v>
      </c>
      <c r="L3984">
        <v>1436297180</v>
      </c>
      <c r="M3984" s="9">
        <f t="shared" si="251"/>
        <v>42132.809953703705</v>
      </c>
      <c r="N3984">
        <v>1431113180</v>
      </c>
      <c r="O3984" t="b">
        <v>0</v>
      </c>
      <c r="P3984">
        <v>5</v>
      </c>
      <c r="Q3984" t="b">
        <v>0</v>
      </c>
      <c r="R3984" t="s">
        <v>8269</v>
      </c>
    </row>
    <row r="3985" spans="1:18" ht="43.2" x14ac:dyDescent="0.55000000000000004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0" t="str">
        <f t="shared" si="248"/>
        <v>April</v>
      </c>
      <c r="J3985" s="10">
        <f t="shared" si="249"/>
        <v>2014</v>
      </c>
      <c r="K3985" s="9">
        <f t="shared" si="250"/>
        <v>41779.290972222225</v>
      </c>
      <c r="L3985">
        <v>1400569140</v>
      </c>
      <c r="M3985" s="9">
        <f t="shared" si="251"/>
        <v>41747.86986111111</v>
      </c>
      <c r="N3985">
        <v>1397854356</v>
      </c>
      <c r="O3985" t="b">
        <v>0</v>
      </c>
      <c r="P3985">
        <v>46</v>
      </c>
      <c r="Q3985" t="b">
        <v>0</v>
      </c>
      <c r="R3985" t="s">
        <v>8269</v>
      </c>
    </row>
    <row r="3986" spans="1:18" ht="43.2" x14ac:dyDescent="0.55000000000000004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0" t="str">
        <f t="shared" si="248"/>
        <v>October</v>
      </c>
      <c r="J3986" s="10">
        <f t="shared" si="249"/>
        <v>2014</v>
      </c>
      <c r="K3986" s="9">
        <f t="shared" si="250"/>
        <v>41951</v>
      </c>
      <c r="L3986">
        <v>1415404800</v>
      </c>
      <c r="M3986" s="9">
        <f t="shared" si="251"/>
        <v>41920.963472222218</v>
      </c>
      <c r="N3986">
        <v>1412809644</v>
      </c>
      <c r="O3986" t="b">
        <v>0</v>
      </c>
      <c r="P3986">
        <v>10</v>
      </c>
      <c r="Q3986" t="b">
        <v>0</v>
      </c>
      <c r="R3986" t="s">
        <v>8269</v>
      </c>
    </row>
    <row r="3987" spans="1:18" ht="57.6" x14ac:dyDescent="0.55000000000000004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0" t="str">
        <f t="shared" si="248"/>
        <v>January</v>
      </c>
      <c r="J3987" s="10">
        <f t="shared" si="249"/>
        <v>2016</v>
      </c>
      <c r="K3987" s="9">
        <f t="shared" si="250"/>
        <v>42420.878472222219</v>
      </c>
      <c r="L3987">
        <v>1456002300</v>
      </c>
      <c r="M3987" s="9">
        <f t="shared" si="251"/>
        <v>42399.707407407404</v>
      </c>
      <c r="N3987">
        <v>1454173120</v>
      </c>
      <c r="O3987" t="b">
        <v>0</v>
      </c>
      <c r="P3987">
        <v>19</v>
      </c>
      <c r="Q3987" t="b">
        <v>0</v>
      </c>
      <c r="R3987" t="s">
        <v>8269</v>
      </c>
    </row>
    <row r="3988" spans="1:18" ht="43.2" x14ac:dyDescent="0.55000000000000004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0" t="str">
        <f t="shared" si="248"/>
        <v>April</v>
      </c>
      <c r="J3988" s="10">
        <f t="shared" si="249"/>
        <v>2016</v>
      </c>
      <c r="K3988" s="9">
        <f t="shared" si="250"/>
        <v>42496.544444444444</v>
      </c>
      <c r="L3988">
        <v>1462539840</v>
      </c>
      <c r="M3988" s="9">
        <f t="shared" si="251"/>
        <v>42467.548541666663</v>
      </c>
      <c r="N3988">
        <v>1460034594</v>
      </c>
      <c r="O3988" t="b">
        <v>0</v>
      </c>
      <c r="P3988">
        <v>13</v>
      </c>
      <c r="Q3988" t="b">
        <v>0</v>
      </c>
      <c r="R3988" t="s">
        <v>8269</v>
      </c>
    </row>
    <row r="3989" spans="1:18" ht="43.2" x14ac:dyDescent="0.55000000000000004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0" t="str">
        <f t="shared" si="248"/>
        <v>May</v>
      </c>
      <c r="J3989" s="10">
        <f t="shared" si="249"/>
        <v>2014</v>
      </c>
      <c r="K3989" s="9">
        <f t="shared" si="250"/>
        <v>41775.92465277778</v>
      </c>
      <c r="L3989">
        <v>1400278290</v>
      </c>
      <c r="M3989" s="9">
        <f t="shared" si="251"/>
        <v>41765.92465277778</v>
      </c>
      <c r="N3989">
        <v>1399414290</v>
      </c>
      <c r="O3989" t="b">
        <v>0</v>
      </c>
      <c r="P3989">
        <v>13</v>
      </c>
      <c r="Q3989" t="b">
        <v>0</v>
      </c>
      <c r="R3989" t="s">
        <v>8269</v>
      </c>
    </row>
    <row r="3990" spans="1:18" ht="28.8" x14ac:dyDescent="0.55000000000000004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0" t="str">
        <f t="shared" si="248"/>
        <v>August</v>
      </c>
      <c r="J3990" s="10">
        <f t="shared" si="249"/>
        <v>2015</v>
      </c>
      <c r="K3990" s="9">
        <f t="shared" si="250"/>
        <v>42245.08116898148</v>
      </c>
      <c r="L3990">
        <v>1440813413</v>
      </c>
      <c r="M3990" s="9">
        <f t="shared" si="251"/>
        <v>42230.08116898148</v>
      </c>
      <c r="N3990">
        <v>1439517413</v>
      </c>
      <c r="O3990" t="b">
        <v>0</v>
      </c>
      <c r="P3990">
        <v>4</v>
      </c>
      <c r="Q3990" t="b">
        <v>0</v>
      </c>
      <c r="R3990" t="s">
        <v>8269</v>
      </c>
    </row>
    <row r="3991" spans="1:18" ht="43.2" x14ac:dyDescent="0.55000000000000004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0" t="str">
        <f t="shared" si="248"/>
        <v>October</v>
      </c>
      <c r="J3991" s="10">
        <f t="shared" si="249"/>
        <v>2015</v>
      </c>
      <c r="K3991" s="9">
        <f t="shared" si="250"/>
        <v>42316.791446759264</v>
      </c>
      <c r="L3991">
        <v>1447009181</v>
      </c>
      <c r="M3991" s="9">
        <f t="shared" si="251"/>
        <v>42286.749780092592</v>
      </c>
      <c r="N3991">
        <v>1444413581</v>
      </c>
      <c r="O3991" t="b">
        <v>0</v>
      </c>
      <c r="P3991">
        <v>0</v>
      </c>
      <c r="Q3991" t="b">
        <v>0</v>
      </c>
      <c r="R3991" t="s">
        <v>8269</v>
      </c>
    </row>
    <row r="3992" spans="1:18" ht="43.2" x14ac:dyDescent="0.55000000000000004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0" t="str">
        <f t="shared" si="248"/>
        <v>February</v>
      </c>
      <c r="J3992" s="10">
        <f t="shared" si="249"/>
        <v>2016</v>
      </c>
      <c r="K3992" s="9">
        <f t="shared" si="250"/>
        <v>42431.672372685185</v>
      </c>
      <c r="L3992">
        <v>1456934893</v>
      </c>
      <c r="M3992" s="9">
        <f t="shared" si="251"/>
        <v>42401.672372685185</v>
      </c>
      <c r="N3992">
        <v>1454342893</v>
      </c>
      <c r="O3992" t="b">
        <v>0</v>
      </c>
      <c r="P3992">
        <v>3</v>
      </c>
      <c r="Q3992" t="b">
        <v>0</v>
      </c>
      <c r="R3992" t="s">
        <v>8269</v>
      </c>
    </row>
    <row r="3993" spans="1:18" ht="28.8" x14ac:dyDescent="0.55000000000000004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0" t="str">
        <f t="shared" si="248"/>
        <v>May</v>
      </c>
      <c r="J3993" s="10">
        <f t="shared" si="249"/>
        <v>2015</v>
      </c>
      <c r="K3993" s="9">
        <f t="shared" si="250"/>
        <v>42155.644467592589</v>
      </c>
      <c r="L3993">
        <v>1433086082</v>
      </c>
      <c r="M3993" s="9">
        <f t="shared" si="251"/>
        <v>42125.644467592589</v>
      </c>
      <c r="N3993">
        <v>1430494082</v>
      </c>
      <c r="O3993" t="b">
        <v>0</v>
      </c>
      <c r="P3993">
        <v>1</v>
      </c>
      <c r="Q3993" t="b">
        <v>0</v>
      </c>
      <c r="R3993" t="s">
        <v>8269</v>
      </c>
    </row>
    <row r="3994" spans="1:18" ht="43.2" x14ac:dyDescent="0.55000000000000004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0" t="str">
        <f t="shared" si="248"/>
        <v>October</v>
      </c>
      <c r="J3994" s="10">
        <f t="shared" si="249"/>
        <v>2015</v>
      </c>
      <c r="K3994" s="9">
        <f t="shared" si="250"/>
        <v>42349.982164351852</v>
      </c>
      <c r="L3994">
        <v>1449876859</v>
      </c>
      <c r="M3994" s="9">
        <f t="shared" si="251"/>
        <v>42289.94049768518</v>
      </c>
      <c r="N3994">
        <v>1444689259</v>
      </c>
      <c r="O3994" t="b">
        <v>0</v>
      </c>
      <c r="P3994">
        <v>9</v>
      </c>
      <c r="Q3994" t="b">
        <v>0</v>
      </c>
      <c r="R3994" t="s">
        <v>8269</v>
      </c>
    </row>
    <row r="3995" spans="1:18" ht="43.2" x14ac:dyDescent="0.55000000000000004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0" t="str">
        <f t="shared" si="248"/>
        <v>April</v>
      </c>
      <c r="J3995" s="10">
        <f t="shared" si="249"/>
        <v>2015</v>
      </c>
      <c r="K3995" s="9">
        <f t="shared" si="250"/>
        <v>42137.864722222221</v>
      </c>
      <c r="L3995">
        <v>1431549912</v>
      </c>
      <c r="M3995" s="9">
        <f t="shared" si="251"/>
        <v>42107.864722222221</v>
      </c>
      <c r="N3995">
        <v>1428957912</v>
      </c>
      <c r="O3995" t="b">
        <v>0</v>
      </c>
      <c r="P3995">
        <v>1</v>
      </c>
      <c r="Q3995" t="b">
        <v>0</v>
      </c>
      <c r="R3995" t="s">
        <v>8269</v>
      </c>
    </row>
    <row r="3996" spans="1:18" ht="28.8" x14ac:dyDescent="0.55000000000000004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0" t="str">
        <f t="shared" si="248"/>
        <v>June</v>
      </c>
      <c r="J3996" s="10">
        <f t="shared" si="249"/>
        <v>2014</v>
      </c>
      <c r="K3996" s="9">
        <f t="shared" si="250"/>
        <v>41839.389930555553</v>
      </c>
      <c r="L3996">
        <v>1405761690</v>
      </c>
      <c r="M3996" s="9">
        <f t="shared" si="251"/>
        <v>41809.389930555553</v>
      </c>
      <c r="N3996">
        <v>1403169690</v>
      </c>
      <c r="O3996" t="b">
        <v>0</v>
      </c>
      <c r="P3996">
        <v>1</v>
      </c>
      <c r="Q3996" t="b">
        <v>0</v>
      </c>
      <c r="R3996" t="s">
        <v>8269</v>
      </c>
    </row>
    <row r="3997" spans="1:18" ht="43.2" x14ac:dyDescent="0.55000000000000004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0" t="str">
        <f t="shared" si="248"/>
        <v>January</v>
      </c>
      <c r="J3997" s="10">
        <f t="shared" si="249"/>
        <v>2015</v>
      </c>
      <c r="K3997" s="9">
        <f t="shared" si="250"/>
        <v>42049.477083333331</v>
      </c>
      <c r="L3997">
        <v>1423913220</v>
      </c>
      <c r="M3997" s="9">
        <f t="shared" si="251"/>
        <v>42019.683761574073</v>
      </c>
      <c r="N3997">
        <v>1421339077</v>
      </c>
      <c r="O3997" t="b">
        <v>0</v>
      </c>
      <c r="P3997">
        <v>4</v>
      </c>
      <c r="Q3997" t="b">
        <v>0</v>
      </c>
      <c r="R3997" t="s">
        <v>8269</v>
      </c>
    </row>
    <row r="3998" spans="1:18" ht="43.2" x14ac:dyDescent="0.55000000000000004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0" t="str">
        <f t="shared" si="248"/>
        <v>November</v>
      </c>
      <c r="J3998" s="10">
        <f t="shared" si="249"/>
        <v>2014</v>
      </c>
      <c r="K3998" s="9">
        <f t="shared" si="250"/>
        <v>41963.669444444444</v>
      </c>
      <c r="L3998">
        <v>1416499440</v>
      </c>
      <c r="M3998" s="9">
        <f t="shared" si="251"/>
        <v>41950.26694444444</v>
      </c>
      <c r="N3998">
        <v>1415341464</v>
      </c>
      <c r="O3998" t="b">
        <v>0</v>
      </c>
      <c r="P3998">
        <v>17</v>
      </c>
      <c r="Q3998" t="b">
        <v>0</v>
      </c>
      <c r="R3998" t="s">
        <v>8269</v>
      </c>
    </row>
    <row r="3999" spans="1:18" ht="43.2" x14ac:dyDescent="0.55000000000000004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0" t="str">
        <f t="shared" si="248"/>
        <v>March</v>
      </c>
      <c r="J3999" s="10">
        <f t="shared" si="249"/>
        <v>2015</v>
      </c>
      <c r="K3999" s="9">
        <f t="shared" si="250"/>
        <v>42099.349780092598</v>
      </c>
      <c r="L3999">
        <v>1428222221</v>
      </c>
      <c r="M3999" s="9">
        <f t="shared" si="251"/>
        <v>42069.391446759255</v>
      </c>
      <c r="N3999">
        <v>1425633821</v>
      </c>
      <c r="O3999" t="b">
        <v>0</v>
      </c>
      <c r="P3999">
        <v>0</v>
      </c>
      <c r="Q3999" t="b">
        <v>0</v>
      </c>
      <c r="R3999" t="s">
        <v>8269</v>
      </c>
    </row>
    <row r="4000" spans="1:18" ht="43.2" x14ac:dyDescent="0.55000000000000004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0" t="str">
        <f t="shared" si="248"/>
        <v>February</v>
      </c>
      <c r="J4000" s="10">
        <f t="shared" si="249"/>
        <v>2015</v>
      </c>
      <c r="K4000" s="9">
        <f t="shared" si="250"/>
        <v>42091.921597222223</v>
      </c>
      <c r="L4000">
        <v>1427580426</v>
      </c>
      <c r="M4000" s="9">
        <f t="shared" si="251"/>
        <v>42061.963263888887</v>
      </c>
      <c r="N4000">
        <v>1424992026</v>
      </c>
      <c r="O4000" t="b">
        <v>0</v>
      </c>
      <c r="P4000">
        <v>12</v>
      </c>
      <c r="Q4000" t="b">
        <v>0</v>
      </c>
      <c r="R4000" t="s">
        <v>8269</v>
      </c>
    </row>
    <row r="4001" spans="1:18" ht="43.2" x14ac:dyDescent="0.55000000000000004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0" t="str">
        <f t="shared" si="248"/>
        <v>July</v>
      </c>
      <c r="J4001" s="10">
        <f t="shared" si="249"/>
        <v>2014</v>
      </c>
      <c r="K4001" s="9">
        <f t="shared" si="250"/>
        <v>41882.827650462961</v>
      </c>
      <c r="L4001">
        <v>1409514709</v>
      </c>
      <c r="M4001" s="9">
        <f t="shared" si="251"/>
        <v>41842.828680555554</v>
      </c>
      <c r="N4001">
        <v>1406058798</v>
      </c>
      <c r="O4001" t="b">
        <v>0</v>
      </c>
      <c r="P4001">
        <v>14</v>
      </c>
      <c r="Q4001" t="b">
        <v>0</v>
      </c>
      <c r="R4001" t="s">
        <v>8269</v>
      </c>
    </row>
    <row r="4002" spans="1:18" x14ac:dyDescent="0.55000000000000004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0" t="str">
        <f t="shared" si="248"/>
        <v>March</v>
      </c>
      <c r="J4002" s="10">
        <f t="shared" si="249"/>
        <v>2016</v>
      </c>
      <c r="K4002" s="9">
        <f t="shared" si="250"/>
        <v>42497.603680555556</v>
      </c>
      <c r="L4002">
        <v>1462631358</v>
      </c>
      <c r="M4002" s="9">
        <f t="shared" si="251"/>
        <v>42437.64534722222</v>
      </c>
      <c r="N4002">
        <v>1457450958</v>
      </c>
      <c r="O4002" t="b">
        <v>0</v>
      </c>
      <c r="P4002">
        <v>1</v>
      </c>
      <c r="Q4002" t="b">
        <v>0</v>
      </c>
      <c r="R4002" t="s">
        <v>8269</v>
      </c>
    </row>
    <row r="4003" spans="1:18" ht="57.6" x14ac:dyDescent="0.55000000000000004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0" t="str">
        <f t="shared" si="248"/>
        <v>February</v>
      </c>
      <c r="J4003" s="10">
        <f t="shared" si="249"/>
        <v>2017</v>
      </c>
      <c r="K4003" s="9">
        <f t="shared" si="250"/>
        <v>42795.791666666672</v>
      </c>
      <c r="L4003">
        <v>1488394800</v>
      </c>
      <c r="M4003" s="9">
        <f t="shared" si="251"/>
        <v>42775.964212962965</v>
      </c>
      <c r="N4003">
        <v>1486681708</v>
      </c>
      <c r="O4003" t="b">
        <v>0</v>
      </c>
      <c r="P4003">
        <v>14</v>
      </c>
      <c r="Q4003" t="b">
        <v>0</v>
      </c>
      <c r="R4003" t="s">
        <v>8269</v>
      </c>
    </row>
    <row r="4004" spans="1:18" ht="43.2" x14ac:dyDescent="0.55000000000000004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0" t="str">
        <f t="shared" si="248"/>
        <v>August</v>
      </c>
      <c r="J4004" s="10">
        <f t="shared" si="249"/>
        <v>2014</v>
      </c>
      <c r="K4004" s="9">
        <f t="shared" si="250"/>
        <v>41909.043530092589</v>
      </c>
      <c r="L4004">
        <v>1411779761</v>
      </c>
      <c r="M4004" s="9">
        <f t="shared" si="251"/>
        <v>41879.043530092589</v>
      </c>
      <c r="N4004">
        <v>1409187761</v>
      </c>
      <c r="O4004" t="b">
        <v>0</v>
      </c>
      <c r="P4004">
        <v>4</v>
      </c>
      <c r="Q4004" t="b">
        <v>0</v>
      </c>
      <c r="R4004" t="s">
        <v>8269</v>
      </c>
    </row>
    <row r="4005" spans="1:18" ht="43.2" x14ac:dyDescent="0.55000000000000004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0" t="str">
        <f t="shared" si="248"/>
        <v>January</v>
      </c>
      <c r="J4005" s="10">
        <f t="shared" si="249"/>
        <v>2015</v>
      </c>
      <c r="K4005" s="9">
        <f t="shared" si="250"/>
        <v>42050.587349537032</v>
      </c>
      <c r="L4005">
        <v>1424009147</v>
      </c>
      <c r="M4005" s="9">
        <f t="shared" si="251"/>
        <v>42020.587349537032</v>
      </c>
      <c r="N4005">
        <v>1421417147</v>
      </c>
      <c r="O4005" t="b">
        <v>0</v>
      </c>
      <c r="P4005">
        <v>2</v>
      </c>
      <c r="Q4005" t="b">
        <v>0</v>
      </c>
      <c r="R4005" t="s">
        <v>8269</v>
      </c>
    </row>
    <row r="4006" spans="1:18" x14ac:dyDescent="0.55000000000000004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0" t="str">
        <f t="shared" si="248"/>
        <v>September</v>
      </c>
      <c r="J4006" s="10">
        <f t="shared" si="249"/>
        <v>2014</v>
      </c>
      <c r="K4006" s="9">
        <f t="shared" si="250"/>
        <v>41920.16269675926</v>
      </c>
      <c r="L4006">
        <v>1412740457</v>
      </c>
      <c r="M4006" s="9">
        <f t="shared" si="251"/>
        <v>41890.16269675926</v>
      </c>
      <c r="N4006">
        <v>1410148457</v>
      </c>
      <c r="O4006" t="b">
        <v>0</v>
      </c>
      <c r="P4006">
        <v>1</v>
      </c>
      <c r="Q4006" t="b">
        <v>0</v>
      </c>
      <c r="R4006" t="s">
        <v>8269</v>
      </c>
    </row>
    <row r="4007" spans="1:18" ht="43.2" x14ac:dyDescent="0.55000000000000004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0" t="str">
        <f t="shared" si="248"/>
        <v>August</v>
      </c>
      <c r="J4007" s="10">
        <f t="shared" si="249"/>
        <v>2014</v>
      </c>
      <c r="K4007" s="9">
        <f t="shared" si="250"/>
        <v>41932.807696759257</v>
      </c>
      <c r="L4007">
        <v>1413832985</v>
      </c>
      <c r="M4007" s="9">
        <f t="shared" si="251"/>
        <v>41872.807696759257</v>
      </c>
      <c r="N4007">
        <v>1408648985</v>
      </c>
      <c r="O4007" t="b">
        <v>0</v>
      </c>
      <c r="P4007">
        <v>2</v>
      </c>
      <c r="Q4007" t="b">
        <v>0</v>
      </c>
      <c r="R4007" t="s">
        <v>8269</v>
      </c>
    </row>
    <row r="4008" spans="1:18" ht="43.2" x14ac:dyDescent="0.55000000000000004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0" t="str">
        <f t="shared" si="248"/>
        <v>January</v>
      </c>
      <c r="J4008" s="10">
        <f t="shared" si="249"/>
        <v>2016</v>
      </c>
      <c r="K4008" s="9">
        <f t="shared" si="250"/>
        <v>42416.772997685184</v>
      </c>
      <c r="L4008">
        <v>1455647587</v>
      </c>
      <c r="M4008" s="9">
        <f t="shared" si="251"/>
        <v>42391.772997685184</v>
      </c>
      <c r="N4008">
        <v>1453487587</v>
      </c>
      <c r="O4008" t="b">
        <v>0</v>
      </c>
      <c r="P4008">
        <v>1</v>
      </c>
      <c r="Q4008" t="b">
        <v>0</v>
      </c>
      <c r="R4008" t="s">
        <v>8269</v>
      </c>
    </row>
    <row r="4009" spans="1:18" ht="43.2" x14ac:dyDescent="0.55000000000000004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0" t="str">
        <f t="shared" si="248"/>
        <v>July</v>
      </c>
      <c r="J4009" s="10">
        <f t="shared" si="249"/>
        <v>2014</v>
      </c>
      <c r="K4009" s="9">
        <f t="shared" si="250"/>
        <v>41877.686111111114</v>
      </c>
      <c r="L4009">
        <v>1409070480</v>
      </c>
      <c r="M4009" s="9">
        <f t="shared" si="251"/>
        <v>41848.772928240738</v>
      </c>
      <c r="N4009">
        <v>1406572381</v>
      </c>
      <c r="O4009" t="b">
        <v>0</v>
      </c>
      <c r="P4009">
        <v>1</v>
      </c>
      <c r="Q4009" t="b">
        <v>0</v>
      </c>
      <c r="R4009" t="s">
        <v>8269</v>
      </c>
    </row>
    <row r="4010" spans="1:18" ht="43.2" x14ac:dyDescent="0.55000000000000004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0" t="str">
        <f t="shared" si="248"/>
        <v>June</v>
      </c>
      <c r="J4010" s="10">
        <f t="shared" si="249"/>
        <v>2015</v>
      </c>
      <c r="K4010" s="9">
        <f t="shared" si="250"/>
        <v>42207.964201388888</v>
      </c>
      <c r="L4010">
        <v>1437606507</v>
      </c>
      <c r="M4010" s="9">
        <f t="shared" si="251"/>
        <v>42177.964201388888</v>
      </c>
      <c r="N4010">
        <v>1435014507</v>
      </c>
      <c r="O4010" t="b">
        <v>0</v>
      </c>
      <c r="P4010">
        <v>4</v>
      </c>
      <c r="Q4010" t="b">
        <v>0</v>
      </c>
      <c r="R4010" t="s">
        <v>8269</v>
      </c>
    </row>
    <row r="4011" spans="1:18" ht="43.2" x14ac:dyDescent="0.55000000000000004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0" t="str">
        <f t="shared" si="248"/>
        <v>July</v>
      </c>
      <c r="J4011" s="10">
        <f t="shared" si="249"/>
        <v>2014</v>
      </c>
      <c r="K4011" s="9">
        <f t="shared" si="250"/>
        <v>41891.700925925928</v>
      </c>
      <c r="L4011">
        <v>1410281360</v>
      </c>
      <c r="M4011" s="9">
        <f t="shared" si="251"/>
        <v>41851.700925925928</v>
      </c>
      <c r="N4011">
        <v>1406825360</v>
      </c>
      <c r="O4011" t="b">
        <v>0</v>
      </c>
      <c r="P4011">
        <v>3</v>
      </c>
      <c r="Q4011" t="b">
        <v>0</v>
      </c>
      <c r="R4011" t="s">
        <v>8269</v>
      </c>
    </row>
    <row r="4012" spans="1:18" ht="43.2" x14ac:dyDescent="0.55000000000000004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0" t="str">
        <f t="shared" si="248"/>
        <v>October</v>
      </c>
      <c r="J4012" s="10">
        <f t="shared" si="249"/>
        <v>2014</v>
      </c>
      <c r="K4012" s="9">
        <f t="shared" si="250"/>
        <v>41938.770439814813</v>
      </c>
      <c r="L4012">
        <v>1414348166</v>
      </c>
      <c r="M4012" s="9">
        <f t="shared" si="251"/>
        <v>41921.770439814813</v>
      </c>
      <c r="N4012">
        <v>1412879366</v>
      </c>
      <c r="O4012" t="b">
        <v>0</v>
      </c>
      <c r="P4012">
        <v>38</v>
      </c>
      <c r="Q4012" t="b">
        <v>0</v>
      </c>
      <c r="R4012" t="s">
        <v>8269</v>
      </c>
    </row>
    <row r="4013" spans="1:18" ht="43.2" x14ac:dyDescent="0.55000000000000004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0" t="str">
        <f t="shared" si="248"/>
        <v>December</v>
      </c>
      <c r="J4013" s="10">
        <f t="shared" si="249"/>
        <v>2014</v>
      </c>
      <c r="K4013" s="9">
        <f t="shared" si="250"/>
        <v>42032.54488425926</v>
      </c>
      <c r="L4013">
        <v>1422450278</v>
      </c>
      <c r="M4013" s="9">
        <f t="shared" si="251"/>
        <v>42002.54488425926</v>
      </c>
      <c r="N4013">
        <v>1419858278</v>
      </c>
      <c r="O4013" t="b">
        <v>0</v>
      </c>
      <c r="P4013">
        <v>4</v>
      </c>
      <c r="Q4013" t="b">
        <v>0</v>
      </c>
      <c r="R4013" t="s">
        <v>8269</v>
      </c>
    </row>
    <row r="4014" spans="1:18" ht="57.6" x14ac:dyDescent="0.55000000000000004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0" t="str">
        <f t="shared" si="248"/>
        <v>April</v>
      </c>
      <c r="J4014" s="10">
        <f t="shared" si="249"/>
        <v>2015</v>
      </c>
      <c r="K4014" s="9">
        <f t="shared" si="250"/>
        <v>42126.544548611113</v>
      </c>
      <c r="L4014">
        <v>1430571849</v>
      </c>
      <c r="M4014" s="9">
        <f t="shared" si="251"/>
        <v>42096.544548611113</v>
      </c>
      <c r="N4014">
        <v>1427979849</v>
      </c>
      <c r="O4014" t="b">
        <v>0</v>
      </c>
      <c r="P4014">
        <v>0</v>
      </c>
      <c r="Q4014" t="b">
        <v>0</v>
      </c>
      <c r="R4014" t="s">
        <v>8269</v>
      </c>
    </row>
    <row r="4015" spans="1:18" ht="43.2" x14ac:dyDescent="0.55000000000000004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0" t="str">
        <f t="shared" si="248"/>
        <v>January</v>
      </c>
      <c r="J4015" s="10">
        <f t="shared" si="249"/>
        <v>2015</v>
      </c>
      <c r="K4015" s="9">
        <f t="shared" si="250"/>
        <v>42051.301192129627</v>
      </c>
      <c r="L4015">
        <v>1424070823</v>
      </c>
      <c r="M4015" s="9">
        <f t="shared" si="251"/>
        <v>42021.301192129627</v>
      </c>
      <c r="N4015">
        <v>1421478823</v>
      </c>
      <c r="O4015" t="b">
        <v>0</v>
      </c>
      <c r="P4015">
        <v>2</v>
      </c>
      <c r="Q4015" t="b">
        <v>0</v>
      </c>
      <c r="R4015" t="s">
        <v>8269</v>
      </c>
    </row>
    <row r="4016" spans="1:18" ht="43.2" x14ac:dyDescent="0.55000000000000004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0" t="str">
        <f t="shared" si="248"/>
        <v>February</v>
      </c>
      <c r="J4016" s="10">
        <f t="shared" si="249"/>
        <v>2016</v>
      </c>
      <c r="K4016" s="9">
        <f t="shared" si="250"/>
        <v>42434.246168981481</v>
      </c>
      <c r="L4016">
        <v>1457157269</v>
      </c>
      <c r="M4016" s="9">
        <f t="shared" si="251"/>
        <v>42419.246168981481</v>
      </c>
      <c r="N4016">
        <v>1455861269</v>
      </c>
      <c r="O4016" t="b">
        <v>0</v>
      </c>
      <c r="P4016">
        <v>0</v>
      </c>
      <c r="Q4016" t="b">
        <v>0</v>
      </c>
      <c r="R4016" t="s">
        <v>8269</v>
      </c>
    </row>
    <row r="4017" spans="1:18" ht="43.2" x14ac:dyDescent="0.55000000000000004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0" t="str">
        <f t="shared" si="248"/>
        <v>June</v>
      </c>
      <c r="J4017" s="10">
        <f t="shared" si="249"/>
        <v>2015</v>
      </c>
      <c r="K4017" s="9">
        <f t="shared" si="250"/>
        <v>42204.780821759254</v>
      </c>
      <c r="L4017">
        <v>1437331463</v>
      </c>
      <c r="M4017" s="9">
        <f t="shared" si="251"/>
        <v>42174.780821759254</v>
      </c>
      <c r="N4017">
        <v>1434739463</v>
      </c>
      <c r="O4017" t="b">
        <v>0</v>
      </c>
      <c r="P4017">
        <v>1</v>
      </c>
      <c r="Q4017" t="b">
        <v>0</v>
      </c>
      <c r="R4017" t="s">
        <v>8269</v>
      </c>
    </row>
    <row r="4018" spans="1:18" ht="43.2" x14ac:dyDescent="0.55000000000000004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0" t="str">
        <f t="shared" si="248"/>
        <v>August</v>
      </c>
      <c r="J4018" s="10">
        <f t="shared" si="249"/>
        <v>2014</v>
      </c>
      <c r="K4018" s="9">
        <f t="shared" si="250"/>
        <v>41899.872685185182</v>
      </c>
      <c r="L4018">
        <v>1410987400</v>
      </c>
      <c r="M4018" s="9">
        <f t="shared" si="251"/>
        <v>41869.872685185182</v>
      </c>
      <c r="N4018">
        <v>1408395400</v>
      </c>
      <c r="O4018" t="b">
        <v>0</v>
      </c>
      <c r="P4018">
        <v>7</v>
      </c>
      <c r="Q4018" t="b">
        <v>0</v>
      </c>
      <c r="R4018" t="s">
        <v>8269</v>
      </c>
    </row>
    <row r="4019" spans="1:18" ht="43.2" x14ac:dyDescent="0.55000000000000004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0" t="str">
        <f t="shared" si="248"/>
        <v>August</v>
      </c>
      <c r="J4019" s="10">
        <f t="shared" si="249"/>
        <v>2014</v>
      </c>
      <c r="K4019" s="9">
        <f t="shared" si="250"/>
        <v>41886.672152777777</v>
      </c>
      <c r="L4019">
        <v>1409846874</v>
      </c>
      <c r="M4019" s="9">
        <f t="shared" si="251"/>
        <v>41856.672152777777</v>
      </c>
      <c r="N4019">
        <v>1407254874</v>
      </c>
      <c r="O4019" t="b">
        <v>0</v>
      </c>
      <c r="P4019">
        <v>2</v>
      </c>
      <c r="Q4019" t="b">
        <v>0</v>
      </c>
      <c r="R4019" t="s">
        <v>8269</v>
      </c>
    </row>
    <row r="4020" spans="1:18" ht="28.8" x14ac:dyDescent="0.55000000000000004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0" t="str">
        <f t="shared" si="248"/>
        <v>September</v>
      </c>
      <c r="J4020" s="10">
        <f t="shared" si="249"/>
        <v>2016</v>
      </c>
      <c r="K4020" s="9">
        <f t="shared" si="250"/>
        <v>42650.91097222222</v>
      </c>
      <c r="L4020">
        <v>1475877108</v>
      </c>
      <c r="M4020" s="9">
        <f t="shared" si="251"/>
        <v>42620.91097222222</v>
      </c>
      <c r="N4020">
        <v>1473285108</v>
      </c>
      <c r="O4020" t="b">
        <v>0</v>
      </c>
      <c r="P4020">
        <v>4</v>
      </c>
      <c r="Q4020" t="b">
        <v>0</v>
      </c>
      <c r="R4020" t="s">
        <v>8269</v>
      </c>
    </row>
    <row r="4021" spans="1:18" ht="43.2" x14ac:dyDescent="0.55000000000000004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0" t="str">
        <f t="shared" si="248"/>
        <v>February</v>
      </c>
      <c r="J4021" s="10">
        <f t="shared" si="249"/>
        <v>2016</v>
      </c>
      <c r="K4021" s="9">
        <f t="shared" si="250"/>
        <v>42475.686111111107</v>
      </c>
      <c r="L4021">
        <v>1460737680</v>
      </c>
      <c r="M4021" s="9">
        <f t="shared" si="251"/>
        <v>42417.675879629634</v>
      </c>
      <c r="N4021">
        <v>1455725596</v>
      </c>
      <c r="O4021" t="b">
        <v>0</v>
      </c>
      <c r="P4021">
        <v>4</v>
      </c>
      <c r="Q4021" t="b">
        <v>0</v>
      </c>
      <c r="R4021" t="s">
        <v>8269</v>
      </c>
    </row>
    <row r="4022" spans="1:18" ht="43.2" x14ac:dyDescent="0.55000000000000004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0" t="str">
        <f t="shared" si="248"/>
        <v>February</v>
      </c>
      <c r="J4022" s="10">
        <f t="shared" si="249"/>
        <v>2015</v>
      </c>
      <c r="K4022" s="9">
        <f t="shared" si="250"/>
        <v>42087.149293981478</v>
      </c>
      <c r="L4022">
        <v>1427168099</v>
      </c>
      <c r="M4022" s="9">
        <f t="shared" si="251"/>
        <v>42057.190960648149</v>
      </c>
      <c r="N4022">
        <v>1424579699</v>
      </c>
      <c r="O4022" t="b">
        <v>0</v>
      </c>
      <c r="P4022">
        <v>3</v>
      </c>
      <c r="Q4022" t="b">
        <v>0</v>
      </c>
      <c r="R4022" t="s">
        <v>8269</v>
      </c>
    </row>
    <row r="4023" spans="1:18" ht="43.2" x14ac:dyDescent="0.55000000000000004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0" t="str">
        <f t="shared" si="248"/>
        <v>August</v>
      </c>
      <c r="J4023" s="10">
        <f t="shared" si="249"/>
        <v>2014</v>
      </c>
      <c r="K4023" s="9">
        <f t="shared" si="250"/>
        <v>41938.911550925928</v>
      </c>
      <c r="L4023">
        <v>1414360358</v>
      </c>
      <c r="M4023" s="9">
        <f t="shared" si="251"/>
        <v>41878.911550925928</v>
      </c>
      <c r="N4023">
        <v>1409176358</v>
      </c>
      <c r="O4023" t="b">
        <v>0</v>
      </c>
      <c r="P4023">
        <v>2</v>
      </c>
      <c r="Q4023" t="b">
        <v>0</v>
      </c>
      <c r="R4023" t="s">
        <v>8269</v>
      </c>
    </row>
    <row r="4024" spans="1:18" ht="28.8" x14ac:dyDescent="0.55000000000000004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0" t="str">
        <f t="shared" si="248"/>
        <v>December</v>
      </c>
      <c r="J4024" s="10">
        <f t="shared" si="249"/>
        <v>2014</v>
      </c>
      <c r="K4024" s="9">
        <f t="shared" si="250"/>
        <v>42036.120833333334</v>
      </c>
      <c r="L4024">
        <v>1422759240</v>
      </c>
      <c r="M4024" s="9">
        <f t="shared" si="251"/>
        <v>41990.584108796291</v>
      </c>
      <c r="N4024">
        <v>1418824867</v>
      </c>
      <c r="O4024" t="b">
        <v>0</v>
      </c>
      <c r="P4024">
        <v>197</v>
      </c>
      <c r="Q4024" t="b">
        <v>0</v>
      </c>
      <c r="R4024" t="s">
        <v>8269</v>
      </c>
    </row>
    <row r="4025" spans="1:18" ht="43.2" x14ac:dyDescent="0.55000000000000004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0" t="str">
        <f t="shared" si="248"/>
        <v>February</v>
      </c>
      <c r="J4025" s="10">
        <f t="shared" si="249"/>
        <v>2016</v>
      </c>
      <c r="K4025" s="9">
        <f t="shared" si="250"/>
        <v>42453.957905092597</v>
      </c>
      <c r="L4025">
        <v>1458860363</v>
      </c>
      <c r="M4025" s="9">
        <f t="shared" si="251"/>
        <v>42408.999571759254</v>
      </c>
      <c r="N4025">
        <v>1454975963</v>
      </c>
      <c r="O4025" t="b">
        <v>0</v>
      </c>
      <c r="P4025">
        <v>0</v>
      </c>
      <c r="Q4025" t="b">
        <v>0</v>
      </c>
      <c r="R4025" t="s">
        <v>8269</v>
      </c>
    </row>
    <row r="4026" spans="1:18" ht="43.2" x14ac:dyDescent="0.55000000000000004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0" t="str">
        <f t="shared" si="248"/>
        <v>August</v>
      </c>
      <c r="J4026" s="10">
        <f t="shared" si="249"/>
        <v>2015</v>
      </c>
      <c r="K4026" s="9">
        <f t="shared" si="250"/>
        <v>42247.670104166667</v>
      </c>
      <c r="L4026">
        <v>1441037097</v>
      </c>
      <c r="M4026" s="9">
        <f t="shared" si="251"/>
        <v>42217.670104166667</v>
      </c>
      <c r="N4026">
        <v>1438445097</v>
      </c>
      <c r="O4026" t="b">
        <v>0</v>
      </c>
      <c r="P4026">
        <v>1</v>
      </c>
      <c r="Q4026" t="b">
        <v>0</v>
      </c>
      <c r="R4026" t="s">
        <v>8269</v>
      </c>
    </row>
    <row r="4027" spans="1:18" ht="43.2" x14ac:dyDescent="0.55000000000000004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0" t="str">
        <f t="shared" si="248"/>
        <v>May</v>
      </c>
      <c r="J4027" s="10">
        <f t="shared" si="249"/>
        <v>2015</v>
      </c>
      <c r="K4027" s="9">
        <f t="shared" si="250"/>
        <v>42211.237685185188</v>
      </c>
      <c r="L4027">
        <v>1437889336</v>
      </c>
      <c r="M4027" s="9">
        <f t="shared" si="251"/>
        <v>42151.237685185188</v>
      </c>
      <c r="N4027">
        <v>1432705336</v>
      </c>
      <c r="O4027" t="b">
        <v>0</v>
      </c>
      <c r="P4027">
        <v>4</v>
      </c>
      <c r="Q4027" t="b">
        <v>0</v>
      </c>
      <c r="R4027" t="s">
        <v>8269</v>
      </c>
    </row>
    <row r="4028" spans="1:18" ht="43.2" x14ac:dyDescent="0.55000000000000004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0" t="str">
        <f t="shared" si="248"/>
        <v>October</v>
      </c>
      <c r="J4028" s="10">
        <f t="shared" si="249"/>
        <v>2015</v>
      </c>
      <c r="K4028" s="9">
        <f t="shared" si="250"/>
        <v>42342.697210648148</v>
      </c>
      <c r="L4028">
        <v>1449247439</v>
      </c>
      <c r="M4028" s="9">
        <f t="shared" si="251"/>
        <v>42282.655543981484</v>
      </c>
      <c r="N4028">
        <v>1444059839</v>
      </c>
      <c r="O4028" t="b">
        <v>0</v>
      </c>
      <c r="P4028">
        <v>0</v>
      </c>
      <c r="Q4028" t="b">
        <v>0</v>
      </c>
      <c r="R4028" t="s">
        <v>8269</v>
      </c>
    </row>
    <row r="4029" spans="1:18" ht="43.2" x14ac:dyDescent="0.55000000000000004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0" t="str">
        <f t="shared" si="248"/>
        <v>February</v>
      </c>
      <c r="J4029" s="10">
        <f t="shared" si="249"/>
        <v>2017</v>
      </c>
      <c r="K4029" s="9">
        <f t="shared" si="250"/>
        <v>42789.041666666672</v>
      </c>
      <c r="L4029">
        <v>1487811600</v>
      </c>
      <c r="M4029" s="9">
        <f t="shared" si="251"/>
        <v>42768.97084490741</v>
      </c>
      <c r="N4029">
        <v>1486077481</v>
      </c>
      <c r="O4029" t="b">
        <v>0</v>
      </c>
      <c r="P4029">
        <v>7</v>
      </c>
      <c r="Q4029" t="b">
        <v>0</v>
      </c>
      <c r="R4029" t="s">
        <v>8269</v>
      </c>
    </row>
    <row r="4030" spans="1:18" ht="43.2" x14ac:dyDescent="0.55000000000000004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0" t="str">
        <f t="shared" si="248"/>
        <v>May</v>
      </c>
      <c r="J4030" s="10">
        <f t="shared" si="249"/>
        <v>2014</v>
      </c>
      <c r="K4030" s="9">
        <f t="shared" si="250"/>
        <v>41795.938657407409</v>
      </c>
      <c r="L4030">
        <v>1402007500</v>
      </c>
      <c r="M4030" s="9">
        <f t="shared" si="251"/>
        <v>41765.938657407409</v>
      </c>
      <c r="N4030">
        <v>1399415500</v>
      </c>
      <c r="O4030" t="b">
        <v>0</v>
      </c>
      <c r="P4030">
        <v>11</v>
      </c>
      <c r="Q4030" t="b">
        <v>0</v>
      </c>
      <c r="R4030" t="s">
        <v>8269</v>
      </c>
    </row>
    <row r="4031" spans="1:18" ht="43.2" x14ac:dyDescent="0.55000000000000004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0" t="str">
        <f t="shared" si="248"/>
        <v>November</v>
      </c>
      <c r="J4031" s="10">
        <f t="shared" si="249"/>
        <v>2015</v>
      </c>
      <c r="K4031" s="9">
        <f t="shared" si="250"/>
        <v>42352.025115740747</v>
      </c>
      <c r="L4031">
        <v>1450053370</v>
      </c>
      <c r="M4031" s="9">
        <f t="shared" si="251"/>
        <v>42322.025115740747</v>
      </c>
      <c r="N4031">
        <v>1447461370</v>
      </c>
      <c r="O4031" t="b">
        <v>0</v>
      </c>
      <c r="P4031">
        <v>0</v>
      </c>
      <c r="Q4031" t="b">
        <v>0</v>
      </c>
      <c r="R4031" t="s">
        <v>8269</v>
      </c>
    </row>
    <row r="4032" spans="1:18" ht="43.2" x14ac:dyDescent="0.55000000000000004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0" t="str">
        <f t="shared" si="248"/>
        <v>January</v>
      </c>
      <c r="J4032" s="10">
        <f t="shared" si="249"/>
        <v>2016</v>
      </c>
      <c r="K4032" s="9">
        <f t="shared" si="250"/>
        <v>42403.784027777772</v>
      </c>
      <c r="L4032">
        <v>1454525340</v>
      </c>
      <c r="M4032" s="9">
        <f t="shared" si="251"/>
        <v>42374.655081018514</v>
      </c>
      <c r="N4032">
        <v>1452008599</v>
      </c>
      <c r="O4032" t="b">
        <v>0</v>
      </c>
      <c r="P4032">
        <v>6</v>
      </c>
      <c r="Q4032" t="b">
        <v>0</v>
      </c>
      <c r="R4032" t="s">
        <v>8269</v>
      </c>
    </row>
    <row r="4033" spans="1:18" ht="43.2" x14ac:dyDescent="0.55000000000000004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0" t="str">
        <f t="shared" si="248"/>
        <v>October</v>
      </c>
      <c r="J4033" s="10">
        <f t="shared" si="249"/>
        <v>2014</v>
      </c>
      <c r="K4033" s="9">
        <f t="shared" si="250"/>
        <v>41991.626898148148</v>
      </c>
      <c r="L4033">
        <v>1418914964</v>
      </c>
      <c r="M4033" s="9">
        <f t="shared" si="251"/>
        <v>41941.585231481484</v>
      </c>
      <c r="N4033">
        <v>1414591364</v>
      </c>
      <c r="O4033" t="b">
        <v>0</v>
      </c>
      <c r="P4033">
        <v>0</v>
      </c>
      <c r="Q4033" t="b">
        <v>0</v>
      </c>
      <c r="R4033" t="s">
        <v>8269</v>
      </c>
    </row>
    <row r="4034" spans="1:18" ht="43.2" x14ac:dyDescent="0.55000000000000004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0" t="str">
        <f t="shared" si="248"/>
        <v>October</v>
      </c>
      <c r="J4034" s="10">
        <f t="shared" si="249"/>
        <v>2015</v>
      </c>
      <c r="K4034" s="9">
        <f t="shared" si="250"/>
        <v>42353.85087962963</v>
      </c>
      <c r="L4034">
        <v>1450211116</v>
      </c>
      <c r="M4034" s="9">
        <f t="shared" si="251"/>
        <v>42293.809212962966</v>
      </c>
      <c r="N4034">
        <v>1445023516</v>
      </c>
      <c r="O4034" t="b">
        <v>0</v>
      </c>
      <c r="P4034">
        <v>7</v>
      </c>
      <c r="Q4034" t="b">
        <v>0</v>
      </c>
      <c r="R4034" t="s">
        <v>8269</v>
      </c>
    </row>
    <row r="4035" spans="1:18" ht="43.2" x14ac:dyDescent="0.55000000000000004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0" t="str">
        <f t="shared" ref="I4035:I4098" si="252">TEXT(M4035, "mmmm")</f>
        <v>September</v>
      </c>
      <c r="J4035" s="10">
        <f t="shared" ref="J4035:J4098" si="253">YEAR(M4035)</f>
        <v>2016</v>
      </c>
      <c r="K4035" s="9">
        <f t="shared" ref="K4035:K4098" si="254">(((L4035/60)/60)/24)+DATE(1970,1,1)</f>
        <v>42645.375</v>
      </c>
      <c r="L4035">
        <v>1475398800</v>
      </c>
      <c r="M4035" s="9">
        <f t="shared" ref="M4035:M4098" si="255">(((N4035/60)/60)/24)+DATE(1970,1,1)</f>
        <v>42614.268796296295</v>
      </c>
      <c r="N4035">
        <v>1472711224</v>
      </c>
      <c r="O4035" t="b">
        <v>0</v>
      </c>
      <c r="P4035">
        <v>94</v>
      </c>
      <c r="Q4035" t="b">
        <v>0</v>
      </c>
      <c r="R4035" t="s">
        <v>8269</v>
      </c>
    </row>
    <row r="4036" spans="1:18" ht="43.2" x14ac:dyDescent="0.55000000000000004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0" t="str">
        <f t="shared" si="252"/>
        <v>March</v>
      </c>
      <c r="J4036" s="10">
        <f t="shared" si="253"/>
        <v>2015</v>
      </c>
      <c r="K4036" s="9">
        <f t="shared" si="254"/>
        <v>42097.905671296292</v>
      </c>
      <c r="L4036">
        <v>1428097450</v>
      </c>
      <c r="M4036" s="9">
        <f t="shared" si="255"/>
        <v>42067.947337962964</v>
      </c>
      <c r="N4036">
        <v>1425509050</v>
      </c>
      <c r="O4036" t="b">
        <v>0</v>
      </c>
      <c r="P4036">
        <v>2</v>
      </c>
      <c r="Q4036" t="b">
        <v>0</v>
      </c>
      <c r="R4036" t="s">
        <v>8269</v>
      </c>
    </row>
    <row r="4037" spans="1:18" ht="28.8" x14ac:dyDescent="0.55000000000000004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0" t="str">
        <f t="shared" si="252"/>
        <v>September</v>
      </c>
      <c r="J4037" s="10">
        <f t="shared" si="253"/>
        <v>2014</v>
      </c>
      <c r="K4037" s="9">
        <f t="shared" si="254"/>
        <v>41933.882951388885</v>
      </c>
      <c r="L4037">
        <v>1413925887</v>
      </c>
      <c r="M4037" s="9">
        <f t="shared" si="255"/>
        <v>41903.882951388885</v>
      </c>
      <c r="N4037">
        <v>1411333887</v>
      </c>
      <c r="O4037" t="b">
        <v>0</v>
      </c>
      <c r="P4037">
        <v>25</v>
      </c>
      <c r="Q4037" t="b">
        <v>0</v>
      </c>
      <c r="R4037" t="s">
        <v>8269</v>
      </c>
    </row>
    <row r="4038" spans="1:18" ht="43.2" x14ac:dyDescent="0.55000000000000004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0" t="str">
        <f t="shared" si="252"/>
        <v>June</v>
      </c>
      <c r="J4038" s="10">
        <f t="shared" si="253"/>
        <v>2014</v>
      </c>
      <c r="K4038" s="9">
        <f t="shared" si="254"/>
        <v>41821.9375</v>
      </c>
      <c r="L4038">
        <v>1404253800</v>
      </c>
      <c r="M4038" s="9">
        <f t="shared" si="255"/>
        <v>41804.937083333331</v>
      </c>
      <c r="N4038">
        <v>1402784964</v>
      </c>
      <c r="O4038" t="b">
        <v>0</v>
      </c>
      <c r="P4038">
        <v>17</v>
      </c>
      <c r="Q4038" t="b">
        <v>0</v>
      </c>
      <c r="R4038" t="s">
        <v>8269</v>
      </c>
    </row>
    <row r="4039" spans="1:18" ht="43.2" x14ac:dyDescent="0.55000000000000004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0" t="str">
        <f t="shared" si="252"/>
        <v>May</v>
      </c>
      <c r="J4039" s="10">
        <f t="shared" si="253"/>
        <v>2016</v>
      </c>
      <c r="K4039" s="9">
        <f t="shared" si="254"/>
        <v>42514.600694444445</v>
      </c>
      <c r="L4039">
        <v>1464099900</v>
      </c>
      <c r="M4039" s="9">
        <f t="shared" si="255"/>
        <v>42497.070775462969</v>
      </c>
      <c r="N4039">
        <v>1462585315</v>
      </c>
      <c r="O4039" t="b">
        <v>0</v>
      </c>
      <c r="P4039">
        <v>2</v>
      </c>
      <c r="Q4039" t="b">
        <v>0</v>
      </c>
      <c r="R4039" t="s">
        <v>8269</v>
      </c>
    </row>
    <row r="4040" spans="1:18" ht="43.2" x14ac:dyDescent="0.55000000000000004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0" t="str">
        <f t="shared" si="252"/>
        <v>August</v>
      </c>
      <c r="J4040" s="10">
        <f t="shared" si="253"/>
        <v>2014</v>
      </c>
      <c r="K4040" s="9">
        <f t="shared" si="254"/>
        <v>41929.798726851855</v>
      </c>
      <c r="L4040">
        <v>1413573010</v>
      </c>
      <c r="M4040" s="9">
        <f t="shared" si="255"/>
        <v>41869.798726851855</v>
      </c>
      <c r="N4040">
        <v>1408389010</v>
      </c>
      <c r="O4040" t="b">
        <v>0</v>
      </c>
      <c r="P4040">
        <v>4</v>
      </c>
      <c r="Q4040" t="b">
        <v>0</v>
      </c>
      <c r="R4040" t="s">
        <v>8269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0" t="str">
        <f t="shared" si="252"/>
        <v>October</v>
      </c>
      <c r="J4041" s="10">
        <f t="shared" si="253"/>
        <v>2015</v>
      </c>
      <c r="K4041" s="9">
        <f t="shared" si="254"/>
        <v>42339.249305555553</v>
      </c>
      <c r="L4041">
        <v>1448949540</v>
      </c>
      <c r="M4041" s="9">
        <f t="shared" si="255"/>
        <v>42305.670914351853</v>
      </c>
      <c r="N4041">
        <v>1446048367</v>
      </c>
      <c r="O4041" t="b">
        <v>0</v>
      </c>
      <c r="P4041">
        <v>5</v>
      </c>
      <c r="Q4041" t="b">
        <v>0</v>
      </c>
      <c r="R4041" t="s">
        <v>8269</v>
      </c>
    </row>
    <row r="4042" spans="1:18" ht="43.2" x14ac:dyDescent="0.55000000000000004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0" t="str">
        <f t="shared" si="252"/>
        <v>May</v>
      </c>
      <c r="J4042" s="10">
        <f t="shared" si="253"/>
        <v>2015</v>
      </c>
      <c r="K4042" s="9">
        <f t="shared" si="254"/>
        <v>42203.125</v>
      </c>
      <c r="L4042">
        <v>1437188400</v>
      </c>
      <c r="M4042" s="9">
        <f t="shared" si="255"/>
        <v>42144.231527777782</v>
      </c>
      <c r="N4042">
        <v>1432100004</v>
      </c>
      <c r="O4042" t="b">
        <v>0</v>
      </c>
      <c r="P4042">
        <v>2</v>
      </c>
      <c r="Q4042" t="b">
        <v>0</v>
      </c>
      <c r="R4042" t="s">
        <v>8269</v>
      </c>
    </row>
    <row r="4043" spans="1:18" ht="28.8" x14ac:dyDescent="0.55000000000000004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0" t="str">
        <f t="shared" si="252"/>
        <v>July</v>
      </c>
      <c r="J4043" s="10">
        <f t="shared" si="253"/>
        <v>2016</v>
      </c>
      <c r="K4043" s="9">
        <f t="shared" si="254"/>
        <v>42619.474004629628</v>
      </c>
      <c r="L4043">
        <v>1473160954</v>
      </c>
      <c r="M4043" s="9">
        <f t="shared" si="255"/>
        <v>42559.474004629628</v>
      </c>
      <c r="N4043">
        <v>1467976954</v>
      </c>
      <c r="O4043" t="b">
        <v>0</v>
      </c>
      <c r="P4043">
        <v>2</v>
      </c>
      <c r="Q4043" t="b">
        <v>0</v>
      </c>
      <c r="R4043" t="s">
        <v>8269</v>
      </c>
    </row>
    <row r="4044" spans="1:18" ht="43.2" x14ac:dyDescent="0.55000000000000004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0" t="str">
        <f t="shared" si="252"/>
        <v>December</v>
      </c>
      <c r="J4044" s="10">
        <f t="shared" si="253"/>
        <v>2014</v>
      </c>
      <c r="K4044" s="9">
        <f t="shared" si="254"/>
        <v>42024.802777777775</v>
      </c>
      <c r="L4044">
        <v>1421781360</v>
      </c>
      <c r="M4044" s="9">
        <f t="shared" si="255"/>
        <v>41995.084074074075</v>
      </c>
      <c r="N4044">
        <v>1419213664</v>
      </c>
      <c r="O4044" t="b">
        <v>0</v>
      </c>
      <c r="P4044">
        <v>3</v>
      </c>
      <c r="Q4044" t="b">
        <v>0</v>
      </c>
      <c r="R4044" t="s">
        <v>8269</v>
      </c>
    </row>
    <row r="4045" spans="1:18" ht="43.2" x14ac:dyDescent="0.55000000000000004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0" t="str">
        <f t="shared" si="252"/>
        <v>November</v>
      </c>
      <c r="J4045" s="10">
        <f t="shared" si="253"/>
        <v>2014</v>
      </c>
      <c r="K4045" s="9">
        <f t="shared" si="254"/>
        <v>41963.957465277781</v>
      </c>
      <c r="L4045">
        <v>1416524325</v>
      </c>
      <c r="M4045" s="9">
        <f t="shared" si="255"/>
        <v>41948.957465277781</v>
      </c>
      <c r="N4045">
        <v>1415228325</v>
      </c>
      <c r="O4045" t="b">
        <v>0</v>
      </c>
      <c r="P4045">
        <v>0</v>
      </c>
      <c r="Q4045" t="b">
        <v>0</v>
      </c>
      <c r="R4045" t="s">
        <v>8269</v>
      </c>
    </row>
    <row r="4046" spans="1:18" ht="43.2" x14ac:dyDescent="0.55000000000000004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0" t="str">
        <f t="shared" si="252"/>
        <v>March</v>
      </c>
      <c r="J4046" s="10">
        <f t="shared" si="253"/>
        <v>2015</v>
      </c>
      <c r="K4046" s="9">
        <f t="shared" si="254"/>
        <v>42104.208333333328</v>
      </c>
      <c r="L4046">
        <v>1428642000</v>
      </c>
      <c r="M4046" s="9">
        <f t="shared" si="255"/>
        <v>42074.219699074078</v>
      </c>
      <c r="N4046">
        <v>1426050982</v>
      </c>
      <c r="O4046" t="b">
        <v>0</v>
      </c>
      <c r="P4046">
        <v>4</v>
      </c>
      <c r="Q4046" t="b">
        <v>0</v>
      </c>
      <c r="R4046" t="s">
        <v>8269</v>
      </c>
    </row>
    <row r="4047" spans="1:18" ht="43.2" x14ac:dyDescent="0.55000000000000004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0" t="str">
        <f t="shared" si="252"/>
        <v>July</v>
      </c>
      <c r="J4047" s="10">
        <f t="shared" si="253"/>
        <v>2014</v>
      </c>
      <c r="K4047" s="9">
        <f t="shared" si="254"/>
        <v>41872.201261574075</v>
      </c>
      <c r="L4047">
        <v>1408596589</v>
      </c>
      <c r="M4047" s="9">
        <f t="shared" si="255"/>
        <v>41842.201261574075</v>
      </c>
      <c r="N4047">
        <v>1406004589</v>
      </c>
      <c r="O4047" t="b">
        <v>0</v>
      </c>
      <c r="P4047">
        <v>1</v>
      </c>
      <c r="Q4047" t="b">
        <v>0</v>
      </c>
      <c r="R4047" t="s">
        <v>8269</v>
      </c>
    </row>
    <row r="4048" spans="1:18" ht="43.2" x14ac:dyDescent="0.55000000000000004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0" t="str">
        <f t="shared" si="252"/>
        <v>September</v>
      </c>
      <c r="J4048" s="10">
        <f t="shared" si="253"/>
        <v>2014</v>
      </c>
      <c r="K4048" s="9">
        <f t="shared" si="254"/>
        <v>41934.650578703702</v>
      </c>
      <c r="L4048">
        <v>1413992210</v>
      </c>
      <c r="M4048" s="9">
        <f t="shared" si="255"/>
        <v>41904.650578703702</v>
      </c>
      <c r="N4048">
        <v>1411400210</v>
      </c>
      <c r="O4048" t="b">
        <v>0</v>
      </c>
      <c r="P4048">
        <v>12</v>
      </c>
      <c r="Q4048" t="b">
        <v>0</v>
      </c>
      <c r="R4048" t="s">
        <v>8269</v>
      </c>
    </row>
    <row r="4049" spans="1:18" ht="43.2" x14ac:dyDescent="0.55000000000000004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0" t="str">
        <f t="shared" si="252"/>
        <v>December</v>
      </c>
      <c r="J4049" s="10">
        <f t="shared" si="253"/>
        <v>2014</v>
      </c>
      <c r="K4049" s="9">
        <f t="shared" si="254"/>
        <v>42015.041666666672</v>
      </c>
      <c r="L4049">
        <v>1420938000</v>
      </c>
      <c r="M4049" s="9">
        <f t="shared" si="255"/>
        <v>41991.022488425922</v>
      </c>
      <c r="N4049">
        <v>1418862743</v>
      </c>
      <c r="O4049" t="b">
        <v>0</v>
      </c>
      <c r="P4049">
        <v>4</v>
      </c>
      <c r="Q4049" t="b">
        <v>0</v>
      </c>
      <c r="R4049" t="s">
        <v>8269</v>
      </c>
    </row>
    <row r="4050" spans="1:18" ht="43.2" x14ac:dyDescent="0.55000000000000004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0" t="str">
        <f t="shared" si="252"/>
        <v>March</v>
      </c>
      <c r="J4050" s="10">
        <f t="shared" si="253"/>
        <v>2016</v>
      </c>
      <c r="K4050" s="9">
        <f t="shared" si="254"/>
        <v>42471.467442129629</v>
      </c>
      <c r="L4050">
        <v>1460373187</v>
      </c>
      <c r="M4050" s="9">
        <f t="shared" si="255"/>
        <v>42436.509108796294</v>
      </c>
      <c r="N4050">
        <v>1457352787</v>
      </c>
      <c r="O4050" t="b">
        <v>0</v>
      </c>
      <c r="P4050">
        <v>91</v>
      </c>
      <c r="Q4050" t="b">
        <v>0</v>
      </c>
      <c r="R4050" t="s">
        <v>8269</v>
      </c>
    </row>
    <row r="4051" spans="1:18" ht="43.2" x14ac:dyDescent="0.55000000000000004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0" t="str">
        <f t="shared" si="252"/>
        <v>June</v>
      </c>
      <c r="J4051" s="10">
        <f t="shared" si="253"/>
        <v>2015</v>
      </c>
      <c r="K4051" s="9">
        <f t="shared" si="254"/>
        <v>42199.958506944444</v>
      </c>
      <c r="L4051">
        <v>1436914815</v>
      </c>
      <c r="M4051" s="9">
        <f t="shared" si="255"/>
        <v>42169.958506944444</v>
      </c>
      <c r="N4051">
        <v>1434322815</v>
      </c>
      <c r="O4051" t="b">
        <v>0</v>
      </c>
      <c r="P4051">
        <v>1</v>
      </c>
      <c r="Q4051" t="b">
        <v>0</v>
      </c>
      <c r="R4051" t="s">
        <v>8269</v>
      </c>
    </row>
    <row r="4052" spans="1:18" ht="43.2" x14ac:dyDescent="0.55000000000000004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0" t="str">
        <f t="shared" si="252"/>
        <v>September</v>
      </c>
      <c r="J4052" s="10">
        <f t="shared" si="253"/>
        <v>2014</v>
      </c>
      <c r="K4052" s="9">
        <f t="shared" si="254"/>
        <v>41935.636469907404</v>
      </c>
      <c r="L4052">
        <v>1414077391</v>
      </c>
      <c r="M4052" s="9">
        <f t="shared" si="255"/>
        <v>41905.636469907404</v>
      </c>
      <c r="N4052">
        <v>1411485391</v>
      </c>
      <c r="O4052" t="b">
        <v>0</v>
      </c>
      <c r="P4052">
        <v>1</v>
      </c>
      <c r="Q4052" t="b">
        <v>0</v>
      </c>
      <c r="R4052" t="s">
        <v>8269</v>
      </c>
    </row>
    <row r="4053" spans="1:18" ht="43.2" x14ac:dyDescent="0.55000000000000004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0" t="str">
        <f t="shared" si="252"/>
        <v>May</v>
      </c>
      <c r="J4053" s="10">
        <f t="shared" si="253"/>
        <v>2014</v>
      </c>
      <c r="K4053" s="9">
        <f t="shared" si="254"/>
        <v>41768.286805555559</v>
      </c>
      <c r="L4053">
        <v>1399618380</v>
      </c>
      <c r="M4053" s="9">
        <f t="shared" si="255"/>
        <v>41761.810150462967</v>
      </c>
      <c r="N4053">
        <v>1399058797</v>
      </c>
      <c r="O4053" t="b">
        <v>0</v>
      </c>
      <c r="P4053">
        <v>0</v>
      </c>
      <c r="Q4053" t="b">
        <v>0</v>
      </c>
      <c r="R4053" t="s">
        <v>8269</v>
      </c>
    </row>
    <row r="4054" spans="1:18" ht="57.6" x14ac:dyDescent="0.55000000000000004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0" t="str">
        <f t="shared" si="252"/>
        <v>August</v>
      </c>
      <c r="J4054" s="10">
        <f t="shared" si="253"/>
        <v>2014</v>
      </c>
      <c r="K4054" s="9">
        <f t="shared" si="254"/>
        <v>41925.878657407404</v>
      </c>
      <c r="L4054">
        <v>1413234316</v>
      </c>
      <c r="M4054" s="9">
        <f t="shared" si="255"/>
        <v>41865.878657407404</v>
      </c>
      <c r="N4054">
        <v>1408050316</v>
      </c>
      <c r="O4054" t="b">
        <v>0</v>
      </c>
      <c r="P4054">
        <v>13</v>
      </c>
      <c r="Q4054" t="b">
        <v>0</v>
      </c>
      <c r="R4054" t="s">
        <v>8269</v>
      </c>
    </row>
    <row r="4055" spans="1:18" ht="43.2" x14ac:dyDescent="0.55000000000000004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0" t="str">
        <f t="shared" si="252"/>
        <v>October</v>
      </c>
      <c r="J4055" s="10">
        <f t="shared" si="253"/>
        <v>2014</v>
      </c>
      <c r="K4055" s="9">
        <f t="shared" si="254"/>
        <v>41958.833333333328</v>
      </c>
      <c r="L4055">
        <v>1416081600</v>
      </c>
      <c r="M4055" s="9">
        <f t="shared" si="255"/>
        <v>41928.690138888887</v>
      </c>
      <c r="N4055">
        <v>1413477228</v>
      </c>
      <c r="O4055" t="b">
        <v>0</v>
      </c>
      <c r="P4055">
        <v>2</v>
      </c>
      <c r="Q4055" t="b">
        <v>0</v>
      </c>
      <c r="R4055" t="s">
        <v>8269</v>
      </c>
    </row>
    <row r="4056" spans="1:18" ht="43.2" x14ac:dyDescent="0.55000000000000004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0" t="str">
        <f t="shared" si="252"/>
        <v>August</v>
      </c>
      <c r="J4056" s="10">
        <f t="shared" si="253"/>
        <v>2016</v>
      </c>
      <c r="K4056" s="9">
        <f t="shared" si="254"/>
        <v>42644.166666666672</v>
      </c>
      <c r="L4056">
        <v>1475294400</v>
      </c>
      <c r="M4056" s="9">
        <f t="shared" si="255"/>
        <v>42613.841261574074</v>
      </c>
      <c r="N4056">
        <v>1472674285</v>
      </c>
      <c r="O4056" t="b">
        <v>0</v>
      </c>
      <c r="P4056">
        <v>0</v>
      </c>
      <c r="Q4056" t="b">
        <v>0</v>
      </c>
      <c r="R4056" t="s">
        <v>8269</v>
      </c>
    </row>
    <row r="4057" spans="1:18" ht="43.2" x14ac:dyDescent="0.55000000000000004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0" t="str">
        <f t="shared" si="252"/>
        <v>May</v>
      </c>
      <c r="J4057" s="10">
        <f t="shared" si="253"/>
        <v>2014</v>
      </c>
      <c r="K4057" s="9">
        <f t="shared" si="254"/>
        <v>41809.648506944446</v>
      </c>
      <c r="L4057">
        <v>1403192031</v>
      </c>
      <c r="M4057" s="9">
        <f t="shared" si="255"/>
        <v>41779.648506944446</v>
      </c>
      <c r="N4057">
        <v>1400600031</v>
      </c>
      <c r="O4057" t="b">
        <v>0</v>
      </c>
      <c r="P4057">
        <v>21</v>
      </c>
      <c r="Q4057" t="b">
        <v>0</v>
      </c>
      <c r="R4057" t="s">
        <v>8269</v>
      </c>
    </row>
    <row r="4058" spans="1:18" ht="43.2" x14ac:dyDescent="0.55000000000000004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0" t="str">
        <f t="shared" si="252"/>
        <v>June</v>
      </c>
      <c r="J4058" s="10">
        <f t="shared" si="253"/>
        <v>2016</v>
      </c>
      <c r="K4058" s="9">
        <f t="shared" si="254"/>
        <v>42554.832638888889</v>
      </c>
      <c r="L4058">
        <v>1467575940</v>
      </c>
      <c r="M4058" s="9">
        <f t="shared" si="255"/>
        <v>42534.933321759265</v>
      </c>
      <c r="N4058">
        <v>1465856639</v>
      </c>
      <c r="O4058" t="b">
        <v>0</v>
      </c>
      <c r="P4058">
        <v>9</v>
      </c>
      <c r="Q4058" t="b">
        <v>0</v>
      </c>
      <c r="R4058" t="s">
        <v>8269</v>
      </c>
    </row>
    <row r="4059" spans="1:18" ht="43.2" x14ac:dyDescent="0.55000000000000004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0" t="str">
        <f t="shared" si="252"/>
        <v>November</v>
      </c>
      <c r="J4059" s="10">
        <f t="shared" si="253"/>
        <v>2015</v>
      </c>
      <c r="K4059" s="9">
        <f t="shared" si="254"/>
        <v>42333.958333333328</v>
      </c>
      <c r="L4059">
        <v>1448492400</v>
      </c>
      <c r="M4059" s="9">
        <f t="shared" si="255"/>
        <v>42310.968518518523</v>
      </c>
      <c r="N4059">
        <v>1446506080</v>
      </c>
      <c r="O4059" t="b">
        <v>0</v>
      </c>
      <c r="P4059">
        <v>6</v>
      </c>
      <c r="Q4059" t="b">
        <v>0</v>
      </c>
      <c r="R4059" t="s">
        <v>8269</v>
      </c>
    </row>
    <row r="4060" spans="1:18" ht="43.2" x14ac:dyDescent="0.55000000000000004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0" t="str">
        <f t="shared" si="252"/>
        <v>March</v>
      </c>
      <c r="J4060" s="10">
        <f t="shared" si="253"/>
        <v>2016</v>
      </c>
      <c r="K4060" s="9">
        <f t="shared" si="254"/>
        <v>42461.165972222225</v>
      </c>
      <c r="L4060">
        <v>1459483140</v>
      </c>
      <c r="M4060" s="9">
        <f t="shared" si="255"/>
        <v>42446.060694444444</v>
      </c>
      <c r="N4060">
        <v>1458178044</v>
      </c>
      <c r="O4060" t="b">
        <v>0</v>
      </c>
      <c r="P4060">
        <v>4</v>
      </c>
      <c r="Q4060" t="b">
        <v>0</v>
      </c>
      <c r="R4060" t="s">
        <v>8269</v>
      </c>
    </row>
    <row r="4061" spans="1:18" ht="43.2" x14ac:dyDescent="0.55000000000000004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0" t="str">
        <f t="shared" si="252"/>
        <v>August</v>
      </c>
      <c r="J4061" s="10">
        <f t="shared" si="253"/>
        <v>2014</v>
      </c>
      <c r="K4061" s="9">
        <f t="shared" si="254"/>
        <v>41898.125</v>
      </c>
      <c r="L4061">
        <v>1410836400</v>
      </c>
      <c r="M4061" s="9">
        <f t="shared" si="255"/>
        <v>41866.640648148146</v>
      </c>
      <c r="N4061">
        <v>1408116152</v>
      </c>
      <c r="O4061" t="b">
        <v>0</v>
      </c>
      <c r="P4061">
        <v>7</v>
      </c>
      <c r="Q4061" t="b">
        <v>0</v>
      </c>
      <c r="R4061" t="s">
        <v>8269</v>
      </c>
    </row>
    <row r="4062" spans="1:18" ht="43.2" x14ac:dyDescent="0.55000000000000004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0" t="str">
        <f t="shared" si="252"/>
        <v>May</v>
      </c>
      <c r="J4062" s="10">
        <f t="shared" si="253"/>
        <v>2014</v>
      </c>
      <c r="K4062" s="9">
        <f t="shared" si="254"/>
        <v>41813.666666666664</v>
      </c>
      <c r="L4062">
        <v>1403539200</v>
      </c>
      <c r="M4062" s="9">
        <f t="shared" si="255"/>
        <v>41779.695092592592</v>
      </c>
      <c r="N4062">
        <v>1400604056</v>
      </c>
      <c r="O4062" t="b">
        <v>0</v>
      </c>
      <c r="P4062">
        <v>5</v>
      </c>
      <c r="Q4062" t="b">
        <v>0</v>
      </c>
      <c r="R4062" t="s">
        <v>8269</v>
      </c>
    </row>
    <row r="4063" spans="1:18" ht="28.8" x14ac:dyDescent="0.55000000000000004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0" t="str">
        <f t="shared" si="252"/>
        <v>February</v>
      </c>
      <c r="J4063" s="10">
        <f t="shared" si="253"/>
        <v>2016</v>
      </c>
      <c r="K4063" s="9">
        <f t="shared" si="254"/>
        <v>42481.099803240737</v>
      </c>
      <c r="L4063">
        <v>1461205423</v>
      </c>
      <c r="M4063" s="9">
        <f t="shared" si="255"/>
        <v>42421.141469907408</v>
      </c>
      <c r="N4063">
        <v>1456025023</v>
      </c>
      <c r="O4063" t="b">
        <v>0</v>
      </c>
      <c r="P4063">
        <v>0</v>
      </c>
      <c r="Q4063" t="b">
        <v>0</v>
      </c>
      <c r="R4063" t="s">
        <v>8269</v>
      </c>
    </row>
    <row r="4064" spans="1:18" ht="43.2" x14ac:dyDescent="0.55000000000000004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0" t="str">
        <f t="shared" si="252"/>
        <v>June</v>
      </c>
      <c r="J4064" s="10">
        <f t="shared" si="253"/>
        <v>2016</v>
      </c>
      <c r="K4064" s="9">
        <f t="shared" si="254"/>
        <v>42553.739212962959</v>
      </c>
      <c r="L4064">
        <v>1467481468</v>
      </c>
      <c r="M4064" s="9">
        <f t="shared" si="255"/>
        <v>42523.739212962959</v>
      </c>
      <c r="N4064">
        <v>1464889468</v>
      </c>
      <c r="O4064" t="b">
        <v>0</v>
      </c>
      <c r="P4064">
        <v>3</v>
      </c>
      <c r="Q4064" t="b">
        <v>0</v>
      </c>
      <c r="R4064" t="s">
        <v>8269</v>
      </c>
    </row>
    <row r="4065" spans="1:18" ht="43.2" x14ac:dyDescent="0.55000000000000004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0" t="str">
        <f t="shared" si="252"/>
        <v>May</v>
      </c>
      <c r="J4065" s="10">
        <f t="shared" si="253"/>
        <v>2014</v>
      </c>
      <c r="K4065" s="9">
        <f t="shared" si="254"/>
        <v>41817.681527777779</v>
      </c>
      <c r="L4065">
        <v>1403886084</v>
      </c>
      <c r="M4065" s="9">
        <f t="shared" si="255"/>
        <v>41787.681527777779</v>
      </c>
      <c r="N4065">
        <v>1401294084</v>
      </c>
      <c r="O4065" t="b">
        <v>0</v>
      </c>
      <c r="P4065">
        <v>9</v>
      </c>
      <c r="Q4065" t="b">
        <v>0</v>
      </c>
      <c r="R4065" t="s">
        <v>8269</v>
      </c>
    </row>
    <row r="4066" spans="1:18" ht="43.2" x14ac:dyDescent="0.55000000000000004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0" t="str">
        <f t="shared" si="252"/>
        <v>March</v>
      </c>
      <c r="J4066" s="10">
        <f t="shared" si="253"/>
        <v>2015</v>
      </c>
      <c r="K4066" s="9">
        <f t="shared" si="254"/>
        <v>42123.588263888887</v>
      </c>
      <c r="L4066">
        <v>1430316426</v>
      </c>
      <c r="M4066" s="9">
        <f t="shared" si="255"/>
        <v>42093.588263888887</v>
      </c>
      <c r="N4066">
        <v>1427724426</v>
      </c>
      <c r="O4066" t="b">
        <v>0</v>
      </c>
      <c r="P4066">
        <v>6</v>
      </c>
      <c r="Q4066" t="b">
        <v>0</v>
      </c>
      <c r="R4066" t="s">
        <v>8269</v>
      </c>
    </row>
    <row r="4067" spans="1:18" ht="28.8" x14ac:dyDescent="0.55000000000000004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0" t="str">
        <f t="shared" si="252"/>
        <v>July</v>
      </c>
      <c r="J4067" s="10">
        <f t="shared" si="253"/>
        <v>2014</v>
      </c>
      <c r="K4067" s="9">
        <f t="shared" si="254"/>
        <v>41863.951516203706</v>
      </c>
      <c r="L4067">
        <v>1407883811</v>
      </c>
      <c r="M4067" s="9">
        <f t="shared" si="255"/>
        <v>41833.951516203706</v>
      </c>
      <c r="N4067">
        <v>1405291811</v>
      </c>
      <c r="O4067" t="b">
        <v>0</v>
      </c>
      <c r="P4067">
        <v>4</v>
      </c>
      <c r="Q4067" t="b">
        <v>0</v>
      </c>
      <c r="R4067" t="s">
        <v>8269</v>
      </c>
    </row>
    <row r="4068" spans="1:18" ht="43.2" x14ac:dyDescent="0.55000000000000004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0" t="str">
        <f t="shared" si="252"/>
        <v>April</v>
      </c>
      <c r="J4068" s="10">
        <f t="shared" si="253"/>
        <v>2016</v>
      </c>
      <c r="K4068" s="9">
        <f t="shared" si="254"/>
        <v>42509.039212962962</v>
      </c>
      <c r="L4068">
        <v>1463619388</v>
      </c>
      <c r="M4068" s="9">
        <f t="shared" si="255"/>
        <v>42479.039212962962</v>
      </c>
      <c r="N4068">
        <v>1461027388</v>
      </c>
      <c r="O4068" t="b">
        <v>0</v>
      </c>
      <c r="P4068">
        <v>1</v>
      </c>
      <c r="Q4068" t="b">
        <v>0</v>
      </c>
      <c r="R4068" t="s">
        <v>8269</v>
      </c>
    </row>
    <row r="4069" spans="1:18" ht="43.2" x14ac:dyDescent="0.55000000000000004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0" t="str">
        <f t="shared" si="252"/>
        <v>August</v>
      </c>
      <c r="J4069" s="10">
        <f t="shared" si="253"/>
        <v>2015</v>
      </c>
      <c r="K4069" s="9">
        <f t="shared" si="254"/>
        <v>42275.117476851854</v>
      </c>
      <c r="L4069">
        <v>1443408550</v>
      </c>
      <c r="M4069" s="9">
        <f t="shared" si="255"/>
        <v>42235.117476851854</v>
      </c>
      <c r="N4069">
        <v>1439952550</v>
      </c>
      <c r="O4069" t="b">
        <v>0</v>
      </c>
      <c r="P4069">
        <v>17</v>
      </c>
      <c r="Q4069" t="b">
        <v>0</v>
      </c>
      <c r="R4069" t="s">
        <v>8269</v>
      </c>
    </row>
    <row r="4070" spans="1:18" ht="28.8" x14ac:dyDescent="0.55000000000000004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0" t="str">
        <f t="shared" si="252"/>
        <v>December</v>
      </c>
      <c r="J4070" s="10">
        <f t="shared" si="253"/>
        <v>2016</v>
      </c>
      <c r="K4070" s="9">
        <f t="shared" si="254"/>
        <v>42748.961805555555</v>
      </c>
      <c r="L4070">
        <v>1484348700</v>
      </c>
      <c r="M4070" s="9">
        <f t="shared" si="255"/>
        <v>42718.963599537034</v>
      </c>
      <c r="N4070">
        <v>1481756855</v>
      </c>
      <c r="O4070" t="b">
        <v>0</v>
      </c>
      <c r="P4070">
        <v>1</v>
      </c>
      <c r="Q4070" t="b">
        <v>0</v>
      </c>
      <c r="R4070" t="s">
        <v>8269</v>
      </c>
    </row>
    <row r="4071" spans="1:18" ht="43.2" x14ac:dyDescent="0.55000000000000004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0" t="str">
        <f t="shared" si="252"/>
        <v>January</v>
      </c>
      <c r="J4071" s="10">
        <f t="shared" si="253"/>
        <v>2015</v>
      </c>
      <c r="K4071" s="9">
        <f t="shared" si="254"/>
        <v>42063.5</v>
      </c>
      <c r="L4071">
        <v>1425124800</v>
      </c>
      <c r="M4071" s="9">
        <f t="shared" si="255"/>
        <v>42022.661527777775</v>
      </c>
      <c r="N4071">
        <v>1421596356</v>
      </c>
      <c r="O4071" t="b">
        <v>0</v>
      </c>
      <c r="P4071">
        <v>13</v>
      </c>
      <c r="Q4071" t="b">
        <v>0</v>
      </c>
      <c r="R4071" t="s">
        <v>8269</v>
      </c>
    </row>
    <row r="4072" spans="1:18" ht="28.8" x14ac:dyDescent="0.55000000000000004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0" t="str">
        <f t="shared" si="252"/>
        <v>January</v>
      </c>
      <c r="J4072" s="10">
        <f t="shared" si="253"/>
        <v>2015</v>
      </c>
      <c r="K4072" s="9">
        <f t="shared" si="254"/>
        <v>42064.125</v>
      </c>
      <c r="L4072">
        <v>1425178800</v>
      </c>
      <c r="M4072" s="9">
        <f t="shared" si="255"/>
        <v>42031.666898148149</v>
      </c>
      <c r="N4072">
        <v>1422374420</v>
      </c>
      <c r="O4072" t="b">
        <v>0</v>
      </c>
      <c r="P4072">
        <v>6</v>
      </c>
      <c r="Q4072" t="b">
        <v>0</v>
      </c>
      <c r="R4072" t="s">
        <v>8269</v>
      </c>
    </row>
    <row r="4073" spans="1:18" ht="57.6" x14ac:dyDescent="0.55000000000000004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0" t="str">
        <f t="shared" si="252"/>
        <v>November</v>
      </c>
      <c r="J4073" s="10">
        <f t="shared" si="253"/>
        <v>2016</v>
      </c>
      <c r="K4073" s="9">
        <f t="shared" si="254"/>
        <v>42730.804756944446</v>
      </c>
      <c r="L4073">
        <v>1482779931</v>
      </c>
      <c r="M4073" s="9">
        <f t="shared" si="255"/>
        <v>42700.804756944446</v>
      </c>
      <c r="N4073">
        <v>1480187931</v>
      </c>
      <c r="O4073" t="b">
        <v>0</v>
      </c>
      <c r="P4073">
        <v>0</v>
      </c>
      <c r="Q4073" t="b">
        <v>0</v>
      </c>
      <c r="R4073" t="s">
        <v>8269</v>
      </c>
    </row>
    <row r="4074" spans="1:18" ht="57.6" x14ac:dyDescent="0.55000000000000004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0" t="str">
        <f t="shared" si="252"/>
        <v>June</v>
      </c>
      <c r="J4074" s="10">
        <f t="shared" si="253"/>
        <v>2014</v>
      </c>
      <c r="K4074" s="9">
        <f t="shared" si="254"/>
        <v>41872.77443287037</v>
      </c>
      <c r="L4074">
        <v>1408646111</v>
      </c>
      <c r="M4074" s="9">
        <f t="shared" si="255"/>
        <v>41812.77443287037</v>
      </c>
      <c r="N4074">
        <v>1403462111</v>
      </c>
      <c r="O4074" t="b">
        <v>0</v>
      </c>
      <c r="P4074">
        <v>2</v>
      </c>
      <c r="Q4074" t="b">
        <v>0</v>
      </c>
      <c r="R4074" t="s">
        <v>8269</v>
      </c>
    </row>
    <row r="4075" spans="1:18" ht="43.2" x14ac:dyDescent="0.55000000000000004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0" t="str">
        <f t="shared" si="252"/>
        <v>March</v>
      </c>
      <c r="J4075" s="10">
        <f t="shared" si="253"/>
        <v>2015</v>
      </c>
      <c r="K4075" s="9">
        <f t="shared" si="254"/>
        <v>42133.166666666672</v>
      </c>
      <c r="L4075">
        <v>1431144000</v>
      </c>
      <c r="M4075" s="9">
        <f t="shared" si="255"/>
        <v>42078.34520833334</v>
      </c>
      <c r="N4075">
        <v>1426407426</v>
      </c>
      <c r="O4075" t="b">
        <v>0</v>
      </c>
      <c r="P4075">
        <v>2</v>
      </c>
      <c r="Q4075" t="b">
        <v>0</v>
      </c>
      <c r="R4075" t="s">
        <v>8269</v>
      </c>
    </row>
    <row r="4076" spans="1:18" ht="43.2" x14ac:dyDescent="0.55000000000000004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0" t="str">
        <f t="shared" si="252"/>
        <v>October</v>
      </c>
      <c r="J4076" s="10">
        <f t="shared" si="253"/>
        <v>2015</v>
      </c>
      <c r="K4076" s="9">
        <f t="shared" si="254"/>
        <v>42313.594618055555</v>
      </c>
      <c r="L4076">
        <v>1446732975</v>
      </c>
      <c r="M4076" s="9">
        <f t="shared" si="255"/>
        <v>42283.552951388891</v>
      </c>
      <c r="N4076">
        <v>1444137375</v>
      </c>
      <c r="O4076" t="b">
        <v>0</v>
      </c>
      <c r="P4076">
        <v>21</v>
      </c>
      <c r="Q4076" t="b">
        <v>0</v>
      </c>
      <c r="R4076" t="s">
        <v>8269</v>
      </c>
    </row>
    <row r="4077" spans="1:18" ht="43.2" x14ac:dyDescent="0.55000000000000004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0" t="str">
        <f t="shared" si="252"/>
        <v>May</v>
      </c>
      <c r="J4077" s="10">
        <f t="shared" si="253"/>
        <v>2014</v>
      </c>
      <c r="K4077" s="9">
        <f t="shared" si="254"/>
        <v>41820.727777777778</v>
      </c>
      <c r="L4077">
        <v>1404149280</v>
      </c>
      <c r="M4077" s="9">
        <f t="shared" si="255"/>
        <v>41779.045937499999</v>
      </c>
      <c r="N4077">
        <v>1400547969</v>
      </c>
      <c r="O4077" t="b">
        <v>0</v>
      </c>
      <c r="P4077">
        <v>13</v>
      </c>
      <c r="Q4077" t="b">
        <v>0</v>
      </c>
      <c r="R4077" t="s">
        <v>8269</v>
      </c>
    </row>
    <row r="4078" spans="1:18" ht="43.2" x14ac:dyDescent="0.55000000000000004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0" t="str">
        <f t="shared" si="252"/>
        <v>September</v>
      </c>
      <c r="J4078" s="10">
        <f t="shared" si="253"/>
        <v>2014</v>
      </c>
      <c r="K4078" s="9">
        <f t="shared" si="254"/>
        <v>41933.82708333333</v>
      </c>
      <c r="L4078">
        <v>1413921060</v>
      </c>
      <c r="M4078" s="9">
        <f t="shared" si="255"/>
        <v>41905.795706018522</v>
      </c>
      <c r="N4078">
        <v>1411499149</v>
      </c>
      <c r="O4078" t="b">
        <v>0</v>
      </c>
      <c r="P4078">
        <v>0</v>
      </c>
      <c r="Q4078" t="b">
        <v>0</v>
      </c>
      <c r="R4078" t="s">
        <v>8269</v>
      </c>
    </row>
    <row r="4079" spans="1:18" ht="43.2" x14ac:dyDescent="0.55000000000000004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0" t="str">
        <f t="shared" si="252"/>
        <v>November</v>
      </c>
      <c r="J4079" s="10">
        <f t="shared" si="253"/>
        <v>2016</v>
      </c>
      <c r="K4079" s="9">
        <f t="shared" si="254"/>
        <v>42725.7105787037</v>
      </c>
      <c r="L4079">
        <v>1482339794</v>
      </c>
      <c r="M4079" s="9">
        <f t="shared" si="255"/>
        <v>42695.7105787037</v>
      </c>
      <c r="N4079">
        <v>1479747794</v>
      </c>
      <c r="O4079" t="b">
        <v>0</v>
      </c>
      <c r="P4079">
        <v>6</v>
      </c>
      <c r="Q4079" t="b">
        <v>0</v>
      </c>
      <c r="R4079" t="s">
        <v>8269</v>
      </c>
    </row>
    <row r="4080" spans="1:18" ht="43.2" x14ac:dyDescent="0.55000000000000004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0" t="str">
        <f t="shared" si="252"/>
        <v>December</v>
      </c>
      <c r="J4080" s="10">
        <f t="shared" si="253"/>
        <v>2016</v>
      </c>
      <c r="K4080" s="9">
        <f t="shared" si="254"/>
        <v>42762.787523148145</v>
      </c>
      <c r="L4080">
        <v>1485543242</v>
      </c>
      <c r="M4080" s="9">
        <f t="shared" si="255"/>
        <v>42732.787523148145</v>
      </c>
      <c r="N4080">
        <v>1482951242</v>
      </c>
      <c r="O4080" t="b">
        <v>0</v>
      </c>
      <c r="P4080">
        <v>0</v>
      </c>
      <c r="Q4080" t="b">
        <v>0</v>
      </c>
      <c r="R4080" t="s">
        <v>8269</v>
      </c>
    </row>
    <row r="4081" spans="1:18" ht="43.2" x14ac:dyDescent="0.55000000000000004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0" t="str">
        <f t="shared" si="252"/>
        <v>May</v>
      </c>
      <c r="J4081" s="10">
        <f t="shared" si="253"/>
        <v>2016</v>
      </c>
      <c r="K4081" s="9">
        <f t="shared" si="254"/>
        <v>42540.938900462963</v>
      </c>
      <c r="L4081">
        <v>1466375521</v>
      </c>
      <c r="M4081" s="9">
        <f t="shared" si="255"/>
        <v>42510.938900462963</v>
      </c>
      <c r="N4081">
        <v>1463783521</v>
      </c>
      <c r="O4081" t="b">
        <v>0</v>
      </c>
      <c r="P4081">
        <v>1</v>
      </c>
      <c r="Q4081" t="b">
        <v>0</v>
      </c>
      <c r="R4081" t="s">
        <v>8269</v>
      </c>
    </row>
    <row r="4082" spans="1:18" ht="43.2" x14ac:dyDescent="0.55000000000000004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0" t="str">
        <f t="shared" si="252"/>
        <v>May</v>
      </c>
      <c r="J4082" s="10">
        <f t="shared" si="253"/>
        <v>2016</v>
      </c>
      <c r="K4082" s="9">
        <f t="shared" si="254"/>
        <v>42535.787500000006</v>
      </c>
      <c r="L4082">
        <v>1465930440</v>
      </c>
      <c r="M4082" s="9">
        <f t="shared" si="255"/>
        <v>42511.698101851856</v>
      </c>
      <c r="N4082">
        <v>1463849116</v>
      </c>
      <c r="O4082" t="b">
        <v>0</v>
      </c>
      <c r="P4082">
        <v>0</v>
      </c>
      <c r="Q4082" t="b">
        <v>0</v>
      </c>
      <c r="R4082" t="s">
        <v>8269</v>
      </c>
    </row>
    <row r="4083" spans="1:18" ht="43.2" x14ac:dyDescent="0.55000000000000004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0" t="str">
        <f t="shared" si="252"/>
        <v>February</v>
      </c>
      <c r="J4083" s="10">
        <f t="shared" si="253"/>
        <v>2015</v>
      </c>
      <c r="K4083" s="9">
        <f t="shared" si="254"/>
        <v>42071.539641203708</v>
      </c>
      <c r="L4083">
        <v>1425819425</v>
      </c>
      <c r="M4083" s="9">
        <f t="shared" si="255"/>
        <v>42041.581307870365</v>
      </c>
      <c r="N4083">
        <v>1423231025</v>
      </c>
      <c r="O4083" t="b">
        <v>0</v>
      </c>
      <c r="P4083">
        <v>12</v>
      </c>
      <c r="Q4083" t="b">
        <v>0</v>
      </c>
      <c r="R4083" t="s">
        <v>8269</v>
      </c>
    </row>
    <row r="4084" spans="1:18" ht="43.2" x14ac:dyDescent="0.55000000000000004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0" t="str">
        <f t="shared" si="252"/>
        <v>October</v>
      </c>
      <c r="J4084" s="10">
        <f t="shared" si="253"/>
        <v>2015</v>
      </c>
      <c r="K4084" s="9">
        <f t="shared" si="254"/>
        <v>42322.958333333328</v>
      </c>
      <c r="L4084">
        <v>1447542000</v>
      </c>
      <c r="M4084" s="9">
        <f t="shared" si="255"/>
        <v>42307.189270833333</v>
      </c>
      <c r="N4084">
        <v>1446179553</v>
      </c>
      <c r="O4084" t="b">
        <v>0</v>
      </c>
      <c r="P4084">
        <v>2</v>
      </c>
      <c r="Q4084" t="b">
        <v>0</v>
      </c>
      <c r="R4084" t="s">
        <v>8269</v>
      </c>
    </row>
    <row r="4085" spans="1:18" ht="43.2" x14ac:dyDescent="0.55000000000000004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0" t="str">
        <f t="shared" si="252"/>
        <v>December</v>
      </c>
      <c r="J4085" s="10">
        <f t="shared" si="253"/>
        <v>2015</v>
      </c>
      <c r="K4085" s="9">
        <f t="shared" si="254"/>
        <v>42383.761759259258</v>
      </c>
      <c r="L4085">
        <v>1452795416</v>
      </c>
      <c r="M4085" s="9">
        <f t="shared" si="255"/>
        <v>42353.761759259258</v>
      </c>
      <c r="N4085">
        <v>1450203416</v>
      </c>
      <c r="O4085" t="b">
        <v>0</v>
      </c>
      <c r="P4085">
        <v>6</v>
      </c>
      <c r="Q4085" t="b">
        <v>0</v>
      </c>
      <c r="R4085" t="s">
        <v>8269</v>
      </c>
    </row>
    <row r="4086" spans="1:18" ht="57.6" x14ac:dyDescent="0.55000000000000004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0" t="str">
        <f t="shared" si="252"/>
        <v>September</v>
      </c>
      <c r="J4086" s="10">
        <f t="shared" si="253"/>
        <v>2016</v>
      </c>
      <c r="K4086" s="9">
        <f t="shared" si="254"/>
        <v>42652.436412037037</v>
      </c>
      <c r="L4086">
        <v>1476008906</v>
      </c>
      <c r="M4086" s="9">
        <f t="shared" si="255"/>
        <v>42622.436412037037</v>
      </c>
      <c r="N4086">
        <v>1473416906</v>
      </c>
      <c r="O4086" t="b">
        <v>0</v>
      </c>
      <c r="P4086">
        <v>1</v>
      </c>
      <c r="Q4086" t="b">
        <v>0</v>
      </c>
      <c r="R4086" t="s">
        <v>8269</v>
      </c>
    </row>
    <row r="4087" spans="1:18" ht="43.2" x14ac:dyDescent="0.55000000000000004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0" t="str">
        <f t="shared" si="252"/>
        <v>February</v>
      </c>
      <c r="J4087" s="10">
        <f t="shared" si="253"/>
        <v>2015</v>
      </c>
      <c r="K4087" s="9">
        <f t="shared" si="254"/>
        <v>42087.165972222225</v>
      </c>
      <c r="L4087">
        <v>1427169540</v>
      </c>
      <c r="M4087" s="9">
        <f t="shared" si="255"/>
        <v>42058.603877314818</v>
      </c>
      <c r="N4087">
        <v>1424701775</v>
      </c>
      <c r="O4087" t="b">
        <v>0</v>
      </c>
      <c r="P4087">
        <v>1</v>
      </c>
      <c r="Q4087" t="b">
        <v>0</v>
      </c>
      <c r="R4087" t="s">
        <v>8269</v>
      </c>
    </row>
    <row r="4088" spans="1:18" ht="43.2" x14ac:dyDescent="0.55000000000000004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0" t="str">
        <f t="shared" si="252"/>
        <v>October</v>
      </c>
      <c r="J4088" s="10">
        <f t="shared" si="253"/>
        <v>2015</v>
      </c>
      <c r="K4088" s="9">
        <f t="shared" si="254"/>
        <v>42329.166666666672</v>
      </c>
      <c r="L4088">
        <v>1448078400</v>
      </c>
      <c r="M4088" s="9">
        <f t="shared" si="255"/>
        <v>42304.940960648149</v>
      </c>
      <c r="N4088">
        <v>1445985299</v>
      </c>
      <c r="O4088" t="b">
        <v>0</v>
      </c>
      <c r="P4088">
        <v>5</v>
      </c>
      <c r="Q4088" t="b">
        <v>0</v>
      </c>
      <c r="R4088" t="s">
        <v>8269</v>
      </c>
    </row>
    <row r="4089" spans="1:18" x14ac:dyDescent="0.55000000000000004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0" t="str">
        <f t="shared" si="252"/>
        <v>June</v>
      </c>
      <c r="J4089" s="10">
        <f t="shared" si="253"/>
        <v>2016</v>
      </c>
      <c r="K4089" s="9">
        <f t="shared" si="254"/>
        <v>42568.742893518516</v>
      </c>
      <c r="L4089">
        <v>1468777786</v>
      </c>
      <c r="M4089" s="9">
        <f t="shared" si="255"/>
        <v>42538.742893518516</v>
      </c>
      <c r="N4089">
        <v>1466185786</v>
      </c>
      <c r="O4089" t="b">
        <v>0</v>
      </c>
      <c r="P4089">
        <v>0</v>
      </c>
      <c r="Q4089" t="b">
        <v>0</v>
      </c>
      <c r="R4089" t="s">
        <v>8269</v>
      </c>
    </row>
    <row r="4090" spans="1:18" ht="43.2" x14ac:dyDescent="0.55000000000000004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0" t="str">
        <f t="shared" si="252"/>
        <v>December</v>
      </c>
      <c r="J4090" s="10">
        <f t="shared" si="253"/>
        <v>2014</v>
      </c>
      <c r="K4090" s="9">
        <f t="shared" si="254"/>
        <v>42020.434722222228</v>
      </c>
      <c r="L4090">
        <v>1421403960</v>
      </c>
      <c r="M4090" s="9">
        <f t="shared" si="255"/>
        <v>41990.612546296295</v>
      </c>
      <c r="N4090">
        <v>1418827324</v>
      </c>
      <c r="O4090" t="b">
        <v>0</v>
      </c>
      <c r="P4090">
        <v>3</v>
      </c>
      <c r="Q4090" t="b">
        <v>0</v>
      </c>
      <c r="R4090" t="s">
        <v>8269</v>
      </c>
    </row>
    <row r="4091" spans="1:18" ht="43.2" x14ac:dyDescent="0.55000000000000004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0" t="str">
        <f t="shared" si="252"/>
        <v>April</v>
      </c>
      <c r="J4091" s="10">
        <f t="shared" si="253"/>
        <v>2015</v>
      </c>
      <c r="K4091" s="9">
        <f t="shared" si="254"/>
        <v>42155.732638888891</v>
      </c>
      <c r="L4091">
        <v>1433093700</v>
      </c>
      <c r="M4091" s="9">
        <f t="shared" si="255"/>
        <v>42122.732499999998</v>
      </c>
      <c r="N4091">
        <v>1430242488</v>
      </c>
      <c r="O4091" t="b">
        <v>0</v>
      </c>
      <c r="P4091">
        <v>8</v>
      </c>
      <c r="Q4091" t="b">
        <v>0</v>
      </c>
      <c r="R4091" t="s">
        <v>8269</v>
      </c>
    </row>
    <row r="4092" spans="1:18" ht="43.2" x14ac:dyDescent="0.55000000000000004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0" t="str">
        <f t="shared" si="252"/>
        <v>July</v>
      </c>
      <c r="J4092" s="10">
        <f t="shared" si="253"/>
        <v>2015</v>
      </c>
      <c r="K4092" s="9">
        <f t="shared" si="254"/>
        <v>42223.625</v>
      </c>
      <c r="L4092">
        <v>1438959600</v>
      </c>
      <c r="M4092" s="9">
        <f t="shared" si="255"/>
        <v>42209.67288194444</v>
      </c>
      <c r="N4092">
        <v>1437754137</v>
      </c>
      <c r="O4092" t="b">
        <v>0</v>
      </c>
      <c r="P4092">
        <v>3</v>
      </c>
      <c r="Q4092" t="b">
        <v>0</v>
      </c>
      <c r="R4092" t="s">
        <v>8269</v>
      </c>
    </row>
    <row r="4093" spans="1:18" ht="43.2" x14ac:dyDescent="0.55000000000000004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0" t="str">
        <f t="shared" si="252"/>
        <v>December</v>
      </c>
      <c r="J4093" s="10">
        <f t="shared" si="253"/>
        <v>2014</v>
      </c>
      <c r="K4093" s="9">
        <f t="shared" si="254"/>
        <v>42020.506377314814</v>
      </c>
      <c r="L4093">
        <v>1421410151</v>
      </c>
      <c r="M4093" s="9">
        <f t="shared" si="255"/>
        <v>41990.506377314814</v>
      </c>
      <c r="N4093">
        <v>1418818151</v>
      </c>
      <c r="O4093" t="b">
        <v>0</v>
      </c>
      <c r="P4093">
        <v>8</v>
      </c>
      <c r="Q4093" t="b">
        <v>0</v>
      </c>
      <c r="R4093" t="s">
        <v>8269</v>
      </c>
    </row>
    <row r="4094" spans="1:18" ht="43.2" x14ac:dyDescent="0.55000000000000004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0" t="str">
        <f t="shared" si="252"/>
        <v>February</v>
      </c>
      <c r="J4094" s="10">
        <f t="shared" si="253"/>
        <v>2015</v>
      </c>
      <c r="K4094" s="9">
        <f t="shared" si="254"/>
        <v>42099.153321759266</v>
      </c>
      <c r="L4094">
        <v>1428205247</v>
      </c>
      <c r="M4094" s="9">
        <f t="shared" si="255"/>
        <v>42039.194988425923</v>
      </c>
      <c r="N4094">
        <v>1423024847</v>
      </c>
      <c r="O4094" t="b">
        <v>0</v>
      </c>
      <c r="P4094">
        <v>1</v>
      </c>
      <c r="Q4094" t="b">
        <v>0</v>
      </c>
      <c r="R4094" t="s">
        <v>8269</v>
      </c>
    </row>
    <row r="4095" spans="1:18" ht="43.2" x14ac:dyDescent="0.55000000000000004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0" t="str">
        <f t="shared" si="252"/>
        <v>June</v>
      </c>
      <c r="J4095" s="10">
        <f t="shared" si="253"/>
        <v>2015</v>
      </c>
      <c r="K4095" s="9">
        <f t="shared" si="254"/>
        <v>42238.815891203703</v>
      </c>
      <c r="L4095">
        <v>1440272093</v>
      </c>
      <c r="M4095" s="9">
        <f t="shared" si="255"/>
        <v>42178.815891203703</v>
      </c>
      <c r="N4095">
        <v>1435088093</v>
      </c>
      <c r="O4095" t="b">
        <v>0</v>
      </c>
      <c r="P4095">
        <v>4</v>
      </c>
      <c r="Q4095" t="b">
        <v>0</v>
      </c>
      <c r="R4095" t="s">
        <v>8269</v>
      </c>
    </row>
    <row r="4096" spans="1:18" ht="43.2" x14ac:dyDescent="0.55000000000000004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0" t="str">
        <f t="shared" si="252"/>
        <v>September</v>
      </c>
      <c r="J4096" s="10">
        <f t="shared" si="253"/>
        <v>2014</v>
      </c>
      <c r="K4096" s="9">
        <f t="shared" si="254"/>
        <v>41934.207638888889</v>
      </c>
      <c r="L4096">
        <v>1413953940</v>
      </c>
      <c r="M4096" s="9">
        <f t="shared" si="255"/>
        <v>41890.086805555555</v>
      </c>
      <c r="N4096">
        <v>1410141900</v>
      </c>
      <c r="O4096" t="b">
        <v>0</v>
      </c>
      <c r="P4096">
        <v>8</v>
      </c>
      <c r="Q4096" t="b">
        <v>0</v>
      </c>
      <c r="R4096" t="s">
        <v>8269</v>
      </c>
    </row>
    <row r="4097" spans="1:18" ht="28.8" x14ac:dyDescent="0.55000000000000004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0" t="str">
        <f t="shared" si="252"/>
        <v>November</v>
      </c>
      <c r="J4097" s="10">
        <f t="shared" si="253"/>
        <v>2016</v>
      </c>
      <c r="K4097" s="9">
        <f t="shared" si="254"/>
        <v>42723.031828703708</v>
      </c>
      <c r="L4097">
        <v>1482108350</v>
      </c>
      <c r="M4097" s="9">
        <f t="shared" si="255"/>
        <v>42693.031828703708</v>
      </c>
      <c r="N4097">
        <v>1479516350</v>
      </c>
      <c r="O4097" t="b">
        <v>0</v>
      </c>
      <c r="P4097">
        <v>1</v>
      </c>
      <c r="Q4097" t="b">
        <v>0</v>
      </c>
      <c r="R4097" t="s">
        <v>8269</v>
      </c>
    </row>
    <row r="4098" spans="1:18" ht="43.2" x14ac:dyDescent="0.55000000000000004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0" t="str">
        <f t="shared" si="252"/>
        <v>January</v>
      </c>
      <c r="J4098" s="10">
        <f t="shared" si="253"/>
        <v>2017</v>
      </c>
      <c r="K4098" s="9">
        <f t="shared" si="254"/>
        <v>42794.368749999994</v>
      </c>
      <c r="L4098">
        <v>1488271860</v>
      </c>
      <c r="M4098" s="9">
        <f t="shared" si="255"/>
        <v>42750.530312499999</v>
      </c>
      <c r="N4098">
        <v>1484484219</v>
      </c>
      <c r="O4098" t="b">
        <v>0</v>
      </c>
      <c r="P4098">
        <v>5</v>
      </c>
      <c r="Q4098" t="b">
        <v>0</v>
      </c>
      <c r="R4098" t="s">
        <v>8269</v>
      </c>
    </row>
    <row r="4099" spans="1:18" ht="43.2" x14ac:dyDescent="0.55000000000000004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0" t="str">
        <f t="shared" ref="I4099:I4115" si="256">TEXT(M4099, "mmmm")</f>
        <v>December</v>
      </c>
      <c r="J4099" s="10">
        <f t="shared" ref="J4099:J4115" si="257">YEAR(M4099)</f>
        <v>2015</v>
      </c>
      <c r="K4099" s="9">
        <f t="shared" ref="K4099:K4115" si="258">(((L4099/60)/60)/24)+DATE(1970,1,1)</f>
        <v>42400.996527777781</v>
      </c>
      <c r="L4099">
        <v>1454284500</v>
      </c>
      <c r="M4099" s="9">
        <f t="shared" ref="M4099:M4115" si="259">(((N4099/60)/60)/24)+DATE(1970,1,1)</f>
        <v>42344.824502314819</v>
      </c>
      <c r="N4099">
        <v>1449431237</v>
      </c>
      <c r="O4099" t="b">
        <v>0</v>
      </c>
      <c r="P4099">
        <v>0</v>
      </c>
      <c r="Q4099" t="b">
        <v>0</v>
      </c>
      <c r="R4099" t="s">
        <v>8269</v>
      </c>
    </row>
    <row r="4100" spans="1:18" ht="43.2" x14ac:dyDescent="0.55000000000000004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0" t="str">
        <f t="shared" si="256"/>
        <v>May</v>
      </c>
      <c r="J4100" s="10">
        <f t="shared" si="257"/>
        <v>2016</v>
      </c>
      <c r="K4100" s="9">
        <f t="shared" si="258"/>
        <v>42525.722187499996</v>
      </c>
      <c r="L4100">
        <v>1465060797</v>
      </c>
      <c r="M4100" s="9">
        <f t="shared" si="259"/>
        <v>42495.722187499996</v>
      </c>
      <c r="N4100">
        <v>1462468797</v>
      </c>
      <c r="O4100" t="b">
        <v>0</v>
      </c>
      <c r="P4100">
        <v>0</v>
      </c>
      <c r="Q4100" t="b">
        <v>0</v>
      </c>
      <c r="R4100" t="s">
        <v>8269</v>
      </c>
    </row>
    <row r="4101" spans="1:18" ht="43.2" x14ac:dyDescent="0.55000000000000004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0" t="str">
        <f t="shared" si="256"/>
        <v>July</v>
      </c>
      <c r="J4101" s="10">
        <f t="shared" si="257"/>
        <v>2016</v>
      </c>
      <c r="K4101" s="9">
        <f t="shared" si="258"/>
        <v>42615.850381944445</v>
      </c>
      <c r="L4101">
        <v>1472847873</v>
      </c>
      <c r="M4101" s="9">
        <f t="shared" si="259"/>
        <v>42570.850381944445</v>
      </c>
      <c r="N4101">
        <v>1468959873</v>
      </c>
      <c r="O4101" t="b">
        <v>0</v>
      </c>
      <c r="P4101">
        <v>1</v>
      </c>
      <c r="Q4101" t="b">
        <v>0</v>
      </c>
      <c r="R4101" t="s">
        <v>8269</v>
      </c>
    </row>
    <row r="4102" spans="1:18" ht="28.8" x14ac:dyDescent="0.55000000000000004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0" t="str">
        <f t="shared" si="256"/>
        <v>October</v>
      </c>
      <c r="J4102" s="10">
        <f t="shared" si="257"/>
        <v>2014</v>
      </c>
      <c r="K4102" s="9">
        <f t="shared" si="258"/>
        <v>41937.124884259261</v>
      </c>
      <c r="L4102">
        <v>1414205990</v>
      </c>
      <c r="M4102" s="9">
        <f t="shared" si="259"/>
        <v>41927.124884259261</v>
      </c>
      <c r="N4102">
        <v>1413341990</v>
      </c>
      <c r="O4102" t="b">
        <v>0</v>
      </c>
      <c r="P4102">
        <v>0</v>
      </c>
      <c r="Q4102" t="b">
        <v>0</v>
      </c>
      <c r="R4102" t="s">
        <v>8269</v>
      </c>
    </row>
    <row r="4103" spans="1:18" ht="43.2" x14ac:dyDescent="0.55000000000000004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0" t="str">
        <f t="shared" si="256"/>
        <v>December</v>
      </c>
      <c r="J4103" s="10">
        <f t="shared" si="257"/>
        <v>2016</v>
      </c>
      <c r="K4103" s="9">
        <f t="shared" si="258"/>
        <v>42760.903726851851</v>
      </c>
      <c r="L4103">
        <v>1485380482</v>
      </c>
      <c r="M4103" s="9">
        <f t="shared" si="259"/>
        <v>42730.903726851851</v>
      </c>
      <c r="N4103">
        <v>1482788482</v>
      </c>
      <c r="O4103" t="b">
        <v>0</v>
      </c>
      <c r="P4103">
        <v>0</v>
      </c>
      <c r="Q4103" t="b">
        <v>0</v>
      </c>
      <c r="R4103" t="s">
        <v>8269</v>
      </c>
    </row>
    <row r="4104" spans="1:18" ht="43.2" x14ac:dyDescent="0.55000000000000004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0" t="str">
        <f t="shared" si="256"/>
        <v>April</v>
      </c>
      <c r="J4104" s="10">
        <f t="shared" si="257"/>
        <v>2016</v>
      </c>
      <c r="K4104" s="9">
        <f t="shared" si="258"/>
        <v>42505.848067129627</v>
      </c>
      <c r="L4104">
        <v>1463343673</v>
      </c>
      <c r="M4104" s="9">
        <f t="shared" si="259"/>
        <v>42475.848067129627</v>
      </c>
      <c r="N4104">
        <v>1460751673</v>
      </c>
      <c r="O4104" t="b">
        <v>0</v>
      </c>
      <c r="P4104">
        <v>6</v>
      </c>
      <c r="Q4104" t="b">
        <v>0</v>
      </c>
      <c r="R4104" t="s">
        <v>8269</v>
      </c>
    </row>
    <row r="4105" spans="1:18" ht="43.2" x14ac:dyDescent="0.55000000000000004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0" t="str">
        <f t="shared" si="256"/>
        <v>July</v>
      </c>
      <c r="J4105" s="10">
        <f t="shared" si="257"/>
        <v>2015</v>
      </c>
      <c r="K4105" s="9">
        <f t="shared" si="258"/>
        <v>42242.772222222222</v>
      </c>
      <c r="L4105">
        <v>1440613920</v>
      </c>
      <c r="M4105" s="9">
        <f t="shared" si="259"/>
        <v>42188.83293981482</v>
      </c>
      <c r="N4105">
        <v>1435953566</v>
      </c>
      <c r="O4105" t="b">
        <v>0</v>
      </c>
      <c r="P4105">
        <v>6</v>
      </c>
      <c r="Q4105" t="b">
        <v>0</v>
      </c>
      <c r="R4105" t="s">
        <v>8269</v>
      </c>
    </row>
    <row r="4106" spans="1:18" ht="43.2" x14ac:dyDescent="0.55000000000000004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0" t="str">
        <f t="shared" si="256"/>
        <v>September</v>
      </c>
      <c r="J4106" s="10">
        <f t="shared" si="257"/>
        <v>2016</v>
      </c>
      <c r="K4106" s="9">
        <f t="shared" si="258"/>
        <v>42670.278171296297</v>
      </c>
      <c r="L4106">
        <v>1477550434</v>
      </c>
      <c r="M4106" s="9">
        <f t="shared" si="259"/>
        <v>42640.278171296297</v>
      </c>
      <c r="N4106">
        <v>1474958434</v>
      </c>
      <c r="O4106" t="b">
        <v>0</v>
      </c>
      <c r="P4106">
        <v>14</v>
      </c>
      <c r="Q4106" t="b">
        <v>0</v>
      </c>
      <c r="R4106" t="s">
        <v>8269</v>
      </c>
    </row>
    <row r="4107" spans="1:18" ht="43.2" x14ac:dyDescent="0.55000000000000004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0" t="str">
        <f t="shared" si="256"/>
        <v>November</v>
      </c>
      <c r="J4107" s="10">
        <f t="shared" si="257"/>
        <v>2016</v>
      </c>
      <c r="K4107" s="9">
        <f t="shared" si="258"/>
        <v>42730.010520833333</v>
      </c>
      <c r="L4107">
        <v>1482711309</v>
      </c>
      <c r="M4107" s="9">
        <f t="shared" si="259"/>
        <v>42697.010520833333</v>
      </c>
      <c r="N4107">
        <v>1479860109</v>
      </c>
      <c r="O4107" t="b">
        <v>0</v>
      </c>
      <c r="P4107">
        <v>6</v>
      </c>
      <c r="Q4107" t="b">
        <v>0</v>
      </c>
      <c r="R4107" t="s">
        <v>8269</v>
      </c>
    </row>
    <row r="4108" spans="1:18" ht="43.2" x14ac:dyDescent="0.55000000000000004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0" t="str">
        <f t="shared" si="256"/>
        <v>February</v>
      </c>
      <c r="J4108" s="10">
        <f t="shared" si="257"/>
        <v>2015</v>
      </c>
      <c r="K4108" s="9">
        <f t="shared" si="258"/>
        <v>42096.041666666672</v>
      </c>
      <c r="L4108">
        <v>1427936400</v>
      </c>
      <c r="M4108" s="9">
        <f t="shared" si="259"/>
        <v>42053.049375000002</v>
      </c>
      <c r="N4108">
        <v>1424221866</v>
      </c>
      <c r="O4108" t="b">
        <v>0</v>
      </c>
      <c r="P4108">
        <v>33</v>
      </c>
      <c r="Q4108" t="b">
        <v>0</v>
      </c>
      <c r="R4108" t="s">
        <v>8269</v>
      </c>
    </row>
    <row r="4109" spans="1:18" ht="43.2" x14ac:dyDescent="0.55000000000000004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0" t="str">
        <f t="shared" si="256"/>
        <v>September</v>
      </c>
      <c r="J4109" s="10">
        <f t="shared" si="257"/>
        <v>2014</v>
      </c>
      <c r="K4109" s="9">
        <f t="shared" si="258"/>
        <v>41906.916678240741</v>
      </c>
      <c r="L4109">
        <v>1411596001</v>
      </c>
      <c r="M4109" s="9">
        <f t="shared" si="259"/>
        <v>41883.916678240741</v>
      </c>
      <c r="N4109">
        <v>1409608801</v>
      </c>
      <c r="O4109" t="b">
        <v>0</v>
      </c>
      <c r="P4109">
        <v>4</v>
      </c>
      <c r="Q4109" t="b">
        <v>0</v>
      </c>
      <c r="R4109" t="s">
        <v>8269</v>
      </c>
    </row>
    <row r="4110" spans="1:18" ht="43.2" x14ac:dyDescent="0.55000000000000004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0" t="str">
        <f t="shared" si="256"/>
        <v>February</v>
      </c>
      <c r="J4110" s="10">
        <f t="shared" si="257"/>
        <v>2017</v>
      </c>
      <c r="K4110" s="9">
        <f t="shared" si="258"/>
        <v>42797.208333333328</v>
      </c>
      <c r="L4110">
        <v>1488517200</v>
      </c>
      <c r="M4110" s="9">
        <f t="shared" si="259"/>
        <v>42767.031678240746</v>
      </c>
      <c r="N4110">
        <v>1485909937</v>
      </c>
      <c r="O4110" t="b">
        <v>0</v>
      </c>
      <c r="P4110">
        <v>1</v>
      </c>
      <c r="Q4110" t="b">
        <v>0</v>
      </c>
      <c r="R4110" t="s">
        <v>8269</v>
      </c>
    </row>
    <row r="4111" spans="1:18" ht="43.2" x14ac:dyDescent="0.55000000000000004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0" t="str">
        <f t="shared" si="256"/>
        <v>October</v>
      </c>
      <c r="J4111" s="10">
        <f t="shared" si="257"/>
        <v>2015</v>
      </c>
      <c r="K4111" s="9">
        <f t="shared" si="258"/>
        <v>42337.581064814818</v>
      </c>
      <c r="L4111">
        <v>1448805404</v>
      </c>
      <c r="M4111" s="9">
        <f t="shared" si="259"/>
        <v>42307.539398148147</v>
      </c>
      <c r="N4111">
        <v>1446209804</v>
      </c>
      <c r="O4111" t="b">
        <v>0</v>
      </c>
      <c r="P4111">
        <v>0</v>
      </c>
      <c r="Q4111" t="b">
        <v>0</v>
      </c>
      <c r="R4111" t="s">
        <v>8269</v>
      </c>
    </row>
    <row r="4112" spans="1:18" ht="43.2" x14ac:dyDescent="0.55000000000000004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0" t="str">
        <f t="shared" si="256"/>
        <v>May</v>
      </c>
      <c r="J4112" s="10">
        <f t="shared" si="257"/>
        <v>2016</v>
      </c>
      <c r="K4112" s="9">
        <f t="shared" si="258"/>
        <v>42572.626747685179</v>
      </c>
      <c r="L4112">
        <v>1469113351</v>
      </c>
      <c r="M4112" s="9">
        <f t="shared" si="259"/>
        <v>42512.626747685179</v>
      </c>
      <c r="N4112">
        <v>1463929351</v>
      </c>
      <c r="O4112" t="b">
        <v>0</v>
      </c>
      <c r="P4112">
        <v>6</v>
      </c>
      <c r="Q4112" t="b">
        <v>0</v>
      </c>
      <c r="R4112" t="s">
        <v>8269</v>
      </c>
    </row>
    <row r="4113" spans="1:18" ht="43.2" x14ac:dyDescent="0.55000000000000004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0" t="str">
        <f t="shared" si="256"/>
        <v>January</v>
      </c>
      <c r="J4113" s="10">
        <f t="shared" si="257"/>
        <v>2015</v>
      </c>
      <c r="K4113" s="9">
        <f t="shared" si="258"/>
        <v>42059.135879629626</v>
      </c>
      <c r="L4113">
        <v>1424747740</v>
      </c>
      <c r="M4113" s="9">
        <f t="shared" si="259"/>
        <v>42029.135879629626</v>
      </c>
      <c r="N4113">
        <v>1422155740</v>
      </c>
      <c r="O4113" t="b">
        <v>0</v>
      </c>
      <c r="P4113">
        <v>6</v>
      </c>
      <c r="Q4113" t="b">
        <v>0</v>
      </c>
      <c r="R4113" t="s">
        <v>8269</v>
      </c>
    </row>
    <row r="4114" spans="1:18" ht="43.2" x14ac:dyDescent="0.55000000000000004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0" t="str">
        <f t="shared" si="256"/>
        <v>January</v>
      </c>
      <c r="J4114" s="10">
        <f t="shared" si="257"/>
        <v>2016</v>
      </c>
      <c r="K4114" s="9">
        <f t="shared" si="258"/>
        <v>42428</v>
      </c>
      <c r="L4114">
        <v>1456617600</v>
      </c>
      <c r="M4114" s="9">
        <f t="shared" si="259"/>
        <v>42400.946597222224</v>
      </c>
      <c r="N4114">
        <v>1454280186</v>
      </c>
      <c r="O4114" t="b">
        <v>0</v>
      </c>
      <c r="P4114">
        <v>1</v>
      </c>
      <c r="Q4114" t="b">
        <v>0</v>
      </c>
      <c r="R4114" t="s">
        <v>8269</v>
      </c>
    </row>
    <row r="4115" spans="1:18" ht="43.2" x14ac:dyDescent="0.55000000000000004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0" t="str">
        <f t="shared" si="256"/>
        <v>December</v>
      </c>
      <c r="J4115" s="10">
        <f t="shared" si="257"/>
        <v>2015</v>
      </c>
      <c r="K4115" s="9">
        <f t="shared" si="258"/>
        <v>42377.273611111115</v>
      </c>
      <c r="L4115">
        <v>1452234840</v>
      </c>
      <c r="M4115" s="9">
        <f t="shared" si="259"/>
        <v>42358.573182870372</v>
      </c>
      <c r="N4115">
        <v>1450619123</v>
      </c>
      <c r="O4115" t="b">
        <v>0</v>
      </c>
      <c r="P4115">
        <v>3</v>
      </c>
      <c r="Q4115" t="b">
        <v>0</v>
      </c>
      <c r="R4115" t="s">
        <v>8269</v>
      </c>
    </row>
  </sheetData>
  <autoFilter ref="A1:R411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1800-8B1F-47F0-8B42-CF69EA7FB19F}">
  <dimension ref="A1:E18"/>
  <sheetViews>
    <sheetView workbookViewId="0">
      <selection activeCell="Q10" sqref="Q10"/>
    </sheetView>
  </sheetViews>
  <sheetFormatPr defaultRowHeight="14.4" x14ac:dyDescent="0.55000000000000004"/>
  <cols>
    <col min="1" max="1" width="21.41796875" bestFit="1" customWidth="1"/>
    <col min="2" max="2" width="15.41796875" bestFit="1" customWidth="1"/>
    <col min="3" max="3" width="5.26171875" bestFit="1" customWidth="1"/>
    <col min="4" max="4" width="7.7890625" bestFit="1" customWidth="1"/>
    <col min="5" max="6" width="10.20703125" bestFit="1" customWidth="1"/>
    <col min="7" max="10" width="4.68359375" bestFit="1" customWidth="1"/>
    <col min="11" max="11" width="6.41796875" bestFit="1" customWidth="1"/>
    <col min="12" max="12" width="10.20703125" bestFit="1" customWidth="1"/>
  </cols>
  <sheetData>
    <row r="1" spans="1:5" x14ac:dyDescent="0.55000000000000004">
      <c r="A1" s="11" t="s">
        <v>8325</v>
      </c>
      <c r="B1" t="s">
        <v>8327</v>
      </c>
    </row>
    <row r="2" spans="1:5" x14ac:dyDescent="0.55000000000000004">
      <c r="A2" s="11" t="s">
        <v>8305</v>
      </c>
      <c r="B2" t="s">
        <v>8308</v>
      </c>
    </row>
    <row r="4" spans="1:5" x14ac:dyDescent="0.55000000000000004">
      <c r="A4" s="11" t="s">
        <v>8326</v>
      </c>
      <c r="B4" s="11" t="s">
        <v>8324</v>
      </c>
    </row>
    <row r="5" spans="1:5" x14ac:dyDescent="0.55000000000000004">
      <c r="A5" s="11" t="s">
        <v>8323</v>
      </c>
      <c r="B5" s="15" t="s">
        <v>8218</v>
      </c>
      <c r="C5" s="14" t="s">
        <v>8220</v>
      </c>
      <c r="D5" s="13" t="s">
        <v>8219</v>
      </c>
      <c r="E5" s="16" t="s">
        <v>8309</v>
      </c>
    </row>
    <row r="6" spans="1:5" x14ac:dyDescent="0.55000000000000004">
      <c r="A6" s="12" t="s">
        <v>8311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55000000000000004">
      <c r="A7" s="12" t="s">
        <v>8312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55000000000000004">
      <c r="A8" s="12" t="s">
        <v>8313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55000000000000004">
      <c r="A9" s="12" t="s">
        <v>8314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55000000000000004">
      <c r="A10" s="12" t="s">
        <v>8315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55000000000000004">
      <c r="A11" s="12" t="s">
        <v>8316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55000000000000004">
      <c r="A12" s="12" t="s">
        <v>8317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55000000000000004">
      <c r="A13" s="12" t="s">
        <v>8318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55000000000000004">
      <c r="A14" s="12" t="s">
        <v>8319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55000000000000004">
      <c r="A15" s="12" t="s">
        <v>8320</v>
      </c>
      <c r="B15" s="10">
        <v>65</v>
      </c>
      <c r="C15" s="10">
        <v>50</v>
      </c>
      <c r="D15" s="10"/>
      <c r="E15" s="10">
        <v>115</v>
      </c>
    </row>
    <row r="16" spans="1:5" x14ac:dyDescent="0.55000000000000004">
      <c r="A16" s="12" t="s">
        <v>8321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55000000000000004">
      <c r="A17" s="12" t="s">
        <v>8322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55000000000000004">
      <c r="A18" s="12" t="s">
        <v>8309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0E19-C24E-4F58-B373-567D17FF3AEA}">
  <dimension ref="A1:H13"/>
  <sheetViews>
    <sheetView tabSelected="1" workbookViewId="0">
      <selection activeCell="B1" sqref="B1:E1048576"/>
    </sheetView>
  </sheetViews>
  <sheetFormatPr defaultRowHeight="14.4" x14ac:dyDescent="0.55000000000000004"/>
  <cols>
    <col min="1" max="1" width="16.62890625" customWidth="1"/>
    <col min="2" max="2" width="15.62890625" hidden="1" customWidth="1"/>
    <col min="3" max="3" width="12.20703125" hidden="1" customWidth="1"/>
    <col min="4" max="4" width="15.20703125" hidden="1" customWidth="1"/>
    <col min="5" max="5" width="11.47265625" hidden="1" customWidth="1"/>
    <col min="6" max="6" width="10.47265625" bestFit="1" customWidth="1"/>
    <col min="8" max="8" width="10.05078125" bestFit="1" customWidth="1"/>
  </cols>
  <sheetData>
    <row r="1" spans="1:8" s="21" customFormat="1" x14ac:dyDescent="0.55000000000000004">
      <c r="A1" s="21" t="s">
        <v>8328</v>
      </c>
      <c r="B1" s="21" t="s">
        <v>8331</v>
      </c>
      <c r="C1" s="21" t="s">
        <v>8332</v>
      </c>
      <c r="D1" s="21" t="s">
        <v>8333</v>
      </c>
      <c r="E1" s="21" t="s">
        <v>8329</v>
      </c>
      <c r="F1" s="21" t="s">
        <v>8330</v>
      </c>
      <c r="G1" s="21" t="s">
        <v>8334</v>
      </c>
      <c r="H1" s="21" t="s">
        <v>8335</v>
      </c>
    </row>
    <row r="2" spans="1:8" x14ac:dyDescent="0.55000000000000004">
      <c r="A2" t="s">
        <v>8351</v>
      </c>
      <c r="B2" s="19">
        <f>COUNTIFS(data!$D:$D, "&lt;1000", data!$F:$F, "Successful")</f>
        <v>322</v>
      </c>
      <c r="C2" s="19">
        <f>COUNTIFS(data!$D:$D, "&lt;1000", data!$F:$F, "failed")</f>
        <v>113</v>
      </c>
      <c r="D2" s="19">
        <f>COUNTIFS(data!$D:$D, "&lt;1000", data!$F:$F, "cancelled")</f>
        <v>0</v>
      </c>
      <c r="E2" s="19">
        <f>SUM(B2:D2)</f>
        <v>435</v>
      </c>
      <c r="F2" s="20">
        <f>B2/$E2</f>
        <v>0.74022988505747123</v>
      </c>
      <c r="G2" s="20">
        <f>C2/$E2</f>
        <v>0.25977011494252872</v>
      </c>
      <c r="H2" s="20">
        <f>D2/$E2</f>
        <v>0</v>
      </c>
    </row>
    <row r="3" spans="1:8" x14ac:dyDescent="0.55000000000000004">
      <c r="A3" t="s">
        <v>8349</v>
      </c>
      <c r="B3" s="19">
        <f>COUNTIFS(data!$D:$D, "&gt;=1000", data!$D:$D, "&lt;=4999",data!$F:$F, "Successful")</f>
        <v>932</v>
      </c>
      <c r="C3" s="19">
        <f>COUNTIFS(data!$D:$D, "&gt;=1000", data!$D:$D, "&lt;=4999",data!$F:$F, "failed")</f>
        <v>420</v>
      </c>
      <c r="D3" s="19">
        <f>COUNTIFS(data!$D:$D, "&gt;=1000", data!$D:$D, "&lt;=4999",data!$F:$F, "cancelled")</f>
        <v>0</v>
      </c>
      <c r="E3" s="19">
        <f t="shared" ref="E3:E12" si="0">SUM(B3:D3)</f>
        <v>1352</v>
      </c>
      <c r="F3" s="20">
        <f>B3/$E3</f>
        <v>0.68934911242603547</v>
      </c>
      <c r="G3" s="20">
        <f t="shared" ref="G3:G12" si="1">C3/$E3</f>
        <v>0.31065088757396447</v>
      </c>
      <c r="H3" s="20">
        <f t="shared" ref="H3:H12" si="2">D3/$E3</f>
        <v>0</v>
      </c>
    </row>
    <row r="4" spans="1:8" x14ac:dyDescent="0.55000000000000004">
      <c r="A4" t="s">
        <v>8350</v>
      </c>
      <c r="B4" s="19">
        <f>COUNTIFS(data!$D:$D, "&gt;=5000", data!$D:$D, "&lt;=9999",data!$F:$F, "Successful")</f>
        <v>381</v>
      </c>
      <c r="C4" s="19">
        <f>COUNTIFS(data!$D:$D, "&gt;=5000", data!$D:$D, "&lt;=9999",data!$F:$F, "failed")</f>
        <v>283</v>
      </c>
      <c r="D4" s="19">
        <f>COUNTIFS(data!$D:$D, "&gt;=5000", data!$D:$D, "&lt;=9999",data!$F:$F, "cancelled")</f>
        <v>0</v>
      </c>
      <c r="E4" s="19">
        <f t="shared" si="0"/>
        <v>664</v>
      </c>
      <c r="F4" s="20">
        <f t="shared" ref="F4:F12" si="3">B4/E4</f>
        <v>0.5737951807228916</v>
      </c>
      <c r="G4" s="20">
        <f>C4/$E4</f>
        <v>0.42620481927710846</v>
      </c>
      <c r="H4" s="20">
        <f t="shared" si="2"/>
        <v>0</v>
      </c>
    </row>
    <row r="5" spans="1:8" x14ac:dyDescent="0.55000000000000004">
      <c r="A5" t="s">
        <v>8336</v>
      </c>
      <c r="B5" s="19">
        <f>COUNTIFS(data!$D:$D, "&gt;=10000", data!$D:$D, "&lt;=14999",data!$F:$F, "Successful")</f>
        <v>168</v>
      </c>
      <c r="C5" s="19">
        <f>COUNTIFS(data!$D:$D, "&gt;=10000", data!$D:$D, "&lt;=14999",data!$F:$F, "failed")</f>
        <v>144</v>
      </c>
      <c r="D5" s="19">
        <f>COUNTIFS(data!$D:$D, "&gt;=10000", data!$D:$D, "&lt;=14999",data!$F:$F, "cancelled")</f>
        <v>0</v>
      </c>
      <c r="E5" s="19">
        <f t="shared" si="0"/>
        <v>312</v>
      </c>
      <c r="F5" s="20">
        <f t="shared" si="3"/>
        <v>0.53846153846153844</v>
      </c>
      <c r="G5" s="20">
        <f t="shared" si="1"/>
        <v>0.46153846153846156</v>
      </c>
      <c r="H5" s="20">
        <f t="shared" si="2"/>
        <v>0</v>
      </c>
    </row>
    <row r="6" spans="1:8" x14ac:dyDescent="0.55000000000000004">
      <c r="A6" t="s">
        <v>8337</v>
      </c>
      <c r="B6" s="19">
        <f>COUNTIFS(data!$D:$D, "&gt;=15000", data!$D:$D, "&lt;=19999",data!$F:$F, "Successful")</f>
        <v>94</v>
      </c>
      <c r="C6" s="19">
        <f>COUNTIFS(data!$D:$D, "&gt;=15000", data!$D:$D, "&lt;=19999",data!$F:$F, "failed")</f>
        <v>90</v>
      </c>
      <c r="D6" s="19">
        <f>COUNTIFS(data!$D:$D, "&gt;=15000", data!$D:$D, "&lt;=19999",data!$F:$F, "cancelled")</f>
        <v>0</v>
      </c>
      <c r="E6" s="19">
        <f t="shared" si="0"/>
        <v>184</v>
      </c>
      <c r="F6" s="20">
        <f t="shared" si="3"/>
        <v>0.51086956521739135</v>
      </c>
      <c r="G6" s="20">
        <f t="shared" si="1"/>
        <v>0.4891304347826087</v>
      </c>
      <c r="H6" s="20">
        <f t="shared" si="2"/>
        <v>0</v>
      </c>
    </row>
    <row r="7" spans="1:8" x14ac:dyDescent="0.55000000000000004">
      <c r="A7" t="s">
        <v>8338</v>
      </c>
      <c r="B7" s="19">
        <f>COUNTIFS(data!$D:$D, "&gt;=20000", data!$D:$D, "&lt;=24999",data!$F:$F, "Successful")</f>
        <v>62</v>
      </c>
      <c r="C7" s="19">
        <f>COUNTIFS(data!$D:$D, "&gt;=20000", data!$D:$D, "&lt;=24999",data!$F:$F, "failed")</f>
        <v>72</v>
      </c>
      <c r="D7" s="19">
        <f>COUNTIFS(data!$D:$D, "&gt;=20000", data!$D:$D, "&lt;=24999",data!$F:$F, "cancelled")</f>
        <v>0</v>
      </c>
      <c r="E7" s="19">
        <f t="shared" si="0"/>
        <v>134</v>
      </c>
      <c r="F7" s="20">
        <f t="shared" si="3"/>
        <v>0.46268656716417911</v>
      </c>
      <c r="G7" s="20">
        <f t="shared" si="1"/>
        <v>0.53731343283582089</v>
      </c>
      <c r="H7" s="20">
        <f t="shared" si="2"/>
        <v>0</v>
      </c>
    </row>
    <row r="8" spans="1:8" x14ac:dyDescent="0.55000000000000004">
      <c r="A8" t="s">
        <v>8339</v>
      </c>
      <c r="B8" s="19">
        <f>COUNTIFS(data!$D:$D, "&gt;=25000", data!$D:$D, "&lt;=29999",data!$F:$F, "Successful")</f>
        <v>55</v>
      </c>
      <c r="C8" s="19">
        <f>COUNTIFS(data!$D:$D, "&gt;=25000", data!$D:$D, "&lt;=29999",data!$F:$F, "failed")</f>
        <v>64</v>
      </c>
      <c r="D8" s="19">
        <f>COUNTIFS(data!$D:$D, "&gt;=25000", data!$D:$D, "&lt;=29999",data!$F:$F, "cancelled")</f>
        <v>0</v>
      </c>
      <c r="E8" s="19">
        <f t="shared" si="0"/>
        <v>119</v>
      </c>
      <c r="F8" s="20">
        <f t="shared" si="3"/>
        <v>0.46218487394957986</v>
      </c>
      <c r="G8" s="20">
        <f t="shared" si="1"/>
        <v>0.53781512605042014</v>
      </c>
      <c r="H8" s="20">
        <f t="shared" si="2"/>
        <v>0</v>
      </c>
    </row>
    <row r="9" spans="1:8" x14ac:dyDescent="0.55000000000000004">
      <c r="A9" t="s">
        <v>8340</v>
      </c>
      <c r="B9" s="19">
        <f>COUNTIFS(data!$D:$D, "&gt;=30000", data!$D:$D, "&lt;=34999",data!$F:$F, "Successful")</f>
        <v>32</v>
      </c>
      <c r="C9" s="19">
        <f>COUNTIFS(data!$D:$D, "&gt;=30000", data!$D:$D, "&lt;=34999",data!$F:$F, "failed")</f>
        <v>37</v>
      </c>
      <c r="D9" s="19">
        <f>COUNTIFS(data!$D:$D, "&gt;=30000", data!$D:$D, "&lt;=34999",data!$F:$F, "cancelled")</f>
        <v>0</v>
      </c>
      <c r="E9" s="19">
        <f t="shared" si="0"/>
        <v>69</v>
      </c>
      <c r="F9" s="20">
        <f t="shared" si="3"/>
        <v>0.46376811594202899</v>
      </c>
      <c r="G9" s="20">
        <f t="shared" si="1"/>
        <v>0.53623188405797106</v>
      </c>
      <c r="H9" s="20">
        <f t="shared" si="2"/>
        <v>0</v>
      </c>
    </row>
    <row r="10" spans="1:8" x14ac:dyDescent="0.55000000000000004">
      <c r="A10" t="s">
        <v>8341</v>
      </c>
      <c r="B10" s="19">
        <f>COUNTIFS(data!$D:$D, "&gt;=35000", data!$D:$D, "&lt;=39999",data!$F:$F, "Successful")</f>
        <v>26</v>
      </c>
      <c r="C10" s="19">
        <f>COUNTIFS(data!$D:$D, "&gt;=35000", data!$D:$D, "&lt;=39999",data!$F:$F, "failed")</f>
        <v>22</v>
      </c>
      <c r="D10" s="19">
        <f>COUNTIFS(data!$D:$D, "&gt;=35000", data!$D:$D, "&lt;=39999",data!$F:$F, "cancelled")</f>
        <v>0</v>
      </c>
      <c r="E10" s="19">
        <f t="shared" si="0"/>
        <v>48</v>
      </c>
      <c r="F10" s="20">
        <f t="shared" si="3"/>
        <v>0.54166666666666663</v>
      </c>
      <c r="G10" s="20">
        <f t="shared" si="1"/>
        <v>0.45833333333333331</v>
      </c>
      <c r="H10" s="20">
        <f t="shared" si="2"/>
        <v>0</v>
      </c>
    </row>
    <row r="11" spans="1:8" x14ac:dyDescent="0.55000000000000004">
      <c r="A11" t="s">
        <v>8342</v>
      </c>
      <c r="B11" s="19">
        <f>COUNTIFS(data!$D:$D, "&gt;=40000", data!$D:$D, "&lt;=44999",data!$F:$F, "Successful")</f>
        <v>21</v>
      </c>
      <c r="C11" s="19">
        <f>COUNTIFS(data!$D:$D, "&gt;=40000", data!$D:$D, "&lt;=44999",data!$F:$F, "failed")</f>
        <v>16</v>
      </c>
      <c r="D11" s="19">
        <f>COUNTIFS(data!$D:$D, "&gt;=40000", data!$D:$D, "&lt;=44999",data!$F:$F, "cancelled")</f>
        <v>0</v>
      </c>
      <c r="E11" s="19">
        <f t="shared" si="0"/>
        <v>37</v>
      </c>
      <c r="F11" s="20">
        <f t="shared" si="3"/>
        <v>0.56756756756756754</v>
      </c>
      <c r="G11" s="20">
        <f t="shared" si="1"/>
        <v>0.43243243243243246</v>
      </c>
      <c r="H11" s="20">
        <f t="shared" si="2"/>
        <v>0</v>
      </c>
    </row>
    <row r="12" spans="1:8" x14ac:dyDescent="0.55000000000000004">
      <c r="A12" t="s">
        <v>8343</v>
      </c>
      <c r="B12" s="19">
        <f>COUNTIFS(data!$D:$D, "&gt;=45000", data!$D:$D, "&lt;=49999",data!$F:$F, "Successful")</f>
        <v>6</v>
      </c>
      <c r="C12" s="19">
        <f>COUNTIFS(data!$D:$D, "&gt;=45000", data!$D:$D, "&lt;=49999",data!$F:$F, "failed")</f>
        <v>11</v>
      </c>
      <c r="D12" s="19">
        <f>COUNTIFS(data!$D:$D, "&gt;=45000", data!$D:$D, "&lt;=49999",data!$F:$F, "cancelled")</f>
        <v>0</v>
      </c>
      <c r="E12" s="19">
        <f t="shared" si="0"/>
        <v>17</v>
      </c>
      <c r="F12" s="20">
        <f t="shared" si="3"/>
        <v>0.35294117647058826</v>
      </c>
      <c r="G12" s="20">
        <f t="shared" si="1"/>
        <v>0.6470588235294118</v>
      </c>
      <c r="H12" s="20">
        <f t="shared" si="2"/>
        <v>0</v>
      </c>
    </row>
    <row r="13" spans="1:8" x14ac:dyDescent="0.55000000000000004">
      <c r="A13" t="s">
        <v>8344</v>
      </c>
      <c r="B13" s="19">
        <f>COUNTIFS(data!$D:$D, "&gt;=50000", data!$D:$D, "Successful")</f>
        <v>0</v>
      </c>
      <c r="C13" s="19">
        <f>COUNTIFS(data!$D:$D, "&gt;=50000", data!$D:$D, "failed")</f>
        <v>0</v>
      </c>
      <c r="D13" s="19">
        <f>COUNTIFS(data!$D:$D, "&gt;=50000", data!$D:$D, "cancelled")</f>
        <v>0</v>
      </c>
      <c r="E13" s="19">
        <v>0</v>
      </c>
      <c r="F13" s="20"/>
    </row>
  </sheetData>
  <autoFilter ref="A1:H1" xr:uid="{E40A0E19-C24E-4F58-B373-567D17FF3AEA}"/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Theather Outcomes N Launch date</vt:lpstr>
      <vt:lpstr>Outcomes Based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Julissa Giron</cp:lastModifiedBy>
  <dcterms:created xsi:type="dcterms:W3CDTF">2017-04-20T15:17:24Z</dcterms:created>
  <dcterms:modified xsi:type="dcterms:W3CDTF">2022-03-13T22:05:21Z</dcterms:modified>
</cp:coreProperties>
</file>