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ja.Zaiceva\Desktop\"/>
    </mc:Choice>
  </mc:AlternateContent>
  <xr:revisionPtr revIDLastSave="0" documentId="13_ncr:1_{205CA1CE-72E3-4B46-AA3A-26A1E59715B6}" xr6:coauthVersionLast="47" xr6:coauthVersionMax="47" xr10:uidLastSave="{00000000-0000-0000-0000-000000000000}"/>
  <bookViews>
    <workbookView xWindow="-25320" yWindow="390" windowWidth="25440" windowHeight="15390" xr2:uid="{00000000-000D-0000-FFFF-FFFF00000000}"/>
  </bookViews>
  <sheets>
    <sheet name="Product_Typ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5" l="1"/>
  <c r="E18" i="5"/>
  <c r="E27" i="5"/>
  <c r="E26" i="5"/>
  <c r="E14" i="5"/>
  <c r="E22" i="5"/>
  <c r="E19" i="5"/>
  <c r="E10" i="5"/>
  <c r="E4" i="5"/>
  <c r="E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Artūrs Liepa</author>
    <author>tc={E4C89DAC-DA32-4240-A617-44B003FCC7CF}</author>
    <author>tc={CF0823E8-F164-4F71-81F0-66E3F29B5E59}</author>
    <author>tc={D196372D-B487-4E96-96C7-CED51E013343}</author>
    <author>tc={2069E610-E5A0-4E20-A645-CA031CFB81CC}</author>
  </authors>
  <commentList>
    <comment ref="B1" authorId="0" shapeId="0" xr:uid="{085FB8B4-FAB0-4BCF-AD36-9E5C76372E56}">
      <text>
        <r>
          <rPr>
            <sz val="11"/>
            <color theme="1"/>
            <rFont val="Calibri"/>
            <family val="2"/>
            <scheme val="minor"/>
          </rPr>
          <t xml:space="preserve">Artūrs Liepa:
Auto generated
</t>
        </r>
      </text>
    </comment>
    <comment ref="C37" authorId="1" shapeId="0" xr:uid="{E4C89DAC-DA32-4240-A617-44B003FCC7C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 *premia</t>
      </text>
    </comment>
    <comment ref="C68" authorId="2" shapeId="0" xr:uid="{CF0823E8-F164-4F71-81F0-66E3F29B5E5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typo:*Ekselence</t>
      </text>
    </comment>
    <comment ref="C86" authorId="3" shapeId="0" xr:uid="{D196372D-B487-4E96-96C7-CED51E01334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typo:*Black</t>
      </text>
    </comment>
    <comment ref="C93" authorId="4" shapeId="0" xr:uid="{2069E610-E5A0-4E20-A645-CA031CFB81CC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typo:*miniatūrais</t>
      </text>
    </comment>
  </commentList>
</comments>
</file>

<file path=xl/sharedStrings.xml><?xml version="1.0" encoding="utf-8"?>
<sst xmlns="http://schemas.openxmlformats.org/spreadsheetml/2006/main" count="130" uniqueCount="111">
  <si>
    <t>kg</t>
  </si>
  <si>
    <t>vienības</t>
  </si>
  <si>
    <t>Elektrība</t>
  </si>
  <si>
    <t>kWh</t>
  </si>
  <si>
    <t>Kancelejas preces</t>
  </si>
  <si>
    <t>Celtniecības pakalpojumi</t>
  </si>
  <si>
    <t>vienība</t>
  </si>
  <si>
    <t>FOOD</t>
  </si>
  <si>
    <t>CHOC</t>
  </si>
  <si>
    <t>TEL</t>
  </si>
  <si>
    <t>TOOL</t>
  </si>
  <si>
    <t>GAS</t>
  </si>
  <si>
    <t>ELEC</t>
  </si>
  <si>
    <t>FUEL</t>
  </si>
  <si>
    <t>OFF</t>
  </si>
  <si>
    <t>BEER</t>
  </si>
  <si>
    <t>COSM</t>
  </si>
  <si>
    <t>TRAV</t>
  </si>
  <si>
    <t>POST</t>
  </si>
  <si>
    <t>DAIRY</t>
  </si>
  <si>
    <t>WOOD</t>
  </si>
  <si>
    <t>PHAR</t>
  </si>
  <si>
    <t>GLASS</t>
  </si>
  <si>
    <t>ENT</t>
  </si>
  <si>
    <t>CLOTH</t>
  </si>
  <si>
    <t>ALCO</t>
  </si>
  <si>
    <t>CONST</t>
  </si>
  <si>
    <t>TRANS</t>
  </si>
  <si>
    <t>RETAIL</t>
  </si>
  <si>
    <t>METAL</t>
  </si>
  <si>
    <t>HOME</t>
  </si>
  <si>
    <t>OIL</t>
  </si>
  <si>
    <t>RECYCLE</t>
  </si>
  <si>
    <t>INS</t>
  </si>
  <si>
    <t>TICKET</t>
  </si>
  <si>
    <t>HEAT</t>
  </si>
  <si>
    <t>Type_ID</t>
  </si>
  <si>
    <t>Komunikācijas pakalpojumi</t>
  </si>
  <si>
    <t>Instrumenti</t>
  </si>
  <si>
    <t>Alkohola dzērieni</t>
  </si>
  <si>
    <t>Gāze</t>
  </si>
  <si>
    <t>Degviela</t>
  </si>
  <si>
    <t>Alus</t>
  </si>
  <si>
    <t>Kosmetikas piederumi</t>
  </si>
  <si>
    <t>Ceļojumi</t>
  </si>
  <si>
    <t>Pasta pakalpojumi</t>
  </si>
  <si>
    <t>Piena pārtika</t>
  </si>
  <si>
    <t>Koka izstrādājumi</t>
  </si>
  <si>
    <t>Medikamenti</t>
  </si>
  <si>
    <t>Stikla izstrādājumi</t>
  </si>
  <si>
    <t>Šokolādes izstrādājumi</t>
  </si>
  <si>
    <t>Tekstīla izstrādājumi</t>
  </si>
  <si>
    <t>Transportēšanas pakalpojumi</t>
  </si>
  <si>
    <t>Pārdošanas pakalpojumi</t>
  </si>
  <si>
    <t>Metalurģijas izstrādājumi</t>
  </si>
  <si>
    <t>Mājas apsaimniekošanas pakalpojumi</t>
  </si>
  <si>
    <t>Naftas izstrādājumi</t>
  </si>
  <si>
    <t>Pārstrādes pakalpojumi</t>
  </si>
  <si>
    <t>Apdrošināšanas pakalpojumi</t>
  </si>
  <si>
    <t>Ūdens izklaides pakalpojumi</t>
  </si>
  <si>
    <t>Izklaides pakalpojumi</t>
  </si>
  <si>
    <t>Apkures pakalpojumi</t>
  </si>
  <si>
    <t>Pārtikas izstrādājumi</t>
  </si>
  <si>
    <t>Mērvienība</t>
  </si>
  <si>
    <t>kg / vienība</t>
  </si>
  <si>
    <t>mēn. / vienība</t>
  </si>
  <si>
    <t>kWh/vienība</t>
  </si>
  <si>
    <t>l</t>
  </si>
  <si>
    <t>kg/l</t>
  </si>
  <si>
    <t>m3</t>
  </si>
  <si>
    <t>t/vienība</t>
  </si>
  <si>
    <t>l/vienība</t>
  </si>
  <si>
    <t>l/t/vienība</t>
  </si>
  <si>
    <t>mēn</t>
  </si>
  <si>
    <t>t</t>
  </si>
  <si>
    <t>https://www.statista.com/statistics/1201677/greenhouse-gas-emissions-of-major-food-products/</t>
  </si>
  <si>
    <t>CO2 uz kg</t>
  </si>
  <si>
    <t>https://imagine5.com/articles/whats-the-environmental-impact-of-your-bar-of-chocolate/#:~:text=different%20carbon%20footprint%3F-,The%20carbon%20footprint%20of%20chocolate,dark%20chocolate%20bar%20causes%20300g.</t>
  </si>
  <si>
    <t>https://www.ipcc-nggip.iges.or.jp/public/2006gl/pdf/3_Volume3/V3_4_Ch4_Metal_Industry.pdf</t>
  </si>
  <si>
    <t>https://natural-resources.canada.ca/sites/nrcan/files/oee/pdf/transportation/fuel-efficient-technologies/autosmart_factsheet_9_e.pdf</t>
  </si>
  <si>
    <t>https://www.eia.gov/tools/faqs/faq.php?id=74&amp;t=11#:~:text=In%202022%2C%20total%20annual%20U.S.,billion%20short%20tons%E2%80%94of%20carbon</t>
  </si>
  <si>
    <t>https://www.tier1.com/the-hidden-environmental-impact-of-our-smartphones/#:~:text=Usage.&amp;text=However%2C%20many%20might%20be%20surprised,kg%20of%20carbon%20emissions%2C%20annually</t>
  </si>
  <si>
    <t>https://www.co2everything.com/co2e-of/beer#:~:text=One%20bottle%20of%20Beer%20(355ml)%20is%20equivalent%20to%200.25kg,equivalent%20to%200.25kg%20CO2e.&amp;text=One%20glass%20(250ml)%20of%20Soy,or%201.3km%20of%20driving</t>
  </si>
  <si>
    <t>https://ourworldindata.org/grapher/annual-co2-oil</t>
  </si>
  <si>
    <t>https://www.vanarama.com/blog/vans/climate-crisis-how-green-is-your-delivery</t>
  </si>
  <si>
    <t>https://www.sustainable-ships.org/stories/2022/carbon-footprint-steel</t>
  </si>
  <si>
    <t>0.292</t>
  </si>
  <si>
    <t>https://www.climatiq.io/data/emission-factor/81da1a00-7f90-40b9-b2be-57b5384afe89</t>
  </si>
  <si>
    <t>https://8billiontrees.com/carbon-offsets-credits/carbon-footprint-of-cosmetics/#:~:text=Carbon%20Footprint%20of%20Lipstick&amp;text=A%20single%20tube%20of%20lipstick,kg%20of%20CO2e.&amp;text=For%20a%20sustainable%20alternative%2C%20opt%20for%20refillable%20lipsticks.</t>
  </si>
  <si>
    <t>0.3</t>
  </si>
  <si>
    <t>https://ourworldindata.org/travel-carbon-footprint</t>
  </si>
  <si>
    <t>0.025</t>
  </si>
  <si>
    <t>https://www.climatiq.io/data/emission-factor/61c883b1-8790-4528-b5f9-93f2a3627223</t>
  </si>
  <si>
    <t>https://www.sciencedirect.com/science/article/pii/S0959652624030257#:~:text=The%20mean%20carbon%20footprint%20of,€%20for%20high%2Dcost%20drugs.</t>
  </si>
  <si>
    <t>0.25</t>
  </si>
  <si>
    <t>0.33</t>
  </si>
  <si>
    <t>https://www.greenmatch.co.uk/glass-vs-aluminium</t>
  </si>
  <si>
    <t>https://www.sciencedirect.com/science/article/abs/pii/S0959652618322844#:~:text=Beer%2C%20wine%20and%20spirits%20generate,intake%20decrease%20with%20increasing%20age.</t>
  </si>
  <si>
    <t>1.55</t>
  </si>
  <si>
    <t>https://circularecology.com/news/the-carbon-emissions-of-homeworking-and-office-working</t>
  </si>
  <si>
    <t>https://www.carbonindependent.org/15.html</t>
  </si>
  <si>
    <t>0.309</t>
  </si>
  <si>
    <t>https://greenswrm.com/the-carbon-footprint-of-your-entertainment-part-i-movies-television-the-stage/</t>
  </si>
  <si>
    <t>0.4</t>
  </si>
  <si>
    <t>6.73</t>
  </si>
  <si>
    <t>https://grins.it/sites/default/files/2024-05/Estimating%20Carbon%20Footprints%20in%20the%20Insurance%20Industry%20%281%29.pdf</t>
  </si>
  <si>
    <t>8.1</t>
  </si>
  <si>
    <t>https://static.dgnb.de/fileadmin/dgnb-ev/de/themen/Klimaschutz/Toolbox/2021_DGNB_Study_Benchmarks_for_greenhouse_gas_emissions_from_building_construction.pdf?m=1641813821&amp;</t>
  </si>
  <si>
    <t>Produkta grupa</t>
  </si>
  <si>
    <t>Produkta grupa (atšifrējums)</t>
  </si>
  <si>
    <t>Avots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</si>
</sst>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ūrs Liepa" id="{A16F4BD4-4A67-435D-8C4A-C843629E8E31}" userId="S::arturs.liepa@seb.lv::4195a987-5937-4478-b915-dbb818d03a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4-07-08T13:32:34.81" personId="{A16F4BD4-4A67-435D-8C4A-C843629E8E31}" id="{E4C89DAC-DA32-4240-A617-44B003FCC7CF}">
    <text>typo: *premia</text>
  </threadedComment>
  <threadedComment ref="C68" dT="2024-07-08T13:30:20.83" personId="{A16F4BD4-4A67-435D-8C4A-C843629E8E31}" id="{CF0823E8-F164-4F71-81F0-66E3F29B5E59}">
    <text>typo:*Ekselence</text>
  </threadedComment>
  <threadedComment ref="C86" dT="2024-07-08T13:30:47.09" personId="{A16F4BD4-4A67-435D-8C4A-C843629E8E31}" id="{D196372D-B487-4E96-96C7-CED51E013343}">
    <text>typo:*Black</text>
  </threadedComment>
  <threadedComment ref="C93" dT="2024-07-08T13:31:57.06" personId="{A16F4BD4-4A67-435D-8C4A-C843629E8E31}" id="{2069E610-E5A0-4E20-A645-CA031CFB81CC}">
    <text>typo:*miniatūrais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0959652618322844" TargetMode="External"/><Relationship Id="rId13" Type="http://schemas.openxmlformats.org/officeDocument/2006/relationships/hyperlink" Target="https://static.dgnb.de/fileadmin/dgnb-ev/de/themen/Klimaschutz/Toolbox/2021_DGNB_Study_Benchmarks_for_greenhouse_gas_emissions_from_building_construction.pdf?m=1641813821&amp;" TargetMode="External"/><Relationship Id="rId3" Type="http://schemas.openxmlformats.org/officeDocument/2006/relationships/hyperlink" Target="https://www.climatiq.io/data/emission-factor/81da1a00-7f90-40b9-b2be-57b5384afe89" TargetMode="External"/><Relationship Id="rId7" Type="http://schemas.openxmlformats.org/officeDocument/2006/relationships/hyperlink" Target="https://www.greenmatch.co.uk/glass-vs-aluminium" TargetMode="External"/><Relationship Id="rId12" Type="http://schemas.openxmlformats.org/officeDocument/2006/relationships/hyperlink" Target="https://grins.it/sites/default/files/2024-05/Estimating%20Carbon%20Footprints%20in%20the%20Insurance%20Industry%20%281%29.pdf" TargetMode="External"/><Relationship Id="rId2" Type="http://schemas.openxmlformats.org/officeDocument/2006/relationships/hyperlink" Target="https://www.statista.com/statistics/1201677/greenhouse-gas-emissions-of-major-food-products/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https://www.statista.com/statistics/1201677/greenhouse-gas-emissions-of-major-food-products/" TargetMode="External"/><Relationship Id="rId6" Type="http://schemas.openxmlformats.org/officeDocument/2006/relationships/hyperlink" Target="https://www.sciencedirect.com/science/article/pii/S0959652624030257" TargetMode="External"/><Relationship Id="rId11" Type="http://schemas.openxmlformats.org/officeDocument/2006/relationships/hyperlink" Target="https://greenswrm.com/the-carbon-footprint-of-your-entertainment-part-i-movies-television-the-stage/" TargetMode="External"/><Relationship Id="rId5" Type="http://schemas.openxmlformats.org/officeDocument/2006/relationships/hyperlink" Target="https://www.climatiq.io/data/emission-factor/61c883b1-8790-4528-b5f9-93f2a3627223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carbonindependent.org/15.html" TargetMode="External"/><Relationship Id="rId4" Type="http://schemas.openxmlformats.org/officeDocument/2006/relationships/hyperlink" Target="https://ourworldindata.org/travel-carbon-footprint" TargetMode="External"/><Relationship Id="rId9" Type="http://schemas.openxmlformats.org/officeDocument/2006/relationships/hyperlink" Target="https://circularecology.com/news/the-carbon-emissions-of-homeworking-and-office-working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6D66-945A-41CC-9BC2-37800042B5C3}">
  <dimension ref="A1:F99"/>
  <sheetViews>
    <sheetView tabSelected="1" topLeftCell="B1" workbookViewId="0">
      <selection activeCell="C34" sqref="C34"/>
    </sheetView>
  </sheetViews>
  <sheetFormatPr defaultColWidth="8.77734375" defaultRowHeight="14.4" x14ac:dyDescent="0.3"/>
  <cols>
    <col min="1" max="1" width="17.77734375" customWidth="1"/>
    <col min="2" max="2" width="17.77734375" style="3" customWidth="1"/>
    <col min="3" max="3" width="31.77734375" style="3" customWidth="1"/>
    <col min="4" max="4" width="12.44140625" bestFit="1" customWidth="1"/>
    <col min="5" max="5" width="11.21875" style="4" customWidth="1"/>
    <col min="6" max="6" width="81.33203125" style="9" customWidth="1"/>
  </cols>
  <sheetData>
    <row r="1" spans="1:6" x14ac:dyDescent="0.3">
      <c r="A1" s="1" t="s">
        <v>36</v>
      </c>
      <c r="B1" s="5" t="s">
        <v>108</v>
      </c>
      <c r="C1" s="5" t="s">
        <v>109</v>
      </c>
      <c r="D1" s="5" t="s">
        <v>63</v>
      </c>
      <c r="E1" s="6" t="s">
        <v>76</v>
      </c>
      <c r="F1" s="8" t="s">
        <v>110</v>
      </c>
    </row>
    <row r="2" spans="1:6" s="10" customFormat="1" ht="28.8" x14ac:dyDescent="0.3">
      <c r="A2" s="10">
        <v>1</v>
      </c>
      <c r="B2" s="11" t="s">
        <v>7</v>
      </c>
      <c r="C2" s="11" t="s">
        <v>62</v>
      </c>
      <c r="D2" s="11" t="s">
        <v>64</v>
      </c>
      <c r="E2" s="7">
        <v>8.27</v>
      </c>
      <c r="F2" s="14" t="s">
        <v>75</v>
      </c>
    </row>
    <row r="3" spans="1:6" s="10" customFormat="1" ht="57.6" x14ac:dyDescent="0.3">
      <c r="A3" s="10">
        <v>2</v>
      </c>
      <c r="B3" s="11" t="s">
        <v>8</v>
      </c>
      <c r="C3" s="11" t="s">
        <v>50</v>
      </c>
      <c r="D3" s="11" t="s">
        <v>0</v>
      </c>
      <c r="E3" s="7">
        <v>6.25</v>
      </c>
      <c r="F3" s="15" t="s">
        <v>77</v>
      </c>
    </row>
    <row r="4" spans="1:6" s="10" customFormat="1" ht="43.2" x14ac:dyDescent="0.3">
      <c r="A4" s="10">
        <v>3</v>
      </c>
      <c r="B4" s="11" t="s">
        <v>9</v>
      </c>
      <c r="C4" s="11" t="s">
        <v>37</v>
      </c>
      <c r="D4" s="11" t="s">
        <v>65</v>
      </c>
      <c r="E4" s="7">
        <f>47/12</f>
        <v>3.9166666666666665</v>
      </c>
      <c r="F4" s="15" t="s">
        <v>81</v>
      </c>
    </row>
    <row r="5" spans="1:6" s="10" customFormat="1" x14ac:dyDescent="0.3">
      <c r="A5" s="10">
        <v>4</v>
      </c>
      <c r="B5" s="11" t="s">
        <v>10</v>
      </c>
      <c r="C5" s="11" t="s">
        <v>38</v>
      </c>
      <c r="D5" s="11" t="s">
        <v>1</v>
      </c>
      <c r="E5" s="7">
        <v>0.63</v>
      </c>
      <c r="F5" s="15" t="s">
        <v>78</v>
      </c>
    </row>
    <row r="6" spans="1:6" s="10" customFormat="1" ht="28.8" x14ac:dyDescent="0.3">
      <c r="A6" s="10">
        <v>6</v>
      </c>
      <c r="B6" s="11" t="s">
        <v>11</v>
      </c>
      <c r="C6" s="11" t="s">
        <v>40</v>
      </c>
      <c r="D6" s="11" t="s">
        <v>67</v>
      </c>
      <c r="E6" s="7">
        <v>2.25</v>
      </c>
      <c r="F6" s="15" t="s">
        <v>79</v>
      </c>
    </row>
    <row r="7" spans="1:6" s="10" customFormat="1" ht="28.8" x14ac:dyDescent="0.3">
      <c r="A7" s="10">
        <v>7</v>
      </c>
      <c r="B7" s="11" t="s">
        <v>12</v>
      </c>
      <c r="C7" s="11" t="s">
        <v>2</v>
      </c>
      <c r="D7" s="12" t="s">
        <v>66</v>
      </c>
      <c r="E7" s="7">
        <f>AVERAGE(0.85, 1.1)</f>
        <v>0.97500000000000009</v>
      </c>
      <c r="F7" s="15" t="s">
        <v>80</v>
      </c>
    </row>
    <row r="8" spans="1:6" s="10" customFormat="1" ht="28.8" x14ac:dyDescent="0.3">
      <c r="A8" s="10">
        <v>8</v>
      </c>
      <c r="B8" s="11" t="s">
        <v>13</v>
      </c>
      <c r="C8" s="11" t="s">
        <v>41</v>
      </c>
      <c r="D8" s="11" t="s">
        <v>67</v>
      </c>
      <c r="E8" s="7">
        <v>2.5</v>
      </c>
      <c r="F8" s="15" t="s">
        <v>79</v>
      </c>
    </row>
    <row r="9" spans="1:6" s="10" customFormat="1" x14ac:dyDescent="0.3">
      <c r="A9" s="10">
        <v>9</v>
      </c>
      <c r="B9" s="11" t="s">
        <v>14</v>
      </c>
      <c r="C9" s="11" t="s">
        <v>4</v>
      </c>
      <c r="D9" s="11" t="s">
        <v>6</v>
      </c>
      <c r="E9" s="7" t="s">
        <v>86</v>
      </c>
      <c r="F9" s="13" t="s">
        <v>87</v>
      </c>
    </row>
    <row r="10" spans="1:6" s="10" customFormat="1" ht="57.6" x14ac:dyDescent="0.3">
      <c r="A10" s="10">
        <v>10</v>
      </c>
      <c r="B10" s="11" t="s">
        <v>15</v>
      </c>
      <c r="C10" s="11" t="s">
        <v>42</v>
      </c>
      <c r="D10" s="11" t="s">
        <v>67</v>
      </c>
      <c r="E10" s="7">
        <f>0.25/0.355</f>
        <v>0.70422535211267612</v>
      </c>
      <c r="F10" s="15" t="s">
        <v>82</v>
      </c>
    </row>
    <row r="11" spans="1:6" s="10" customFormat="1" ht="57.6" x14ac:dyDescent="0.3">
      <c r="A11" s="10">
        <v>11</v>
      </c>
      <c r="B11" s="11" t="s">
        <v>16</v>
      </c>
      <c r="C11" s="11" t="s">
        <v>43</v>
      </c>
      <c r="D11" s="11" t="s">
        <v>6</v>
      </c>
      <c r="E11" s="7">
        <v>16</v>
      </c>
      <c r="F11" s="15" t="s">
        <v>88</v>
      </c>
    </row>
    <row r="12" spans="1:6" s="10" customFormat="1" x14ac:dyDescent="0.3">
      <c r="A12" s="10">
        <v>12</v>
      </c>
      <c r="B12" s="11" t="s">
        <v>17</v>
      </c>
      <c r="C12" s="11" t="s">
        <v>44</v>
      </c>
      <c r="D12" s="11" t="s">
        <v>6</v>
      </c>
      <c r="E12" s="7" t="s">
        <v>89</v>
      </c>
      <c r="F12" s="13" t="s">
        <v>90</v>
      </c>
    </row>
    <row r="13" spans="1:6" s="10" customFormat="1" x14ac:dyDescent="0.3">
      <c r="A13" s="10">
        <v>13</v>
      </c>
      <c r="B13" s="11" t="s">
        <v>18</v>
      </c>
      <c r="C13" s="11" t="s">
        <v>45</v>
      </c>
      <c r="D13" s="11" t="s">
        <v>6</v>
      </c>
      <c r="E13" s="7">
        <v>0.18099999999999999</v>
      </c>
      <c r="F13" s="15" t="s">
        <v>84</v>
      </c>
    </row>
    <row r="14" spans="1:6" s="10" customFormat="1" ht="28.8" x14ac:dyDescent="0.3">
      <c r="A14" s="10">
        <v>14</v>
      </c>
      <c r="B14" s="11" t="s">
        <v>19</v>
      </c>
      <c r="C14" s="11" t="s">
        <v>46</v>
      </c>
      <c r="D14" s="11" t="s">
        <v>68</v>
      </c>
      <c r="E14" s="7">
        <f>AVERAGE(0.8)</f>
        <v>0.8</v>
      </c>
      <c r="F14" s="14" t="s">
        <v>75</v>
      </c>
    </row>
    <row r="15" spans="1:6" s="10" customFormat="1" x14ac:dyDescent="0.3">
      <c r="A15" s="10">
        <v>15</v>
      </c>
      <c r="B15" s="11" t="s">
        <v>20</v>
      </c>
      <c r="C15" s="11" t="s">
        <v>47</v>
      </c>
      <c r="D15" s="11" t="s">
        <v>69</v>
      </c>
      <c r="E15" s="7" t="s">
        <v>91</v>
      </c>
      <c r="F15" s="13" t="s">
        <v>92</v>
      </c>
    </row>
    <row r="16" spans="1:6" s="10" customFormat="1" ht="28.8" x14ac:dyDescent="0.3">
      <c r="A16" s="10">
        <v>16</v>
      </c>
      <c r="B16" s="11" t="s">
        <v>21</v>
      </c>
      <c r="C16" s="11" t="s">
        <v>48</v>
      </c>
      <c r="D16" s="11" t="s">
        <v>6</v>
      </c>
      <c r="E16" s="7" t="s">
        <v>94</v>
      </c>
      <c r="F16" s="13" t="s">
        <v>93</v>
      </c>
    </row>
    <row r="17" spans="1:6" s="10" customFormat="1" x14ac:dyDescent="0.3">
      <c r="A17" s="10">
        <v>17</v>
      </c>
      <c r="B17" s="11" t="s">
        <v>22</v>
      </c>
      <c r="C17" s="11" t="s">
        <v>49</v>
      </c>
      <c r="D17" s="11" t="s">
        <v>0</v>
      </c>
      <c r="E17" s="7" t="s">
        <v>95</v>
      </c>
      <c r="F17" s="13" t="s">
        <v>96</v>
      </c>
    </row>
    <row r="18" spans="1:6" s="10" customFormat="1" x14ac:dyDescent="0.3">
      <c r="A18" s="10">
        <v>18</v>
      </c>
      <c r="B18" s="11" t="s">
        <v>23</v>
      </c>
      <c r="C18" s="11" t="s">
        <v>59</v>
      </c>
      <c r="D18" s="11" t="s">
        <v>6</v>
      </c>
      <c r="E18" s="7">
        <f>0.4+0.3+0.5</f>
        <v>1.2</v>
      </c>
      <c r="F18" s="15"/>
    </row>
    <row r="19" spans="1:6" s="10" customFormat="1" ht="57.6" x14ac:dyDescent="0.3">
      <c r="A19" s="10">
        <v>19</v>
      </c>
      <c r="B19" s="11" t="s">
        <v>24</v>
      </c>
      <c r="C19" s="11" t="s">
        <v>51</v>
      </c>
      <c r="D19" s="11" t="s">
        <v>6</v>
      </c>
      <c r="E19" s="7">
        <f>AVERAGE(13.89,11.53,8.3,7.63,7.31,6.4,4.5)</f>
        <v>8.5085714285714289</v>
      </c>
      <c r="F19" s="15" t="s">
        <v>82</v>
      </c>
    </row>
    <row r="20" spans="1:6" s="10" customFormat="1" ht="28.8" x14ac:dyDescent="0.3">
      <c r="A20" s="10">
        <v>20</v>
      </c>
      <c r="B20" s="11" t="s">
        <v>25</v>
      </c>
      <c r="C20" s="11" t="s">
        <v>39</v>
      </c>
      <c r="D20" s="11" t="s">
        <v>71</v>
      </c>
      <c r="E20" s="7" t="s">
        <v>98</v>
      </c>
      <c r="F20" s="13" t="s">
        <v>97</v>
      </c>
    </row>
    <row r="21" spans="1:6" s="10" customFormat="1" ht="43.2" x14ac:dyDescent="0.3">
      <c r="A21" s="10">
        <v>21</v>
      </c>
      <c r="B21" s="11" t="s">
        <v>26</v>
      </c>
      <c r="C21" s="11" t="s">
        <v>5</v>
      </c>
      <c r="D21" s="11" t="s">
        <v>70</v>
      </c>
      <c r="E21" s="7" t="s">
        <v>106</v>
      </c>
      <c r="F21" s="13" t="s">
        <v>107</v>
      </c>
    </row>
    <row r="22" spans="1:6" s="10" customFormat="1" ht="57.6" x14ac:dyDescent="0.3">
      <c r="A22" s="10">
        <v>22</v>
      </c>
      <c r="B22" s="11" t="s">
        <v>27</v>
      </c>
      <c r="C22" s="11" t="s">
        <v>52</v>
      </c>
      <c r="D22" s="11" t="s">
        <v>72</v>
      </c>
      <c r="E22" s="7">
        <f>AVERAGE(4.42,0.21,0.05,0.03)</f>
        <v>1.1775</v>
      </c>
      <c r="F22" s="15" t="s">
        <v>82</v>
      </c>
    </row>
    <row r="23" spans="1:6" s="10" customFormat="1" x14ac:dyDescent="0.3">
      <c r="A23" s="10">
        <v>23</v>
      </c>
      <c r="B23" s="11" t="s">
        <v>28</v>
      </c>
      <c r="C23" s="11" t="s">
        <v>53</v>
      </c>
      <c r="D23" s="11" t="s">
        <v>6</v>
      </c>
      <c r="E23" s="7">
        <v>1</v>
      </c>
      <c r="F23" s="15"/>
    </row>
    <row r="24" spans="1:6" s="10" customFormat="1" x14ac:dyDescent="0.3">
      <c r="A24" s="10">
        <v>24</v>
      </c>
      <c r="B24" s="11" t="s">
        <v>29</v>
      </c>
      <c r="C24" s="11" t="s">
        <v>54</v>
      </c>
      <c r="D24" s="11" t="s">
        <v>70</v>
      </c>
      <c r="E24" s="7">
        <f>AVERAGE(2.2,12,4)</f>
        <v>6.0666666666666664</v>
      </c>
      <c r="F24" s="15" t="s">
        <v>85</v>
      </c>
    </row>
    <row r="25" spans="1:6" s="10" customFormat="1" x14ac:dyDescent="0.3">
      <c r="A25" s="10">
        <v>25</v>
      </c>
      <c r="B25" s="11" t="s">
        <v>30</v>
      </c>
      <c r="C25" s="11" t="s">
        <v>55</v>
      </c>
      <c r="D25" s="11" t="s">
        <v>73</v>
      </c>
      <c r="E25" s="7" t="s">
        <v>89</v>
      </c>
      <c r="F25" s="13" t="s">
        <v>99</v>
      </c>
    </row>
    <row r="26" spans="1:6" s="10" customFormat="1" x14ac:dyDescent="0.3">
      <c r="A26" s="10">
        <v>26</v>
      </c>
      <c r="B26" s="11" t="s">
        <v>31</v>
      </c>
      <c r="C26" s="11" t="s">
        <v>56</v>
      </c>
      <c r="D26" s="11" t="s">
        <v>67</v>
      </c>
      <c r="E26" s="7">
        <f>AVERAGE(2.68,3.14,2.52,2.5)</f>
        <v>2.71</v>
      </c>
      <c r="F26" s="15" t="s">
        <v>83</v>
      </c>
    </row>
    <row r="27" spans="1:6" s="10" customFormat="1" x14ac:dyDescent="0.3">
      <c r="A27" s="10">
        <v>27</v>
      </c>
      <c r="B27" s="11" t="s">
        <v>32</v>
      </c>
      <c r="C27" s="11" t="s">
        <v>57</v>
      </c>
      <c r="D27" s="11" t="s">
        <v>74</v>
      </c>
      <c r="E27" s="7">
        <f>AVERAGE(2100,900,500)</f>
        <v>1166.6666666666667</v>
      </c>
      <c r="F27" s="15"/>
    </row>
    <row r="28" spans="1:6" s="10" customFormat="1" ht="43.2" x14ac:dyDescent="0.3">
      <c r="A28" s="10">
        <v>28</v>
      </c>
      <c r="B28" s="11" t="s">
        <v>33</v>
      </c>
      <c r="C28" s="11" t="s">
        <v>58</v>
      </c>
      <c r="D28" s="11" t="s">
        <v>6</v>
      </c>
      <c r="E28" s="7" t="s">
        <v>104</v>
      </c>
      <c r="F28" s="13" t="s">
        <v>105</v>
      </c>
    </row>
    <row r="29" spans="1:6" s="10" customFormat="1" ht="28.8" x14ac:dyDescent="0.3">
      <c r="A29" s="10">
        <v>30</v>
      </c>
      <c r="B29" s="11" t="s">
        <v>34</v>
      </c>
      <c r="C29" s="11" t="s">
        <v>60</v>
      </c>
      <c r="D29" s="11" t="s">
        <v>6</v>
      </c>
      <c r="E29" s="7" t="s">
        <v>103</v>
      </c>
      <c r="F29" s="13" t="s">
        <v>102</v>
      </c>
    </row>
    <row r="30" spans="1:6" s="10" customFormat="1" x14ac:dyDescent="0.3">
      <c r="A30" s="10">
        <v>32</v>
      </c>
      <c r="B30" s="11" t="s">
        <v>35</v>
      </c>
      <c r="C30" s="11" t="s">
        <v>61</v>
      </c>
      <c r="D30" s="11" t="s">
        <v>3</v>
      </c>
      <c r="E30" s="7" t="s">
        <v>101</v>
      </c>
      <c r="F30" s="13" t="s">
        <v>100</v>
      </c>
    </row>
    <row r="37" spans="3:3" x14ac:dyDescent="0.3"/>
    <row r="68" spans="3:3" x14ac:dyDescent="0.3"/>
    <row r="86" spans="3:3" x14ac:dyDescent="0.3"/>
    <row r="93" spans="3:3" x14ac:dyDescent="0.3"/>
    <row r="99" spans="1:1" ht="18" x14ac:dyDescent="0.35">
      <c r="A99" s="2"/>
    </row>
  </sheetData>
  <conditionalFormatting sqref="B1:F1">
    <cfRule type="duplicateValues" dxfId="0" priority="1"/>
  </conditionalFormatting>
  <hyperlinks>
    <hyperlink ref="F2" r:id="rId1" xr:uid="{E501C5C8-22D5-4A68-BE14-894236C3E8DC}"/>
    <hyperlink ref="F14" r:id="rId2" xr:uid="{EDF5C5E7-6263-480A-B2D2-646486DDDD13}"/>
    <hyperlink ref="F9" r:id="rId3" xr:uid="{8C141490-09D5-6B49-996D-704591024726}"/>
    <hyperlink ref="F12" r:id="rId4" xr:uid="{3B6579BE-14C8-6D4A-8093-2C4AA92CC4AF}"/>
    <hyperlink ref="F15" r:id="rId5" xr:uid="{ED2D530D-8975-AC46-9696-8990C7DA2647}"/>
    <hyperlink ref="F16" r:id="rId6" location=":~:text=The%20mean%20carbon%20footprint%20of,€%20for%20high%2Dcost%20drugs." xr:uid="{5C579647-BB23-7B4E-ADDE-1B5AC7E9493F}"/>
    <hyperlink ref="F17" r:id="rId7" xr:uid="{5B9D004B-71BC-1F41-9C30-166877CB46F7}"/>
    <hyperlink ref="F20" r:id="rId8" location=":~:text=Beer%2C%20wine%20and%20spirits%20generate,intake%20decrease%20with%20increasing%20age." xr:uid="{F7F4DF35-6FAC-C646-BE68-08924ABA5F04}"/>
    <hyperlink ref="F25" r:id="rId9" xr:uid="{FAE694C9-CFB1-8049-996F-CF3D1E6AF960}"/>
    <hyperlink ref="F30" r:id="rId10" xr:uid="{B58948CF-F561-AD4B-8DC5-229DDEF14F2E}"/>
    <hyperlink ref="F29" r:id="rId11" xr:uid="{9759E9CA-FFDE-4046-9C95-286C0DE32139}"/>
    <hyperlink ref="F28" r:id="rId12" xr:uid="{C6F34435-2C6A-1042-9F7B-91A826947EBF}"/>
    <hyperlink ref="F21" r:id="rId13" xr:uid="{C4F2B863-CEE9-904D-A960-A1BD7A3F1A4B}"/>
  </hyperlinks>
  <pageMargins left="0.7" right="0.7" top="0.75" bottom="0.75" header="0.3" footer="0.3"/>
  <headerFooter>
    <oddFooter>&amp;L_x000D_&amp;1#&amp;"Calibri"&amp;8&amp;K000000 Sensitivity: Internal</oddFooter>
  </headerFooter>
  <legacy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1670300ED6224F9DCB93BE93A69791" ma:contentTypeVersion="20" ma:contentTypeDescription="Loo uus dokument" ma:contentTypeScope="" ma:versionID="27e2ebf146c6336af53b0cada8e71cb8">
  <xsd:schema xmlns:xsd="http://www.w3.org/2001/XMLSchema" xmlns:xs="http://www.w3.org/2001/XMLSchema" xmlns:p="http://schemas.microsoft.com/office/2006/metadata/properties" xmlns:ns1="http://schemas.microsoft.com/sharepoint/v3" xmlns:ns2="a688cd60-dae8-4d31-a673-8967f56fb5e7" xmlns:ns3="c2a6ae86-cee2-4ed6-9e89-4d253515c1f4" targetNamespace="http://schemas.microsoft.com/office/2006/metadata/properties" ma:root="true" ma:fieldsID="83e805b81b5bfb3036f98f403b101e07" ns1:_="" ns2:_="" ns3:_="">
    <xsd:import namespace="http://schemas.microsoft.com/sharepoint/v3"/>
    <xsd:import namespace="a688cd60-dae8-4d31-a673-8967f56fb5e7"/>
    <xsd:import namespace="c2a6ae86-cee2-4ed6-9e89-4d253515c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Ühtse nõuetele vastavuse poliitika atribuudid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Ühtse nõuetele vastavuse poliitika kasutajaliidesetoim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8cd60-dae8-4d31-a673-8967f56fb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Pildisildid" ma:readOnly="false" ma:fieldId="{5cf76f15-5ced-4ddc-b409-7134ff3c332f}" ma:taxonomyMulti="true" ma:sspId="e04f635c-da3a-42ec-a0a5-1ada0c9c7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6ae86-cee2-4ed6-9e89-4d253515c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a4d600-a033-4154-b9f6-f7500ccb8c86}" ma:internalName="TaxCatchAll" ma:showField="CatchAllData" ma:web="c2a6ae86-cee2-4ed6-9e89-4d253515c1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88cd60-dae8-4d31-a673-8967f56fb5e7">
      <Terms xmlns="http://schemas.microsoft.com/office/infopath/2007/PartnerControls"/>
    </lcf76f155ced4ddcb4097134ff3c332f>
    <_ip_UnifiedCompliancePolicyUIAction xmlns="http://schemas.microsoft.com/sharepoint/v3" xsi:nil="true"/>
    <TaxCatchAll xmlns="c2a6ae86-cee2-4ed6-9e89-4d253515c1f4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B81A86-06CC-4BD5-A1B7-EBC9A79AF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88cd60-dae8-4d31-a673-8967f56fb5e7"/>
    <ds:schemaRef ds:uri="c2a6ae86-cee2-4ed6-9e89-4d253515c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D4F20-822A-4DC5-BD1E-07A7AC25CBFA}">
  <ds:schemaRefs>
    <ds:schemaRef ds:uri="http://schemas.microsoft.com/office/2006/metadata/properties"/>
    <ds:schemaRef ds:uri="http://schemas.microsoft.com/office/infopath/2007/PartnerControls"/>
    <ds:schemaRef ds:uri="a688cd60-dae8-4d31-a673-8967f56fb5e7"/>
    <ds:schemaRef ds:uri="http://schemas.microsoft.com/sharepoint/v3"/>
    <ds:schemaRef ds:uri="c2a6ae86-cee2-4ed6-9e89-4d253515c1f4"/>
  </ds:schemaRefs>
</ds:datastoreItem>
</file>

<file path=customXml/itemProps3.xml><?xml version="1.0" encoding="utf-8"?>
<ds:datastoreItem xmlns:ds="http://schemas.openxmlformats.org/officeDocument/2006/customXml" ds:itemID="{60C0D49C-9904-49CA-9E6C-3202509BEC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99a02a4-1fd8-448c-9b02-939e6825dd65}" enabled="1" method="Privileged" siteId="{e06b362b-4101-487e-ac7c-ade9d4cc404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Anhelina Honcharenko</dc:creator>
  <cp:keywords/>
  <dc:description/>
  <cp:lastModifiedBy>Julija Zaiceva</cp:lastModifiedBy>
  <cp:revision/>
  <dcterms:created xsi:type="dcterms:W3CDTF">2015-06-05T18:17:20Z</dcterms:created>
  <dcterms:modified xsi:type="dcterms:W3CDTF">2025-01-05T16:40:20Z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0x0101007C1670300ED6224F9DCB93BE93A69791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2024-11-04T19:45:26Z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8619188d-0162-466c-b4d9-94604905f01e</vt:lpwstr>
  </property>
  <property fmtid="{D5CDD505-2E9C-101B-9397-08002B2CF9AE}" pid="8" name="MSIP_Label_defa4170-0d19-0005-0004-bc88714345d2_ActionId">
    <vt:lpwstr>7e2f16e7-a37c-458d-9276-bbdea5d34929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31cd77f9-c127-4203-883e-f7a13c018ab9_Enabled">
    <vt:lpwstr>true</vt:lpwstr>
  </property>
  <property fmtid="{D5CDD505-2E9C-101B-9397-08002B2CF9AE}" pid="11" name="MSIP_Label_31cd77f9-c127-4203-883e-f7a13c018ab9_SetDate">
    <vt:lpwstr>2024-11-07T15:42:08Z</vt:lpwstr>
  </property>
  <property fmtid="{D5CDD505-2E9C-101B-9397-08002B2CF9AE}" pid="12" name="MSIP_Label_31cd77f9-c127-4203-883e-f7a13c018ab9_Method">
    <vt:lpwstr>Standard</vt:lpwstr>
  </property>
  <property fmtid="{D5CDD505-2E9C-101B-9397-08002B2CF9AE}" pid="13" name="MSIP_Label_31cd77f9-c127-4203-883e-f7a13c018ab9_Name">
    <vt:lpwstr>31cd77f9-c127-4203-883e-f7a13c018ab9</vt:lpwstr>
  </property>
  <property fmtid="{D5CDD505-2E9C-101B-9397-08002B2CF9AE}" pid="14" name="MSIP_Label_31cd77f9-c127-4203-883e-f7a13c018ab9_SiteId">
    <vt:lpwstr>4f7d16ef-7616-46a7-9866-fc17a74d8500</vt:lpwstr>
  </property>
  <property fmtid="{D5CDD505-2E9C-101B-9397-08002B2CF9AE}" pid="15" name="MSIP_Label_31cd77f9-c127-4203-883e-f7a13c018ab9_ActionId">
    <vt:lpwstr>2caaa92a-9977-4952-92b6-b87069f680a3</vt:lpwstr>
  </property>
  <property fmtid="{D5CDD505-2E9C-101B-9397-08002B2CF9AE}" pid="16" name="MSIP_Label_31cd77f9-c127-4203-883e-f7a13c018ab9_ContentBits">
    <vt:lpwstr>2</vt:lpwstr>
  </property>
</Properties>
</file>