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ulio\Downloads\"/>
    </mc:Choice>
  </mc:AlternateContent>
  <xr:revisionPtr revIDLastSave="0" documentId="13_ncr:1_{D89C190D-E25A-4C56-8CFA-AAEBDEFE1901}" xr6:coauthVersionLast="47" xr6:coauthVersionMax="47" xr10:uidLastSave="{00000000-0000-0000-0000-000000000000}"/>
  <bookViews>
    <workbookView xWindow="-120" yWindow="-120" windowWidth="29040" windowHeight="15840" xr2:uid="{025257CA-A61D-4C92-8811-32E3D4BDFD07}"/>
  </bookViews>
  <sheets>
    <sheet name="Questions" sheetId="3" r:id="rId1"/>
    <sheet name="Data" sheetId="1" r:id="rId2"/>
    <sheet name="practice" sheetId="14" r:id="rId3"/>
    <sheet name="Prospectiing" sheetId="8" r:id="rId4"/>
    <sheet name="Retargeting" sheetId="9" r:id="rId5"/>
    <sheet name="Extra Numbers" sheetId="15" r:id="rId6"/>
  </sheets>
  <definedNames>
    <definedName name="_xlnm._FilterDatabase" localSheetId="1" hidden="1">Data!$A$1:$I$511</definedName>
    <definedName name="_xlnm._FilterDatabase" localSheetId="3" hidden="1">Prospectiing!$A$1:$I$293</definedName>
    <definedName name="_xlnm._FilterDatabase" localSheetId="0" hidden="1">Questions!$A$29:$F$37</definedName>
    <definedName name="_xlnm._FilterDatabase" localSheetId="4" hidden="1">Retargeting!$A$1:$I$219</definedName>
  </definedNames>
  <calcPr calcId="191029"/>
  <pivotCaches>
    <pivotCache cacheId="8" r:id="rId7"/>
    <pivotCache cacheId="1" r:id="rId8"/>
    <pivotCache cacheId="2"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89" i="3" l="1"/>
  <c r="D82" i="3"/>
  <c r="C81" i="3"/>
  <c r="B21" i="3"/>
  <c r="B20" i="3"/>
  <c r="C21" i="3"/>
  <c r="C20" i="3"/>
  <c r="E84" i="3"/>
  <c r="F85" i="3" s="1"/>
  <c r="G85" i="3" s="1"/>
  <c r="G86" i="3" s="1"/>
  <c r="B84" i="3"/>
  <c r="G61" i="3"/>
  <c r="G62" i="3"/>
  <c r="G63" i="3"/>
  <c r="G64" i="3"/>
  <c r="G65" i="3"/>
  <c r="G66" i="3"/>
  <c r="G67" i="3"/>
  <c r="G60" i="3"/>
  <c r="G30" i="3"/>
  <c r="G31" i="3"/>
  <c r="G32" i="3"/>
  <c r="G40" i="3"/>
  <c r="G41" i="3"/>
  <c r="G42" i="3"/>
  <c r="G43" i="3"/>
  <c r="G44" i="3"/>
  <c r="G52" i="3"/>
  <c r="G53" i="3"/>
  <c r="G54" i="3"/>
  <c r="G29" i="3"/>
  <c r="B22" i="3"/>
  <c r="K27" i="1"/>
  <c r="I11" i="3"/>
  <c r="G11" i="3"/>
  <c r="H11" i="3"/>
  <c r="B18" i="3"/>
  <c r="G23" i="3"/>
  <c r="F11" i="3"/>
  <c r="B17" i="3"/>
  <c r="B15" i="3"/>
  <c r="H23" i="3"/>
  <c r="C19" i="3"/>
  <c r="B16" i="3"/>
  <c r="C18" i="3"/>
  <c r="C17" i="3"/>
  <c r="I23" i="3"/>
  <c r="J23" i="3"/>
  <c r="J11" i="3"/>
  <c r="C16" i="3"/>
  <c r="B19" i="3"/>
  <c r="F23" i="3"/>
  <c r="C15" i="3"/>
  <c r="C22" i="3" l="1"/>
</calcChain>
</file>

<file path=xl/sharedStrings.xml><?xml version="1.0" encoding="utf-8"?>
<sst xmlns="http://schemas.openxmlformats.org/spreadsheetml/2006/main" count="3248" uniqueCount="98">
  <si>
    <t>Campaign</t>
  </si>
  <si>
    <t>Strategy</t>
  </si>
  <si>
    <t>Prospecting</t>
  </si>
  <si>
    <t>Audience</t>
  </si>
  <si>
    <t>Audience - Cautious Homeowners</t>
  </si>
  <si>
    <t>Audience - Demo - Aged 18-24</t>
  </si>
  <si>
    <t>Audience - In Market - Insurance</t>
  </si>
  <si>
    <t>Audience - in-Market - Holidays</t>
  </si>
  <si>
    <t>Audience - Moms</t>
  </si>
  <si>
    <t>Audience Overlap - Car Brand - Ford</t>
  </si>
  <si>
    <t>Audience Overlap - Festival Lovers</t>
  </si>
  <si>
    <t>Audience Overlap - Home Movers</t>
  </si>
  <si>
    <t>Insurance Keywords Audience</t>
  </si>
  <si>
    <t>Context</t>
  </si>
  <si>
    <t>Automotive - Keywords</t>
  </si>
  <si>
    <t>Brand Keywords</t>
  </si>
  <si>
    <t>eBay</t>
  </si>
  <si>
    <t>Insurance - Keywords</t>
  </si>
  <si>
    <t>Performing Domains</t>
  </si>
  <si>
    <t>Performing Keywords</t>
  </si>
  <si>
    <t>cars.com</t>
  </si>
  <si>
    <t>Reach</t>
  </si>
  <si>
    <t>Performing Geos</t>
  </si>
  <si>
    <t>Time Of Day</t>
  </si>
  <si>
    <t>Retargeting</t>
  </si>
  <si>
    <t>Homepage 1 Day Recency</t>
  </si>
  <si>
    <t>Homepage 1 Hour Recency</t>
  </si>
  <si>
    <t>Homepage 10 Minute Recency</t>
  </si>
  <si>
    <t>Homepage 1-2 Day Recency</t>
  </si>
  <si>
    <t>Homepage 2-13 Day Recency</t>
  </si>
  <si>
    <t>Homepage - All recencies</t>
  </si>
  <si>
    <t>Homepage Performing Domains</t>
  </si>
  <si>
    <t>Homepage Unreached Users</t>
  </si>
  <si>
    <t>tomsguide.com</t>
  </si>
  <si>
    <t>CPA Targets (Cost Per Acquisition)</t>
  </si>
  <si>
    <t>Quote</t>
  </si>
  <si>
    <t>Sale</t>
  </si>
  <si>
    <t>1. Using Data (1) fill in the below:</t>
  </si>
  <si>
    <t>Impressions</t>
  </si>
  <si>
    <t>Clicks</t>
  </si>
  <si>
    <t>Quotes</t>
  </si>
  <si>
    <t>Sales</t>
  </si>
  <si>
    <t>Spend</t>
  </si>
  <si>
    <t>CPA (Quote)</t>
  </si>
  <si>
    <t>CPA (Sales)</t>
  </si>
  <si>
    <t>CPM</t>
  </si>
  <si>
    <t>High propensity domains</t>
  </si>
  <si>
    <t>Date</t>
  </si>
  <si>
    <t>Strategy Type</t>
  </si>
  <si>
    <t>Sum of Impressions</t>
  </si>
  <si>
    <t>Sum of Clicks</t>
  </si>
  <si>
    <t>Sum of Quotes</t>
  </si>
  <si>
    <t>Sum of Sales</t>
  </si>
  <si>
    <t>Sum of Spend</t>
  </si>
  <si>
    <t>yahoo</t>
  </si>
  <si>
    <t>Broad Reach</t>
  </si>
  <si>
    <t>Homepage 14 Day Recency</t>
  </si>
  <si>
    <t>2. Using Data (1) fill in the below.
Highlight the 3 best strategies in Green &amp; the 3 worst strategies in Red for each "Strategy type".
Be prepared to talk to why you have made these choices.
Feel free to add in any additional columns you think would be useful for analyzing the data.
We will discuss further in person.</t>
  </si>
  <si>
    <t>MiQ has been running a campaign for one month.
Please see below the Client KPIs.</t>
  </si>
  <si>
    <t>3.Outside of the data
We will discuss further in person.</t>
  </si>
  <si>
    <t>Grand Total</t>
  </si>
  <si>
    <t>Row Labels</t>
  </si>
  <si>
    <t>Sum of Sum of Impressions</t>
  </si>
  <si>
    <t>Sum of Sum of Clicks</t>
  </si>
  <si>
    <t>Sum of Sum of Quotes</t>
  </si>
  <si>
    <t>Sum of Sum of Sales</t>
  </si>
  <si>
    <t>Sum of Sum of Spend</t>
  </si>
  <si>
    <t>Retargeting Compaign</t>
  </si>
  <si>
    <t>Prospecting Compaign</t>
  </si>
  <si>
    <r>
      <rPr>
        <b/>
        <sz val="11"/>
        <color theme="1"/>
        <rFont val="Calibri"/>
        <family val="2"/>
        <scheme val="minor"/>
      </rPr>
      <t>Average</t>
    </r>
    <r>
      <rPr>
        <b/>
        <sz val="12"/>
        <color theme="1"/>
        <rFont val="Calibri"/>
        <family val="2"/>
        <scheme val="minor"/>
      </rPr>
      <t>s</t>
    </r>
  </si>
  <si>
    <t>Column Labels</t>
  </si>
  <si>
    <t>Values</t>
  </si>
  <si>
    <t>(All)</t>
  </si>
  <si>
    <t>Spend to Sale Ratio</t>
  </si>
  <si>
    <t>USA POPULATION</t>
  </si>
  <si>
    <t>Assume States Are Equally Distributed</t>
  </si>
  <si>
    <t>Lets Assume Population Age is Equally Dist. 1-100</t>
  </si>
  <si>
    <t>18-35 Target Years (17 Years)</t>
  </si>
  <si>
    <t>Assume Around 90% of States Population has Internet</t>
  </si>
  <si>
    <t>Total Population</t>
  </si>
  <si>
    <t>Pop. Per State</t>
  </si>
  <si>
    <t>Ages 18-35</t>
  </si>
  <si>
    <t>Internet</t>
  </si>
  <si>
    <t>Has A Pet</t>
  </si>
  <si>
    <t>Lets Assume Every Ad is 1 Minute</t>
  </si>
  <si>
    <t>30 Days</t>
  </si>
  <si>
    <t>Total Ads Doable</t>
  </si>
  <si>
    <t>Total Ads Desired</t>
  </si>
  <si>
    <t>Per Day</t>
  </si>
  <si>
    <t>1440 Mins In A Day = 1440 Per Day</t>
  </si>
  <si>
    <t>Can We Run Multiple Ads Per Minute?</t>
  </si>
  <si>
    <t>What is the budget? CPA Targets of the client</t>
  </si>
  <si>
    <t>What Particular Pets (Dogs, Cats, Birds, Rabits)</t>
  </si>
  <si>
    <t>Ad Characteristics</t>
  </si>
  <si>
    <t>Lets Assume 30% if that age groups has pets</t>
  </si>
  <si>
    <t>Unique Customers</t>
  </si>
  <si>
    <t>Campaign Cost</t>
  </si>
  <si>
    <t>Average Insurance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</si>
</sst>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quot;£&quot;#,##0.00;[Red]\-&quot;£&quot;#,##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u/>
      <sz val="11"/>
      <color theme="1"/>
      <name val="Calibri"/>
      <family val="2"/>
      <scheme val="minor"/>
    </font>
    <font>
      <sz val="11"/>
      <color rgb="FF000000"/>
      <name val="Calibri"/>
      <family val="2"/>
      <scheme val="minor"/>
    </font>
    <font>
      <b/>
      <sz val="14"/>
      <color theme="1"/>
      <name val="Calibri"/>
      <family val="2"/>
      <scheme val="minor"/>
    </font>
    <font>
      <b/>
      <sz val="12"/>
      <color theme="1"/>
      <name val="Calibri"/>
      <family val="2"/>
      <scheme val="minor"/>
    </font>
    <font>
      <b/>
      <sz val="11"/>
      <name val="Calibri"/>
      <family val="2"/>
      <scheme val="minor"/>
    </font>
    <font>
      <b/>
      <sz val="14"/>
      <name val="Calibri"/>
      <family val="2"/>
      <scheme val="minor"/>
    </font>
    <font>
      <b/>
      <sz val="16"/>
      <name val="Calibri"/>
      <family val="2"/>
      <scheme val="minor"/>
    </font>
  </fonts>
  <fills count="20">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7C8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theme="4" tint="0.79998168889431442"/>
      </patternFill>
    </fill>
    <fill>
      <patternFill patternType="solid">
        <fgColor theme="7"/>
        <bgColor indexed="64"/>
      </patternFill>
    </fill>
    <fill>
      <patternFill patternType="solid">
        <fgColor rgb="FFFFC000"/>
        <bgColor indexed="64"/>
      </patternFill>
    </fill>
    <fill>
      <patternFill patternType="solid">
        <fgColor theme="9" tint="0.59999389629810485"/>
        <bgColor theme="4" tint="0.79998168889431442"/>
      </patternFill>
    </fill>
    <fill>
      <patternFill patternType="solid">
        <fgColor rgb="FFFF9999"/>
        <bgColor theme="4" tint="0.79998168889431442"/>
      </patternFill>
    </fill>
    <fill>
      <patternFill patternType="solid">
        <fgColor rgb="FFFF9999"/>
        <bgColor indexed="64"/>
      </patternFill>
    </fill>
    <fill>
      <patternFill patternType="solid">
        <fgColor theme="1"/>
        <bgColor indexed="64"/>
      </patternFill>
    </fill>
    <fill>
      <patternFill patternType="solid">
        <fgColor theme="7" tint="0.59999389629810485"/>
        <bgColor theme="4" tint="0.79998168889431442"/>
      </patternFill>
    </fill>
    <fill>
      <patternFill patternType="solid">
        <fgColor rgb="FF92D050"/>
        <bgColor indexed="64"/>
      </patternFill>
    </fill>
    <fill>
      <patternFill patternType="solid">
        <fgColor rgb="FFFFFF00"/>
        <bgColor indexed="64"/>
      </patternFill>
    </fill>
  </fills>
  <borders count="3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44" fontId="1" fillId="0" borderId="0" applyFont="0" applyFill="0" applyBorder="0" applyAlignment="0" applyProtection="0"/>
  </cellStyleXfs>
  <cellXfs count="115">
    <xf numFmtId="0" fontId="0" fillId="0" borderId="0" xfId="0"/>
    <xf numFmtId="44" fontId="0" fillId="0" borderId="0" xfId="1" applyFont="1"/>
    <xf numFmtId="0" fontId="3" fillId="2" borderId="0" xfId="0" applyFont="1" applyFill="1" applyAlignment="1">
      <alignment horizontal="left" wrapText="1"/>
    </xf>
    <xf numFmtId="0" fontId="4" fillId="3" borderId="1" xfId="0" applyFont="1" applyFill="1" applyBorder="1" applyAlignment="1">
      <alignment horizontal="left"/>
    </xf>
    <xf numFmtId="0" fontId="0" fillId="3" borderId="3" xfId="0" applyFill="1" applyBorder="1"/>
    <xf numFmtId="0" fontId="0" fillId="3" borderId="0" xfId="0" applyFill="1"/>
    <xf numFmtId="0" fontId="2" fillId="3" borderId="4" xfId="0" applyFont="1" applyFill="1" applyBorder="1"/>
    <xf numFmtId="0" fontId="0" fillId="3" borderId="5" xfId="0" applyFill="1" applyBorder="1"/>
    <xf numFmtId="0" fontId="0" fillId="3" borderId="6" xfId="0" applyFill="1" applyBorder="1"/>
    <xf numFmtId="164" fontId="0" fillId="3" borderId="7" xfId="0" applyNumberFormat="1" applyFill="1" applyBorder="1"/>
    <xf numFmtId="164" fontId="0" fillId="3" borderId="0" xfId="0" applyNumberFormat="1" applyFill="1"/>
    <xf numFmtId="0" fontId="0" fillId="3" borderId="8" xfId="0" applyFill="1" applyBorder="1"/>
    <xf numFmtId="164" fontId="0" fillId="3" borderId="9" xfId="0" applyNumberFormat="1" applyFill="1" applyBorder="1"/>
    <xf numFmtId="165" fontId="0" fillId="3" borderId="0" xfId="0" applyNumberFormat="1" applyFill="1"/>
    <xf numFmtId="0" fontId="2" fillId="3" borderId="1" xfId="0" applyFont="1" applyFill="1" applyBorder="1"/>
    <xf numFmtId="0" fontId="0" fillId="3" borderId="10" xfId="0" applyFill="1" applyBorder="1"/>
    <xf numFmtId="0" fontId="3" fillId="2" borderId="11" xfId="0" applyFont="1" applyFill="1" applyBorder="1"/>
    <xf numFmtId="0" fontId="3" fillId="2" borderId="12" xfId="0" applyFont="1" applyFill="1" applyBorder="1"/>
    <xf numFmtId="0" fontId="3" fillId="2" borderId="13" xfId="0" applyFont="1" applyFill="1" applyBorder="1"/>
    <xf numFmtId="0" fontId="0" fillId="3" borderId="16" xfId="0" applyFill="1" applyBorder="1"/>
    <xf numFmtId="0" fontId="5" fillId="3" borderId="17" xfId="0" applyFont="1" applyFill="1" applyBorder="1"/>
    <xf numFmtId="0" fontId="5" fillId="3" borderId="18" xfId="0" applyFont="1" applyFill="1" applyBorder="1"/>
    <xf numFmtId="0" fontId="5" fillId="3" borderId="20" xfId="0" applyFont="1" applyFill="1" applyBorder="1"/>
    <xf numFmtId="0" fontId="3" fillId="2" borderId="1" xfId="0" applyFont="1" applyFill="1" applyBorder="1" applyAlignment="1">
      <alignment horizontal="left" wrapText="1"/>
    </xf>
    <xf numFmtId="0" fontId="3" fillId="2" borderId="2" xfId="0" applyFont="1" applyFill="1" applyBorder="1" applyAlignment="1">
      <alignment horizontal="left" wrapText="1"/>
    </xf>
    <xf numFmtId="0" fontId="2" fillId="4" borderId="21" xfId="0" applyFont="1" applyFill="1" applyBorder="1"/>
    <xf numFmtId="0" fontId="0" fillId="0" borderId="22" xfId="0" applyBorder="1"/>
    <xf numFmtId="0" fontId="0" fillId="0" borderId="13" xfId="0" applyBorder="1"/>
    <xf numFmtId="0" fontId="0" fillId="0" borderId="23" xfId="0" applyBorder="1"/>
    <xf numFmtId="0" fontId="0" fillId="0" borderId="23" xfId="0" applyNumberFormat="1" applyBorder="1"/>
    <xf numFmtId="4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6" fillId="0" borderId="0" xfId="0" applyFont="1"/>
    <xf numFmtId="3" fontId="0" fillId="0" borderId="0" xfId="0" applyNumberFormat="1"/>
    <xf numFmtId="164" fontId="0" fillId="0" borderId="0" xfId="0" applyNumberFormat="1"/>
    <xf numFmtId="0" fontId="7" fillId="5" borderId="24" xfId="0" applyFont="1" applyFill="1" applyBorder="1" applyAlignment="1">
      <alignment horizontal="left"/>
    </xf>
    <xf numFmtId="4" fontId="0" fillId="5" borderId="24" xfId="0" applyNumberFormat="1" applyFill="1" applyBorder="1"/>
    <xf numFmtId="0" fontId="0" fillId="5" borderId="24" xfId="0" applyFill="1" applyBorder="1"/>
    <xf numFmtId="2" fontId="0" fillId="5" borderId="24" xfId="0" applyNumberFormat="1" applyFill="1" applyBorder="1"/>
    <xf numFmtId="164" fontId="0" fillId="5" borderId="24" xfId="0" applyNumberFormat="1" applyFill="1" applyBorder="1"/>
    <xf numFmtId="3" fontId="0" fillId="5" borderId="24" xfId="0" applyNumberFormat="1" applyFill="1" applyBorder="1"/>
    <xf numFmtId="164" fontId="0" fillId="6" borderId="0" xfId="0" applyNumberFormat="1" applyFill="1"/>
    <xf numFmtId="164" fontId="0" fillId="7" borderId="0" xfId="0" applyNumberFormat="1" applyFill="1"/>
    <xf numFmtId="164" fontId="0" fillId="8" borderId="0" xfId="0" applyNumberFormat="1" applyFill="1"/>
    <xf numFmtId="0" fontId="0" fillId="6" borderId="0" xfId="0" applyNumberFormat="1" applyFill="1"/>
    <xf numFmtId="3" fontId="0" fillId="6" borderId="0" xfId="0" applyNumberFormat="1" applyFill="1"/>
    <xf numFmtId="3" fontId="0" fillId="8" borderId="0" xfId="0" applyNumberFormat="1" applyFill="1"/>
    <xf numFmtId="3" fontId="0" fillId="7" borderId="0" xfId="0" applyNumberFormat="1" applyFill="1"/>
    <xf numFmtId="3" fontId="0" fillId="9" borderId="0" xfId="0" applyNumberFormat="1" applyFill="1"/>
    <xf numFmtId="0" fontId="2" fillId="10" borderId="23" xfId="0" applyFont="1" applyFill="1" applyBorder="1"/>
    <xf numFmtId="0" fontId="8" fillId="11" borderId="23" xfId="0" applyFont="1" applyFill="1" applyBorder="1"/>
    <xf numFmtId="0" fontId="0" fillId="0" borderId="26" xfId="0" applyBorder="1"/>
    <xf numFmtId="0" fontId="0" fillId="11" borderId="25" xfId="0" applyNumberFormat="1" applyFill="1" applyBorder="1"/>
    <xf numFmtId="0" fontId="0" fillId="11" borderId="25" xfId="0" applyFill="1" applyBorder="1"/>
    <xf numFmtId="0" fontId="0" fillId="11" borderId="23" xfId="0" applyNumberFormat="1" applyFill="1" applyBorder="1"/>
    <xf numFmtId="0" fontId="0" fillId="11" borderId="23" xfId="0" applyFill="1" applyBorder="1"/>
    <xf numFmtId="0" fontId="8" fillId="12" borderId="23" xfId="0" applyFont="1" applyFill="1" applyBorder="1"/>
    <xf numFmtId="0" fontId="8" fillId="12" borderId="23" xfId="0" applyNumberFormat="1" applyFont="1" applyFill="1" applyBorder="1"/>
    <xf numFmtId="0" fontId="0" fillId="0" borderId="23" xfId="0" applyFill="1" applyBorder="1"/>
    <xf numFmtId="0" fontId="0" fillId="0" borderId="23" xfId="0" applyNumberFormat="1" applyFill="1" applyBorder="1"/>
    <xf numFmtId="0" fontId="8" fillId="10" borderId="23" xfId="0" applyFont="1" applyFill="1" applyBorder="1"/>
    <xf numFmtId="0" fontId="2" fillId="0" borderId="23" xfId="0" applyFont="1" applyFill="1" applyBorder="1"/>
    <xf numFmtId="0" fontId="2" fillId="13" borderId="23" xfId="0" applyFont="1" applyFill="1" applyBorder="1"/>
    <xf numFmtId="0" fontId="0" fillId="9" borderId="23" xfId="0" applyNumberFormat="1" applyFill="1" applyBorder="1"/>
    <xf numFmtId="0" fontId="2" fillId="14" borderId="23" xfId="0" applyFont="1" applyFill="1" applyBorder="1"/>
    <xf numFmtId="0" fontId="0" fillId="15" borderId="23" xfId="0" applyNumberFormat="1" applyFill="1" applyBorder="1"/>
    <xf numFmtId="164" fontId="0" fillId="9" borderId="23" xfId="0" applyNumberFormat="1" applyFill="1" applyBorder="1"/>
    <xf numFmtId="164" fontId="0" fillId="0" borderId="23" xfId="0" applyNumberFormat="1" applyBorder="1"/>
    <xf numFmtId="164" fontId="0" fillId="15" borderId="23" xfId="0" applyNumberFormat="1" applyFill="1" applyBorder="1"/>
    <xf numFmtId="0" fontId="0" fillId="0" borderId="28" xfId="0" applyBorder="1"/>
    <xf numFmtId="0" fontId="0" fillId="0" borderId="29" xfId="0" applyBorder="1"/>
    <xf numFmtId="0" fontId="8" fillId="13" borderId="23" xfId="0" applyFont="1" applyFill="1" applyBorder="1"/>
    <xf numFmtId="0" fontId="8" fillId="14" borderId="23" xfId="0" applyFont="1" applyFill="1" applyBorder="1"/>
    <xf numFmtId="0" fontId="2" fillId="9" borderId="23" xfId="0" applyFont="1" applyFill="1" applyBorder="1"/>
    <xf numFmtId="0" fontId="2" fillId="15" borderId="23" xfId="0" applyFont="1" applyFill="1" applyBorder="1"/>
    <xf numFmtId="0" fontId="0" fillId="15" borderId="17" xfId="0" applyFont="1" applyFill="1" applyBorder="1"/>
    <xf numFmtId="0" fontId="0" fillId="3" borderId="23" xfId="0" applyNumberFormat="1" applyFill="1" applyBorder="1"/>
    <xf numFmtId="0" fontId="0" fillId="15" borderId="23" xfId="0" applyNumberFormat="1" applyFont="1" applyFill="1" applyBorder="1"/>
    <xf numFmtId="0" fontId="8" fillId="17" borderId="23" xfId="0" applyFont="1" applyFill="1" applyBorder="1"/>
    <xf numFmtId="0" fontId="0" fillId="8" borderId="23" xfId="0" applyNumberFormat="1" applyFill="1" applyBorder="1"/>
    <xf numFmtId="164" fontId="0" fillId="8" borderId="23" xfId="0" applyNumberFormat="1" applyFill="1" applyBorder="1"/>
    <xf numFmtId="0" fontId="0" fillId="16" borderId="0" xfId="0" applyFont="1" applyFill="1"/>
    <xf numFmtId="0" fontId="0" fillId="16" borderId="0" xfId="0" applyFill="1"/>
    <xf numFmtId="0" fontId="9" fillId="11" borderId="23" xfId="0" applyFont="1" applyFill="1" applyBorder="1"/>
    <xf numFmtId="0" fontId="6" fillId="11" borderId="25" xfId="0" applyFont="1" applyFill="1" applyBorder="1"/>
    <xf numFmtId="0" fontId="10" fillId="12" borderId="23" xfId="0" applyFont="1" applyFill="1" applyBorder="1"/>
    <xf numFmtId="0" fontId="2" fillId="17" borderId="23" xfId="0" applyFont="1" applyFill="1" applyBorder="1"/>
    <xf numFmtId="0" fontId="0" fillId="12" borderId="0" xfId="0" applyFill="1"/>
    <xf numFmtId="164" fontId="0" fillId="9" borderId="27" xfId="0" applyNumberFormat="1" applyFill="1" applyBorder="1"/>
    <xf numFmtId="164" fontId="0" fillId="8" borderId="27" xfId="0" applyNumberFormat="1" applyFill="1" applyBorder="1"/>
    <xf numFmtId="164" fontId="0" fillId="0" borderId="27" xfId="0" applyNumberFormat="1" applyBorder="1"/>
    <xf numFmtId="164" fontId="0" fillId="15" borderId="27" xfId="0" applyNumberFormat="1" applyFill="1" applyBorder="1"/>
    <xf numFmtId="164" fontId="0" fillId="11" borderId="27" xfId="0" applyNumberFormat="1" applyFill="1" applyBorder="1"/>
    <xf numFmtId="164" fontId="0" fillId="3" borderId="27" xfId="0" applyNumberFormat="1" applyFill="1" applyBorder="1"/>
    <xf numFmtId="164" fontId="0" fillId="15" borderId="27" xfId="0" applyNumberFormat="1" applyFont="1" applyFill="1" applyBorder="1"/>
    <xf numFmtId="164" fontId="8" fillId="12" borderId="27" xfId="0" applyNumberFormat="1" applyFont="1" applyFill="1" applyBorder="1"/>
    <xf numFmtId="164" fontId="0" fillId="0" borderId="27" xfId="0" applyNumberFormat="1" applyFill="1" applyBorder="1"/>
    <xf numFmtId="0" fontId="0" fillId="0" borderId="27" xfId="0" applyFill="1" applyBorder="1"/>
    <xf numFmtId="9" fontId="0" fillId="0" borderId="0" xfId="0" applyNumberFormat="1"/>
    <xf numFmtId="4" fontId="0" fillId="0" borderId="0" xfId="0" applyNumberFormat="1"/>
    <xf numFmtId="3" fontId="0" fillId="18" borderId="0" xfId="0" applyNumberFormat="1" applyFill="1"/>
    <xf numFmtId="0" fontId="0" fillId="18" borderId="0" xfId="0" applyFill="1"/>
    <xf numFmtId="0" fontId="3" fillId="2" borderId="1" xfId="0" applyFont="1" applyFill="1" applyBorder="1" applyAlignment="1">
      <alignment horizontal="left"/>
    </xf>
    <xf numFmtId="0" fontId="3" fillId="2" borderId="3" xfId="0" applyFont="1" applyFill="1" applyBorder="1" applyAlignment="1">
      <alignment horizontal="left"/>
    </xf>
    <xf numFmtId="0" fontId="3" fillId="2" borderId="1" xfId="0" applyFont="1" applyFill="1" applyBorder="1" applyAlignment="1">
      <alignment horizontal="left" wrapText="1"/>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3" fontId="5" fillId="3" borderId="14" xfId="0" applyNumberFormat="1" applyFont="1" applyFill="1" applyBorder="1"/>
    <xf numFmtId="3" fontId="5" fillId="3" borderId="15" xfId="0" applyNumberFormat="1" applyFont="1" applyFill="1" applyBorder="1"/>
    <xf numFmtId="0" fontId="0" fillId="15" borderId="19" xfId="0" applyFont="1" applyFill="1" applyBorder="1"/>
    <xf numFmtId="0" fontId="0" fillId="19" borderId="17" xfId="0" applyFont="1" applyFill="1" applyBorder="1"/>
    <xf numFmtId="0" fontId="0" fillId="19" borderId="19" xfId="0" applyFont="1" applyFill="1" applyBorder="1"/>
  </cellXfs>
  <cellStyles count="2">
    <cellStyle name="Currency" xfId="1" builtinId="4"/>
    <cellStyle name="Normal" xfId="0" builtinId="0"/>
  </cellStyles>
  <dxfs count="10">
    <dxf>
      <fill>
        <patternFill patternType="solid">
          <bgColor theme="9" tint="0.59999389629810485"/>
        </patternFill>
      </fill>
    </dxf>
    <dxf>
      <fill>
        <patternFill>
          <bgColor rgb="FFFF7C80"/>
        </patternFill>
      </fill>
    </dxf>
    <dxf>
      <fill>
        <patternFill patternType="solid">
          <bgColor theme="7" tint="0.59999389629810485"/>
        </patternFill>
      </fill>
    </dxf>
    <dxf>
      <fill>
        <patternFill patternType="solid">
          <bgColor theme="7" tint="0.59999389629810485"/>
        </patternFill>
      </fill>
    </dxf>
    <dxf>
      <fill>
        <patternFill patternType="solid">
          <bgColor theme="9" tint="0.39997558519241921"/>
        </patternFill>
      </fill>
    </dxf>
    <dxf>
      <fill>
        <patternFill patternType="solid">
          <bgColor theme="9" tint="0.39997558519241921"/>
        </patternFill>
      </fill>
    </dxf>
    <dxf>
      <fill>
        <patternFill patternType="solid">
          <bgColor theme="7" tint="0.59999389629810485"/>
        </patternFill>
      </fill>
    </dxf>
    <dxf>
      <fill>
        <patternFill patternType="solid">
          <bgColor rgb="FFFF7C80"/>
        </patternFill>
      </fill>
    </dxf>
    <dxf>
      <fill>
        <patternFill patternType="solid">
          <bgColor theme="9" tint="0.39997558519241921"/>
        </patternFill>
      </fill>
    </dxf>
    <dxf>
      <fill>
        <patternFill patternType="solid">
          <bgColor theme="9" tint="0.39997558519241921"/>
        </patternFill>
      </fill>
    </dxf>
  </dxfs>
  <tableStyles count="0" defaultTableStyle="TableStyleMedium2" defaultPivotStyle="PivotStyleLight16"/>
  <colors>
    <mruColors>
      <color rgb="FFFF99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o" refreshedDate="44613.448667592595" createdVersion="7" refreshedVersion="7" minRefreshableVersion="3" recordCount="510" xr:uid="{39E5572D-4C16-4919-932A-86209C073DC2}">
  <cacheSource type="worksheet">
    <worksheetSource ref="A1:I511" sheet="Data"/>
  </cacheSource>
  <cacheFields count="9">
    <cacheField name="Date" numFmtId="14">
      <sharedItems containsSemiMixedTypes="0" containsNonDate="0" containsDate="1" containsString="0" minDate="2019-06-01T00:00:00" maxDate="2019-07-01T00:00:00"/>
    </cacheField>
    <cacheField name="Campaign" numFmtId="0">
      <sharedItems count="2">
        <s v="Prospecting"/>
        <s v="Retargeting"/>
      </sharedItems>
    </cacheField>
    <cacheField name="Strategy Type" numFmtId="0">
      <sharedItems count="4">
        <s v="Audience"/>
        <s v="Context"/>
        <s v="Reach"/>
        <s v="Retargeting"/>
      </sharedItems>
    </cacheField>
    <cacheField name="Strategy" numFmtId="0">
      <sharedItems count="31">
        <s v="Audience - Cautious Homeowners"/>
        <s v="Audience - Demo - Aged 18-24"/>
        <s v="Audience - In Market - Insurance"/>
        <s v="Audience Overlap - Car Brand - Ford"/>
        <s v="Audience Overlap - Festival Lovers"/>
        <s v="Audience Overlap - Home Movers"/>
        <s v="Insurance Keywords Audience"/>
        <s v="Brand Keywords"/>
        <s v="eBay"/>
        <s v="Insurance - Keywords"/>
        <s v="tomsguide.com"/>
        <s v="Automotive - Keywords"/>
        <s v="yahoo"/>
        <s v="High propensity domains"/>
        <s v="cars.com"/>
        <s v="Broad Reach"/>
        <s v="Performing Geos"/>
        <s v="Time Of Day"/>
        <s v="Homepage 1 Day Recency"/>
        <s v="Homepage 1-2 Day Recency"/>
        <s v="Homepage 14 Day Recency"/>
        <s v="Homepage 2-13 Day Recency"/>
        <s v="Homepage Unreached Users"/>
        <s v="Homepage 1 Hour Recency"/>
        <s v="Homepage Performing Domains"/>
        <s v="Homepage 10 Minute Recency"/>
        <s v="Homepage - All recencies"/>
        <s v="Audience - in-Market - Holidays"/>
        <s v="Performing Domains"/>
        <s v="Performing Keywords"/>
        <s v="Audience - Moms"/>
      </sharedItems>
    </cacheField>
    <cacheField name="Sum of Impressions" numFmtId="0">
      <sharedItems containsSemiMixedTypes="0" containsString="0" containsNumber="1" containsInteger="1" minValue="0" maxValue="208670" count="493">
        <n v="24034"/>
        <n v="4830"/>
        <n v="10071"/>
        <n v="509"/>
        <n v="1833"/>
        <n v="2060"/>
        <n v="13519"/>
        <n v="235"/>
        <n v="3797"/>
        <n v="242"/>
        <n v="2148"/>
        <n v="2509"/>
        <n v="208670"/>
        <n v="2975"/>
        <n v="1544"/>
        <n v="191677"/>
        <n v="1732"/>
        <n v="21911"/>
        <n v="8308"/>
        <n v="4179"/>
        <n v="36614"/>
        <n v="26935"/>
        <n v="1449"/>
        <n v="11355"/>
        <n v="2477"/>
        <n v="4513"/>
        <n v="314"/>
        <n v="1069"/>
        <n v="1120"/>
        <n v="7299"/>
        <n v="95"/>
        <n v="39"/>
        <n v="83"/>
        <n v="3022"/>
        <n v="3092"/>
        <n v="116724"/>
        <n v="3425"/>
        <n v="837"/>
        <n v="138320"/>
        <n v="1050"/>
        <n v="1102"/>
        <n v="14244"/>
        <n v="5606"/>
        <n v="47908"/>
        <n v="31822"/>
        <n v="3555"/>
        <n v="6256"/>
        <n v="1165"/>
        <n v="4360"/>
        <n v="4482"/>
        <n v="11328"/>
        <n v="12"/>
        <n v="3979"/>
        <n v="1715"/>
        <n v="83365"/>
        <n v="7129"/>
        <n v="145044"/>
        <n v="19498"/>
        <n v="13602"/>
        <n v="6050"/>
        <n v="47593"/>
        <n v="31537"/>
        <n v="1344"/>
        <n v="5229"/>
        <n v="10036"/>
        <n v="1245"/>
        <n v="3793"/>
        <n v="5885"/>
        <n v="18957"/>
        <n v="2340"/>
        <n v="138136"/>
        <n v="4416"/>
        <n v="112401"/>
        <n v="16325"/>
        <n v="7937"/>
        <n v="4860"/>
        <n v="35045"/>
        <n v="21158"/>
        <n v="1162"/>
        <n v="6290"/>
        <n v="11564"/>
        <n v="1260"/>
        <n v="4066"/>
        <n v="5914"/>
        <n v="17911"/>
        <n v="2962"/>
        <n v="131247"/>
        <n v="2596"/>
        <n v="103283"/>
        <n v="2921"/>
        <n v="17701"/>
        <n v="7011"/>
        <n v="4112"/>
        <n v="53964"/>
        <n v="17736"/>
        <n v="1072"/>
        <n v="5164"/>
        <n v="10257"/>
        <n v="647"/>
        <n v="2083"/>
        <n v="8573"/>
        <n v="19761"/>
        <n v="2513"/>
        <n v="136854"/>
        <n v="2419"/>
        <n v="122754"/>
        <n v="3426"/>
        <n v="29013"/>
        <n v="6927"/>
        <n v="4047"/>
        <n v="51522"/>
        <n v="17011"/>
        <n v="852"/>
        <n v="4935"/>
        <n v="9756"/>
        <n v="651"/>
        <n v="2104"/>
        <n v="8354"/>
        <n v="20240"/>
        <n v="2347"/>
        <n v="133375"/>
        <n v="2336"/>
        <n v="121079"/>
        <n v="3319"/>
        <n v="30724"/>
        <n v="5484"/>
        <n v="3353"/>
        <n v="47316"/>
        <n v="17566"/>
        <n v="5364"/>
        <n v="10246"/>
        <n v="538"/>
        <n v="2086"/>
        <n v="8431"/>
        <n v="17685"/>
        <n v="5190"/>
        <n v="134634"/>
        <n v="1289"/>
        <n v="137091"/>
        <n v="1263"/>
        <n v="24897"/>
        <n v="5300"/>
        <n v="1851"/>
        <n v="2029"/>
        <n v="47413"/>
        <n v="18971"/>
        <n v="1420"/>
        <n v="4812"/>
        <n v="9772"/>
        <n v="522"/>
        <n v="1695"/>
        <n v="8747"/>
        <n v="18711"/>
        <n v="8689"/>
        <n v="131091"/>
        <n v="134456"/>
        <n v="27281"/>
        <n v="5663"/>
        <n v="1877"/>
        <n v="2931"/>
        <n v="35412"/>
        <n v="16092"/>
        <n v="5162"/>
        <n v="18630"/>
        <n v="0"/>
        <n v="5030"/>
        <n v="9703"/>
        <n v="701"/>
        <n v="2868"/>
        <n v="7214"/>
        <n v="18054"/>
        <n v="9008"/>
        <n v="128266"/>
        <n v="129607"/>
        <n v="21834"/>
        <n v="6434"/>
        <n v="444"/>
        <n v="3941"/>
        <n v="6510"/>
        <n v="8375"/>
        <n v="4615"/>
        <n v="29770"/>
        <n v="2562"/>
        <n v="9985"/>
        <n v="280"/>
        <n v="1218"/>
        <n v="4109"/>
        <n v="12782"/>
        <n v="8703"/>
        <n v="127894"/>
        <n v="115837"/>
        <n v="21089"/>
        <n v="5464"/>
        <n v="1494"/>
        <n v="578"/>
        <n v="3985"/>
        <n v="8321"/>
        <n v="18634"/>
        <n v="4294"/>
        <n v="25894"/>
        <n v="3417"/>
        <n v="148"/>
        <n v="488"/>
        <n v="985"/>
        <n v="4616"/>
        <n v="4175"/>
        <n v="88336"/>
        <n v="54513"/>
        <n v="5474"/>
        <n v="4751"/>
        <n v="1517"/>
        <n v="482"/>
        <n v="3513"/>
        <n v="12791"/>
        <n v="8492"/>
        <n v="3100"/>
        <n v="26721"/>
        <n v="2963"/>
        <n v="4895"/>
        <n v="4001"/>
        <n v="93157"/>
        <n v="50895"/>
        <n v="14309"/>
        <n v="3814"/>
        <n v="1242"/>
        <n v="358"/>
        <n v="2813"/>
        <n v="12531"/>
        <n v="7746"/>
        <n v="1653"/>
        <n v="27859"/>
        <n v="2764"/>
        <n v="4882"/>
        <n v="3787"/>
        <n v="92946"/>
        <n v="51100"/>
        <n v="14009"/>
        <n v="4777"/>
        <n v="1292"/>
        <n v="521"/>
        <n v="3014"/>
        <n v="13038"/>
        <n v="8366"/>
        <n v="1627"/>
        <n v="29756"/>
        <n v="3077"/>
        <n v="11660"/>
        <n v="4471"/>
        <n v="2542"/>
        <n v="459"/>
        <n v="530"/>
        <n v="98903"/>
        <n v="54742"/>
        <n v="9092"/>
        <n v="4749"/>
        <n v="1973"/>
        <n v="239"/>
        <n v="2623"/>
        <n v="14839"/>
        <n v="16166"/>
        <n v="9508"/>
        <n v="399"/>
        <n v="18866"/>
        <n v="2980"/>
        <n v="11217"/>
        <n v="4470"/>
        <n v="872"/>
        <n v="1504"/>
        <n v="823"/>
        <n v="87445"/>
        <n v="57806"/>
        <n v="8970"/>
        <n v="5560"/>
        <n v="2693"/>
        <n v="19939"/>
        <n v="15624"/>
        <n v="9658"/>
        <n v="2258"/>
        <n v="17014"/>
        <n v="2901"/>
        <n v="10664"/>
        <n v="4431"/>
        <n v="803"/>
        <n v="1428"/>
        <n v="908"/>
        <n v="87061"/>
        <n v="55456"/>
        <n v="11202"/>
        <n v="5021"/>
        <n v="1880"/>
        <n v="3580"/>
        <n v="18173"/>
        <n v="14325"/>
        <n v="18466"/>
        <n v="1962"/>
        <n v="17346"/>
        <n v="2741"/>
        <n v="10207"/>
        <n v="4218"/>
        <n v="862"/>
        <n v="1571"/>
        <n v="1012"/>
        <n v="85786"/>
        <n v="55497"/>
        <n v="259"/>
        <n v="1625"/>
        <n v="3800"/>
        <n v="1400"/>
        <n v="2887"/>
        <n v="14184"/>
        <n v="10081"/>
        <n v="17658"/>
        <n v="2171"/>
        <n v="16724"/>
        <n v="2979"/>
        <n v="21867"/>
        <n v="4548"/>
        <n v="491"/>
        <n v="999"/>
        <n v="4719"/>
        <n v="103022"/>
        <n v="44453"/>
        <n v="197"/>
        <n v="8501"/>
        <n v="2941"/>
        <n v="1567"/>
        <n v="2228"/>
        <n v="13172"/>
        <n v="10066"/>
        <n v="16329"/>
        <n v="1756"/>
        <n v="24959"/>
        <n v="3016"/>
        <n v="20157"/>
        <n v="4611"/>
        <n v="5915"/>
        <n v="101594"/>
        <n v="42329"/>
        <n v="229"/>
        <n v="9173"/>
        <n v="2938"/>
        <n v="1278"/>
        <n v="1864"/>
        <n v="14154"/>
        <n v="10002"/>
        <n v="15465"/>
        <n v="3177"/>
        <n v="21428"/>
        <n v="4313"/>
        <n v="5834"/>
        <n v="106519"/>
        <n v="44054"/>
        <n v="189"/>
        <n v="11649"/>
        <n v="3102"/>
        <n v="1211"/>
        <n v="2278"/>
        <n v="14141"/>
        <n v="10654"/>
        <n v="16180"/>
        <n v="780"/>
        <n v="24774"/>
        <n v="3107"/>
        <n v="20469"/>
        <n v="4266"/>
        <n v="5658"/>
        <n v="103279"/>
        <n v="44115"/>
        <n v="172"/>
        <n v="8916"/>
        <n v="3562"/>
        <n v="2033"/>
        <n v="1978"/>
        <n v="16405"/>
        <n v="11926"/>
        <n v="18350"/>
        <n v="344"/>
        <n v="27835"/>
        <n v="2932"/>
        <n v="21153"/>
        <n v="4405"/>
        <n v="5796"/>
        <n v="110303"/>
        <n v="54400"/>
        <n v="4739"/>
        <n v="3674"/>
        <n v="1852"/>
        <n v="2413"/>
        <n v="14242"/>
        <n v="10607"/>
        <n v="20272"/>
        <n v="1493"/>
        <n v="25056"/>
        <n v="2759"/>
        <n v="20517"/>
        <n v="4578"/>
        <n v="5913"/>
        <n v="113534"/>
        <n v="55742"/>
        <n v="152"/>
        <n v="10599"/>
        <n v="3471"/>
        <n v="1762"/>
        <n v="2129"/>
        <n v="14774"/>
        <n v="8718"/>
        <n v="14208"/>
        <n v="824"/>
        <n v="17166"/>
        <n v="1942"/>
        <n v="16935"/>
        <n v="5022"/>
        <n v="5765"/>
        <n v="5735"/>
        <n v="128799"/>
        <n v="20"/>
        <n v="58523"/>
        <n v="153"/>
        <n v="2953"/>
        <n v="3283"/>
        <n v="1984"/>
        <n v="12820"/>
        <n v="6860"/>
        <n v="12059"/>
        <n v="193"/>
        <n v="12296"/>
        <n v="1550"/>
        <n v="9267"/>
        <n v="11222"/>
        <n v="6304"/>
        <n v="5689"/>
        <n v="60716"/>
        <n v="13"/>
        <n v="55532"/>
        <n v="128"/>
        <n v="7010"/>
        <n v="3111"/>
        <n v="1958"/>
        <n v="19834"/>
        <n v="9288"/>
        <n v="11153"/>
        <n v="1133"/>
        <n v="12830"/>
        <n v="2119"/>
        <n v="961"/>
        <n v="1422"/>
        <n v="18409"/>
        <n v="7227"/>
        <n v="8738"/>
        <n v="492"/>
        <n v="8222"/>
        <n v="2988"/>
        <n v="1866"/>
        <n v="1791"/>
        <n v="18733"/>
        <n v="10010"/>
        <n v="9874"/>
        <n v="827"/>
        <n v="19328"/>
        <n v="8904"/>
        <n v="12248"/>
        <n v="5850"/>
        <n v="5480"/>
        <n v="64160"/>
        <n v="14"/>
        <n v="59697"/>
        <n v="265"/>
        <n v="4494"/>
        <n v="2825"/>
        <n v="1451"/>
        <n v="19109"/>
        <n v="9969"/>
        <n v="10578"/>
        <n v="1388"/>
        <n v="15829"/>
        <n v="1406"/>
        <n v="9387"/>
        <n v="11777"/>
        <n v="6238"/>
        <n v="6027"/>
        <n v="144440"/>
        <n v="17"/>
        <n v="134489"/>
        <n v="138"/>
        <n v="18417"/>
        <n v="2806"/>
        <n v="1408"/>
        <n v="1593"/>
        <n v="18754"/>
        <n v="8420"/>
        <n v="10280"/>
        <n v="930"/>
        <n v="13480"/>
      </sharedItems>
    </cacheField>
    <cacheField name="Sum of Clicks" numFmtId="0">
      <sharedItems containsSemiMixedTypes="0" containsString="0" containsNumber="1" containsInteger="1" minValue="0" maxValue="104" count="48">
        <n v="6"/>
        <n v="1"/>
        <n v="3"/>
        <n v="0"/>
        <n v="2"/>
        <n v="4"/>
        <n v="42"/>
        <n v="104"/>
        <n v="14"/>
        <n v="15"/>
        <n v="16"/>
        <n v="58"/>
        <n v="17"/>
        <n v="26"/>
        <n v="13"/>
        <n v="63"/>
        <n v="5"/>
        <n v="27"/>
        <n v="35"/>
        <n v="22"/>
        <n v="9"/>
        <n v="10"/>
        <n v="18"/>
        <n v="41"/>
        <n v="21"/>
        <n v="24"/>
        <n v="34"/>
        <n v="11"/>
        <n v="19"/>
        <n v="45"/>
        <n v="60"/>
        <n v="47"/>
        <n v="53"/>
        <n v="20"/>
        <n v="48"/>
        <n v="31"/>
        <n v="7"/>
        <n v="50"/>
        <n v="44"/>
        <n v="12"/>
        <n v="43"/>
        <n v="25"/>
        <n v="23"/>
        <n v="8"/>
        <n v="30"/>
        <n v="28"/>
        <n v="29"/>
        <n v="33"/>
      </sharedItems>
    </cacheField>
    <cacheField name="Sum of Quotes" numFmtId="0">
      <sharedItems containsSemiMixedTypes="0" containsString="0" containsNumber="1" containsInteger="1" minValue="0" maxValue="28" count="21">
        <n v="2"/>
        <n v="16"/>
        <n v="0"/>
        <n v="8"/>
        <n v="6"/>
        <n v="5"/>
        <n v="3"/>
        <n v="1"/>
        <n v="4"/>
        <n v="18"/>
        <n v="12"/>
        <n v="10"/>
        <n v="15"/>
        <n v="7"/>
        <n v="23"/>
        <n v="14"/>
        <n v="11"/>
        <n v="19"/>
        <n v="9"/>
        <n v="28"/>
        <n v="17"/>
      </sharedItems>
    </cacheField>
    <cacheField name="Sum of Sales" numFmtId="0">
      <sharedItems containsSemiMixedTypes="0" containsString="0" containsNumber="1" containsInteger="1" minValue="0" maxValue="6" count="7">
        <n v="0"/>
        <n v="1"/>
        <n v="2"/>
        <n v="3"/>
        <n v="5"/>
        <n v="4"/>
        <n v="6"/>
      </sharedItems>
    </cacheField>
    <cacheField name="Sum of Spend" numFmtId="44">
      <sharedItems containsSemiMixedTypes="0" containsString="0" containsNumber="1" minValue="0" maxValue="608.5886798937228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o" refreshedDate="44613.763870486109" createdVersion="7" refreshedVersion="7" minRefreshableVersion="3" recordCount="292" xr:uid="{AE58DA7D-AA4A-4F67-8809-85745D94F9E9}">
  <cacheSource type="worksheet">
    <worksheetSource ref="A1:I293" sheet="Prospectiing"/>
  </cacheSource>
  <cacheFields count="9">
    <cacheField name="Date" numFmtId="14">
      <sharedItems containsSemiMixedTypes="0" containsNonDate="0" containsDate="1" containsString="0" minDate="2019-06-01T00:00:00" maxDate="2019-07-01T00:00:00"/>
    </cacheField>
    <cacheField name="Campaign" numFmtId="0">
      <sharedItems count="1">
        <s v="Prospecting"/>
      </sharedItems>
    </cacheField>
    <cacheField name="Strategy Type" numFmtId="0">
      <sharedItems count="3">
        <s v="Audience"/>
        <s v="Context"/>
        <s v="Reach"/>
      </sharedItems>
    </cacheField>
    <cacheField name="Strategy" numFmtId="0">
      <sharedItems count="23">
        <s v="Audience - Cautious Homeowners"/>
        <s v="Audience - Demo - Aged 18-24"/>
        <s v="Audience - In Market - Insurance"/>
        <s v="Audience Overlap - Car Brand - Ford"/>
        <s v="Audience Overlap - Festival Lovers"/>
        <s v="Audience Overlap - Home Movers"/>
        <s v="Insurance Keywords Audience"/>
        <s v="Brand Keywords"/>
        <s v="eBay"/>
        <s v="Insurance - Keywords"/>
        <s v="tomsguide.com"/>
        <s v="Automotive - Keywords"/>
        <s v="yahoo"/>
        <s v="High propensity domains"/>
        <s v="cars.com"/>
        <s v="Broad Reach"/>
        <s v="Performing Geos"/>
        <s v="Time Of Day"/>
        <s v="Audience - in-Market - Holidays"/>
        <s v="Performing Domains"/>
        <s v="Performing Keywords"/>
        <s v="Audience - Moms"/>
        <s v="Formula1" f="1"/>
      </sharedItems>
    </cacheField>
    <cacheField name="Sum of Impressions" numFmtId="0">
      <sharedItems containsSemiMixedTypes="0" containsString="0" containsNumber="1" containsInteger="1" minValue="0" maxValue="208670" count="286">
        <n v="24034"/>
        <n v="4830"/>
        <n v="10071"/>
        <n v="509"/>
        <n v="1833"/>
        <n v="2060"/>
        <n v="13519"/>
        <n v="235"/>
        <n v="3797"/>
        <n v="242"/>
        <n v="2148"/>
        <n v="2509"/>
        <n v="208670"/>
        <n v="2975"/>
        <n v="1544"/>
        <n v="191677"/>
        <n v="1732"/>
        <n v="21911"/>
        <n v="11355"/>
        <n v="2477"/>
        <n v="4513"/>
        <n v="314"/>
        <n v="1069"/>
        <n v="1120"/>
        <n v="7299"/>
        <n v="95"/>
        <n v="39"/>
        <n v="83"/>
        <n v="3022"/>
        <n v="3092"/>
        <n v="116724"/>
        <n v="3425"/>
        <n v="837"/>
        <n v="138320"/>
        <n v="1050"/>
        <n v="1102"/>
        <n v="3555"/>
        <n v="6256"/>
        <n v="1165"/>
        <n v="4360"/>
        <n v="4482"/>
        <n v="11328"/>
        <n v="12"/>
        <n v="3979"/>
        <n v="1715"/>
        <n v="83365"/>
        <n v="7129"/>
        <n v="145044"/>
        <n v="19498"/>
        <n v="5229"/>
        <n v="10036"/>
        <n v="1245"/>
        <n v="3793"/>
        <n v="5885"/>
        <n v="18957"/>
        <n v="2340"/>
        <n v="138136"/>
        <n v="4416"/>
        <n v="112401"/>
        <n v="16325"/>
        <n v="6290"/>
        <n v="11564"/>
        <n v="1260"/>
        <n v="4066"/>
        <n v="5914"/>
        <n v="17911"/>
        <n v="2962"/>
        <n v="131247"/>
        <n v="2596"/>
        <n v="103283"/>
        <n v="2921"/>
        <n v="17701"/>
        <n v="5164"/>
        <n v="10257"/>
        <n v="647"/>
        <n v="2083"/>
        <n v="8573"/>
        <n v="19761"/>
        <n v="2513"/>
        <n v="136854"/>
        <n v="2419"/>
        <n v="122754"/>
        <n v="3426"/>
        <n v="29013"/>
        <n v="4935"/>
        <n v="9756"/>
        <n v="651"/>
        <n v="2104"/>
        <n v="8354"/>
        <n v="20240"/>
        <n v="2347"/>
        <n v="133375"/>
        <n v="2336"/>
        <n v="121079"/>
        <n v="3319"/>
        <n v="30724"/>
        <n v="5364"/>
        <n v="10246"/>
        <n v="538"/>
        <n v="2086"/>
        <n v="8431"/>
        <n v="17685"/>
        <n v="5190"/>
        <n v="134634"/>
        <n v="1289"/>
        <n v="137091"/>
        <n v="1263"/>
        <n v="24897"/>
        <n v="4812"/>
        <n v="9772"/>
        <n v="522"/>
        <n v="1695"/>
        <n v="8747"/>
        <n v="18711"/>
        <n v="8689"/>
        <n v="131091"/>
        <n v="134456"/>
        <n v="27281"/>
        <n v="0"/>
        <n v="5030"/>
        <n v="9703"/>
        <n v="701"/>
        <n v="2868"/>
        <n v="7214"/>
        <n v="18054"/>
        <n v="9008"/>
        <n v="128266"/>
        <n v="129607"/>
        <n v="21834"/>
        <n v="2562"/>
        <n v="9985"/>
        <n v="280"/>
        <n v="1218"/>
        <n v="4109"/>
        <n v="12782"/>
        <n v="8703"/>
        <n v="127894"/>
        <n v="115837"/>
        <n v="21089"/>
        <n v="3417"/>
        <n v="148"/>
        <n v="488"/>
        <n v="985"/>
        <n v="4616"/>
        <n v="4175"/>
        <n v="88336"/>
        <n v="54513"/>
        <n v="5474"/>
        <n v="2963"/>
        <n v="4895"/>
        <n v="4001"/>
        <n v="93157"/>
        <n v="50895"/>
        <n v="14309"/>
        <n v="2764"/>
        <n v="4882"/>
        <n v="3787"/>
        <n v="92946"/>
        <n v="51100"/>
        <n v="14009"/>
        <n v="3077"/>
        <n v="11660"/>
        <n v="4471"/>
        <n v="2542"/>
        <n v="459"/>
        <n v="530"/>
        <n v="98903"/>
        <n v="54742"/>
        <n v="9092"/>
        <n v="2980"/>
        <n v="11217"/>
        <n v="4470"/>
        <n v="872"/>
        <n v="1504"/>
        <n v="823"/>
        <n v="87445"/>
        <n v="57806"/>
        <n v="8970"/>
        <n v="2901"/>
        <n v="10664"/>
        <n v="4431"/>
        <n v="803"/>
        <n v="1428"/>
        <n v="908"/>
        <n v="87061"/>
        <n v="55456"/>
        <n v="11202"/>
        <n v="2741"/>
        <n v="10207"/>
        <n v="4218"/>
        <n v="862"/>
        <n v="1571"/>
        <n v="1012"/>
        <n v="85786"/>
        <n v="55497"/>
        <n v="259"/>
        <n v="1625"/>
        <n v="2979"/>
        <n v="21867"/>
        <n v="4548"/>
        <n v="491"/>
        <n v="999"/>
        <n v="4719"/>
        <n v="103022"/>
        <n v="44453"/>
        <n v="197"/>
        <n v="8501"/>
        <n v="3016"/>
        <n v="20157"/>
        <n v="4611"/>
        <n v="5915"/>
        <n v="101594"/>
        <n v="42329"/>
        <n v="229"/>
        <n v="9173"/>
        <n v="3177"/>
        <n v="21428"/>
        <n v="4313"/>
        <n v="5834"/>
        <n v="106519"/>
        <n v="44054"/>
        <n v="189"/>
        <n v="11649"/>
        <n v="3107"/>
        <n v="20469"/>
        <n v="4266"/>
        <n v="5658"/>
        <n v="103279"/>
        <n v="44115"/>
        <n v="172"/>
        <n v="8916"/>
        <n v="2932"/>
        <n v="21153"/>
        <n v="4405"/>
        <n v="5796"/>
        <n v="110303"/>
        <n v="54400"/>
        <n v="4739"/>
        <n v="2759"/>
        <n v="20517"/>
        <n v="4578"/>
        <n v="5913"/>
        <n v="113534"/>
        <n v="55742"/>
        <n v="152"/>
        <n v="10599"/>
        <n v="1942"/>
        <n v="16935"/>
        <n v="5022"/>
        <n v="5765"/>
        <n v="5735"/>
        <n v="128799"/>
        <n v="20"/>
        <n v="58523"/>
        <n v="153"/>
        <n v="2953"/>
        <n v="1550"/>
        <n v="9267"/>
        <n v="11222"/>
        <n v="6304"/>
        <n v="5689"/>
        <n v="60716"/>
        <n v="13"/>
        <n v="55532"/>
        <n v="128"/>
        <n v="7010"/>
        <n v="1567"/>
        <n v="8904"/>
        <n v="12248"/>
        <n v="5850"/>
        <n v="5480"/>
        <n v="64160"/>
        <n v="14"/>
        <n v="59697"/>
        <n v="265"/>
        <n v="4494"/>
        <n v="1406"/>
        <n v="9387"/>
        <n v="11777"/>
        <n v="6238"/>
        <n v="6027"/>
        <n v="144440"/>
        <n v="17"/>
        <n v="134489"/>
        <n v="138"/>
        <n v="18417"/>
      </sharedItems>
    </cacheField>
    <cacheField name="Sum of Clicks" numFmtId="0">
      <sharedItems containsSemiMixedTypes="0" containsString="0" containsNumber="1" containsInteger="1" minValue="0" maxValue="104" count="48">
        <n v="6"/>
        <n v="1"/>
        <n v="3"/>
        <n v="0"/>
        <n v="2"/>
        <n v="4"/>
        <n v="42"/>
        <n v="104"/>
        <n v="14"/>
        <n v="58"/>
        <n v="13"/>
        <n v="63"/>
        <n v="27"/>
        <n v="35"/>
        <n v="22"/>
        <n v="17"/>
        <n v="41"/>
        <n v="21"/>
        <n v="10"/>
        <n v="24"/>
        <n v="34"/>
        <n v="5"/>
        <n v="19"/>
        <n v="45"/>
        <n v="60"/>
        <n v="47"/>
        <n v="53"/>
        <n v="16"/>
        <n v="48"/>
        <n v="31"/>
        <n v="20"/>
        <n v="50"/>
        <n v="44"/>
        <n v="43"/>
        <n v="25"/>
        <n v="23"/>
        <n v="15"/>
        <n v="9"/>
        <n v="30"/>
        <n v="28"/>
        <n v="11"/>
        <n v="8"/>
        <n v="12"/>
        <n v="7"/>
        <n v="29"/>
        <n v="18"/>
        <n v="26"/>
        <n v="33"/>
      </sharedItems>
    </cacheField>
    <cacheField name="Sum of Quotes" numFmtId="0">
      <sharedItems containsSemiMixedTypes="0" containsString="0" containsNumber="1" containsInteger="1" minValue="0" maxValue="28"/>
    </cacheField>
    <cacheField name="Sum of Sales" numFmtId="0">
      <sharedItems containsSemiMixedTypes="0" containsString="0" containsNumber="1" containsInteger="1" minValue="0" maxValue="6"/>
    </cacheField>
    <cacheField name="Sum of Spend" numFmtId="44">
      <sharedItems containsSemiMixedTypes="0" containsString="0" containsNumber="1" minValue="0" maxValue="608.58867989372288"/>
    </cacheField>
  </cacheFields>
  <calculatedItems count="1">
    <calculatedItem>
      <pivotArea cacheIndex="1" outline="0" fieldPosition="0">
        <references count="1">
          <reference field="3" count="1">
            <x v="22"/>
          </reference>
        </references>
      </pivotArea>
    </calculatedItem>
  </calculatedItem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lio" refreshedDate="44613.908928124998" createdVersion="7" refreshedVersion="7" minRefreshableVersion="3" recordCount="218" xr:uid="{D3136670-E518-4476-AD34-41B8DC4B0CD5}">
  <cacheSource type="worksheet">
    <worksheetSource ref="A1:I219" sheet="Retargeting"/>
  </cacheSource>
  <cacheFields count="9">
    <cacheField name="Date" numFmtId="14">
      <sharedItems containsSemiMixedTypes="0" containsNonDate="0" containsDate="1" containsString="0" minDate="2019-06-01T00:00:00" maxDate="2019-07-01T00:00:00"/>
    </cacheField>
    <cacheField name="Campaign" numFmtId="0">
      <sharedItems/>
    </cacheField>
    <cacheField name="Strategy Type" numFmtId="0">
      <sharedItems count="1">
        <s v="Retargeting"/>
      </sharedItems>
    </cacheField>
    <cacheField name="Strategy" numFmtId="0">
      <sharedItems count="9">
        <s v="Homepage 1 Day Recency"/>
        <s v="Homepage 1-2 Day Recency"/>
        <s v="Homepage 14 Day Recency"/>
        <s v="Homepage 2-13 Day Recency"/>
        <s v="Homepage Unreached Users"/>
        <s v="Homepage 1 Hour Recency"/>
        <s v="Homepage Performing Domains"/>
        <s v="Homepage 10 Minute Recency"/>
        <s v="Homepage - All recencies"/>
      </sharedItems>
    </cacheField>
    <cacheField name="Sum of Impressions" numFmtId="0">
      <sharedItems containsSemiMixedTypes="0" containsString="0" containsNumber="1" containsInteger="1" minValue="0" maxValue="53964"/>
    </cacheField>
    <cacheField name="Sum of Clicks" numFmtId="0">
      <sharedItems containsSemiMixedTypes="0" containsString="0" containsNumber="1" containsInteger="1" minValue="0" maxValue="27"/>
    </cacheField>
    <cacheField name="Sum of Quotes" numFmtId="0">
      <sharedItems containsSemiMixedTypes="0" containsString="0" containsNumber="1" containsInteger="1" minValue="0" maxValue="18"/>
    </cacheField>
    <cacheField name="Sum of Sales" numFmtId="0">
      <sharedItems containsSemiMixedTypes="0" containsString="0" containsNumber="1" containsInteger="1" minValue="0" maxValue="5"/>
    </cacheField>
    <cacheField name="Sum of Spend" numFmtId="44">
      <sharedItems containsSemiMixedTypes="0" containsString="0" containsNumber="1" minValue="0" maxValue="344.5461560194211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0">
  <r>
    <d v="2019-06-01T00:00:00"/>
    <x v="0"/>
    <x v="0"/>
    <x v="0"/>
    <x v="0"/>
    <x v="0"/>
    <x v="0"/>
    <x v="0"/>
    <n v="65.103609328186494"/>
  </r>
  <r>
    <d v="2019-06-01T00:00:00"/>
    <x v="0"/>
    <x v="0"/>
    <x v="1"/>
    <x v="1"/>
    <x v="1"/>
    <x v="1"/>
    <x v="0"/>
    <n v="12.186455545722247"/>
  </r>
  <r>
    <d v="2019-06-01T00:00:00"/>
    <x v="0"/>
    <x v="0"/>
    <x v="2"/>
    <x v="2"/>
    <x v="2"/>
    <x v="2"/>
    <x v="0"/>
    <n v="27.771511439772276"/>
  </r>
  <r>
    <d v="2019-06-01T00:00:00"/>
    <x v="0"/>
    <x v="0"/>
    <x v="3"/>
    <x v="3"/>
    <x v="3"/>
    <x v="1"/>
    <x v="0"/>
    <n v="1.3624133824740445"/>
  </r>
  <r>
    <d v="2019-06-01T00:00:00"/>
    <x v="0"/>
    <x v="0"/>
    <x v="4"/>
    <x v="4"/>
    <x v="4"/>
    <x v="3"/>
    <x v="0"/>
    <n v="5.2020087476086783"/>
  </r>
  <r>
    <d v="2019-06-01T00:00:00"/>
    <x v="0"/>
    <x v="0"/>
    <x v="5"/>
    <x v="5"/>
    <x v="1"/>
    <x v="2"/>
    <x v="0"/>
    <n v="5.7440994386843611"/>
  </r>
  <r>
    <d v="2019-06-01T00:00:00"/>
    <x v="0"/>
    <x v="0"/>
    <x v="6"/>
    <x v="6"/>
    <x v="4"/>
    <x v="4"/>
    <x v="0"/>
    <n v="37.460037189743666"/>
  </r>
  <r>
    <d v="2019-06-01T00:00:00"/>
    <x v="0"/>
    <x v="1"/>
    <x v="7"/>
    <x v="7"/>
    <x v="3"/>
    <x v="2"/>
    <x v="0"/>
    <n v="0.51523458537851963"/>
  </r>
  <r>
    <d v="2019-06-01T00:00:00"/>
    <x v="0"/>
    <x v="1"/>
    <x v="8"/>
    <x v="8"/>
    <x v="1"/>
    <x v="2"/>
    <x v="0"/>
    <n v="4.1712130525277429"/>
  </r>
  <r>
    <d v="2019-06-01T00:00:00"/>
    <x v="0"/>
    <x v="1"/>
    <x v="9"/>
    <x v="9"/>
    <x v="3"/>
    <x v="2"/>
    <x v="0"/>
    <n v="1.9511284193654996"/>
  </r>
  <r>
    <d v="2019-06-01T00:00:00"/>
    <x v="0"/>
    <x v="1"/>
    <x v="10"/>
    <x v="10"/>
    <x v="5"/>
    <x v="2"/>
    <x v="0"/>
    <n v="14.153822830826414"/>
  </r>
  <r>
    <d v="2019-06-01T00:00:00"/>
    <x v="0"/>
    <x v="1"/>
    <x v="11"/>
    <x v="11"/>
    <x v="4"/>
    <x v="2"/>
    <x v="0"/>
    <n v="5.8031816233544662"/>
  </r>
  <r>
    <d v="2019-06-01T00:00:00"/>
    <x v="0"/>
    <x v="1"/>
    <x v="12"/>
    <x v="12"/>
    <x v="6"/>
    <x v="5"/>
    <x v="0"/>
    <n v="608.58867989372288"/>
  </r>
  <r>
    <d v="2019-06-01T00:00:00"/>
    <x v="0"/>
    <x v="1"/>
    <x v="13"/>
    <x v="13"/>
    <x v="5"/>
    <x v="2"/>
    <x v="0"/>
    <n v="44.322717452090345"/>
  </r>
  <r>
    <d v="2019-06-01T00:00:00"/>
    <x v="0"/>
    <x v="1"/>
    <x v="14"/>
    <x v="14"/>
    <x v="3"/>
    <x v="6"/>
    <x v="0"/>
    <n v="13.311937055414415"/>
  </r>
  <r>
    <d v="2019-06-01T00:00:00"/>
    <x v="0"/>
    <x v="2"/>
    <x v="15"/>
    <x v="15"/>
    <x v="7"/>
    <x v="7"/>
    <x v="1"/>
    <n v="577.11733589830646"/>
  </r>
  <r>
    <d v="2019-06-01T00:00:00"/>
    <x v="0"/>
    <x v="2"/>
    <x v="16"/>
    <x v="16"/>
    <x v="1"/>
    <x v="8"/>
    <x v="1"/>
    <n v="3.3001127091045794"/>
  </r>
  <r>
    <d v="2019-06-01T00:00:00"/>
    <x v="0"/>
    <x v="2"/>
    <x v="17"/>
    <x v="17"/>
    <x v="8"/>
    <x v="2"/>
    <x v="0"/>
    <n v="35.657352551384498"/>
  </r>
  <r>
    <d v="2019-06-01T00:00:00"/>
    <x v="1"/>
    <x v="3"/>
    <x v="18"/>
    <x v="18"/>
    <x v="9"/>
    <x v="5"/>
    <x v="0"/>
    <n v="133.27667227561307"/>
  </r>
  <r>
    <d v="2019-06-01T00:00:00"/>
    <x v="1"/>
    <x v="3"/>
    <x v="19"/>
    <x v="19"/>
    <x v="0"/>
    <x v="2"/>
    <x v="0"/>
    <n v="58.825112810365923"/>
  </r>
  <r>
    <d v="2019-06-01T00:00:00"/>
    <x v="1"/>
    <x v="3"/>
    <x v="20"/>
    <x v="20"/>
    <x v="9"/>
    <x v="6"/>
    <x v="0"/>
    <n v="151.64328990832468"/>
  </r>
  <r>
    <d v="2019-06-01T00:00:00"/>
    <x v="1"/>
    <x v="3"/>
    <x v="21"/>
    <x v="21"/>
    <x v="10"/>
    <x v="2"/>
    <x v="0"/>
    <n v="284.57771081725599"/>
  </r>
  <r>
    <d v="2019-06-01T00:00:00"/>
    <x v="1"/>
    <x v="3"/>
    <x v="22"/>
    <x v="22"/>
    <x v="3"/>
    <x v="0"/>
    <x v="2"/>
    <n v="6.9288398425738045"/>
  </r>
  <r>
    <d v="2019-06-02T00:00:00"/>
    <x v="0"/>
    <x v="0"/>
    <x v="0"/>
    <x v="23"/>
    <x v="2"/>
    <x v="2"/>
    <x v="0"/>
    <n v="31.887229915647232"/>
  </r>
  <r>
    <d v="2019-06-02T00:00:00"/>
    <x v="0"/>
    <x v="0"/>
    <x v="1"/>
    <x v="24"/>
    <x v="1"/>
    <x v="7"/>
    <x v="0"/>
    <n v="6.5811268649204546"/>
  </r>
  <r>
    <d v="2019-06-02T00:00:00"/>
    <x v="0"/>
    <x v="0"/>
    <x v="2"/>
    <x v="25"/>
    <x v="1"/>
    <x v="2"/>
    <x v="0"/>
    <n v="12.753108353136772"/>
  </r>
  <r>
    <d v="2019-06-02T00:00:00"/>
    <x v="0"/>
    <x v="0"/>
    <x v="3"/>
    <x v="26"/>
    <x v="3"/>
    <x v="2"/>
    <x v="0"/>
    <n v="0.84925856985918657"/>
  </r>
  <r>
    <d v="2019-06-02T00:00:00"/>
    <x v="0"/>
    <x v="0"/>
    <x v="4"/>
    <x v="27"/>
    <x v="1"/>
    <x v="7"/>
    <x v="0"/>
    <n v="3.0202938421632304"/>
  </r>
  <r>
    <d v="2019-06-02T00:00:00"/>
    <x v="0"/>
    <x v="0"/>
    <x v="5"/>
    <x v="28"/>
    <x v="3"/>
    <x v="7"/>
    <x v="0"/>
    <n v="3.2435116933415227"/>
  </r>
  <r>
    <d v="2019-06-02T00:00:00"/>
    <x v="0"/>
    <x v="0"/>
    <x v="6"/>
    <x v="29"/>
    <x v="4"/>
    <x v="2"/>
    <x v="0"/>
    <n v="20.71449305084349"/>
  </r>
  <r>
    <d v="2019-06-02T00:00:00"/>
    <x v="0"/>
    <x v="1"/>
    <x v="7"/>
    <x v="30"/>
    <x v="3"/>
    <x v="2"/>
    <x v="0"/>
    <n v="0.27872074692213611"/>
  </r>
  <r>
    <d v="2019-06-02T00:00:00"/>
    <x v="0"/>
    <x v="1"/>
    <x v="8"/>
    <x v="31"/>
    <x v="3"/>
    <x v="2"/>
    <x v="0"/>
    <n v="3.2918643303238973E-2"/>
  </r>
  <r>
    <d v="2019-06-02T00:00:00"/>
    <x v="0"/>
    <x v="1"/>
    <x v="9"/>
    <x v="32"/>
    <x v="3"/>
    <x v="2"/>
    <x v="0"/>
    <n v="0.86314313282939281"/>
  </r>
  <r>
    <d v="2019-06-02T00:00:00"/>
    <x v="0"/>
    <x v="1"/>
    <x v="10"/>
    <x v="33"/>
    <x v="3"/>
    <x v="2"/>
    <x v="0"/>
    <n v="21.816741418992791"/>
  </r>
  <r>
    <d v="2019-06-02T00:00:00"/>
    <x v="0"/>
    <x v="1"/>
    <x v="11"/>
    <x v="34"/>
    <x v="1"/>
    <x v="6"/>
    <x v="1"/>
    <n v="7.5848272804364036"/>
  </r>
  <r>
    <d v="2019-06-02T00:00:00"/>
    <x v="0"/>
    <x v="1"/>
    <x v="12"/>
    <x v="35"/>
    <x v="8"/>
    <x v="9"/>
    <x v="3"/>
    <n v="343.12305687441585"/>
  </r>
  <r>
    <d v="2019-06-02T00:00:00"/>
    <x v="0"/>
    <x v="1"/>
    <x v="13"/>
    <x v="36"/>
    <x v="4"/>
    <x v="7"/>
    <x v="0"/>
    <n v="57.077483384119752"/>
  </r>
  <r>
    <d v="2019-06-02T00:00:00"/>
    <x v="0"/>
    <x v="1"/>
    <x v="14"/>
    <x v="37"/>
    <x v="3"/>
    <x v="2"/>
    <x v="0"/>
    <n v="7.9822572971628256"/>
  </r>
  <r>
    <d v="2019-06-02T00:00:00"/>
    <x v="0"/>
    <x v="2"/>
    <x v="15"/>
    <x v="38"/>
    <x v="11"/>
    <x v="2"/>
    <x v="0"/>
    <n v="434.56199887951902"/>
  </r>
  <r>
    <d v="2019-06-02T00:00:00"/>
    <x v="0"/>
    <x v="2"/>
    <x v="16"/>
    <x v="39"/>
    <x v="1"/>
    <x v="2"/>
    <x v="0"/>
    <n v="2.2992948586390667"/>
  </r>
  <r>
    <d v="2019-06-02T00:00:00"/>
    <x v="0"/>
    <x v="2"/>
    <x v="17"/>
    <x v="40"/>
    <x v="4"/>
    <x v="7"/>
    <x v="0"/>
    <n v="2.1270376794887782"/>
  </r>
  <r>
    <d v="2019-06-02T00:00:00"/>
    <x v="1"/>
    <x v="3"/>
    <x v="18"/>
    <x v="41"/>
    <x v="12"/>
    <x v="0"/>
    <x v="0"/>
    <n v="234.57124534455875"/>
  </r>
  <r>
    <d v="2019-06-02T00:00:00"/>
    <x v="1"/>
    <x v="3"/>
    <x v="19"/>
    <x v="42"/>
    <x v="2"/>
    <x v="0"/>
    <x v="0"/>
    <n v="81.996705956296111"/>
  </r>
  <r>
    <d v="2019-06-02T00:00:00"/>
    <x v="1"/>
    <x v="3"/>
    <x v="20"/>
    <x v="43"/>
    <x v="9"/>
    <x v="2"/>
    <x v="0"/>
    <n v="195.68943762927435"/>
  </r>
  <r>
    <d v="2019-06-02T00:00:00"/>
    <x v="1"/>
    <x v="3"/>
    <x v="21"/>
    <x v="44"/>
    <x v="13"/>
    <x v="10"/>
    <x v="0"/>
    <n v="342.07398383766969"/>
  </r>
  <r>
    <d v="2019-06-02T00:00:00"/>
    <x v="1"/>
    <x v="3"/>
    <x v="22"/>
    <x v="16"/>
    <x v="1"/>
    <x v="2"/>
    <x v="0"/>
    <n v="7.8428925821258657"/>
  </r>
  <r>
    <d v="2019-06-03T00:00:00"/>
    <x v="0"/>
    <x v="0"/>
    <x v="1"/>
    <x v="45"/>
    <x v="3"/>
    <x v="2"/>
    <x v="0"/>
    <n v="9.4407208251810637"/>
  </r>
  <r>
    <d v="2019-06-03T00:00:00"/>
    <x v="0"/>
    <x v="0"/>
    <x v="2"/>
    <x v="46"/>
    <x v="3"/>
    <x v="2"/>
    <x v="0"/>
    <n v="17.432018894547525"/>
  </r>
  <r>
    <d v="2019-06-03T00:00:00"/>
    <x v="0"/>
    <x v="0"/>
    <x v="3"/>
    <x v="47"/>
    <x v="3"/>
    <x v="11"/>
    <x v="0"/>
    <n v="3.1826097075032158"/>
  </r>
  <r>
    <d v="2019-06-03T00:00:00"/>
    <x v="0"/>
    <x v="0"/>
    <x v="4"/>
    <x v="48"/>
    <x v="3"/>
    <x v="3"/>
    <x v="0"/>
    <n v="12.379277517959618"/>
  </r>
  <r>
    <d v="2019-06-03T00:00:00"/>
    <x v="0"/>
    <x v="0"/>
    <x v="5"/>
    <x v="49"/>
    <x v="1"/>
    <x v="11"/>
    <x v="0"/>
    <n v="12.688523089734025"/>
  </r>
  <r>
    <d v="2019-06-03T00:00:00"/>
    <x v="0"/>
    <x v="0"/>
    <x v="6"/>
    <x v="50"/>
    <x v="4"/>
    <x v="7"/>
    <x v="0"/>
    <n v="31.397957133677512"/>
  </r>
  <r>
    <d v="2019-06-03T00:00:00"/>
    <x v="0"/>
    <x v="1"/>
    <x v="8"/>
    <x v="51"/>
    <x v="3"/>
    <x v="2"/>
    <x v="0"/>
    <n v="8.9804587934916528E-3"/>
  </r>
  <r>
    <d v="2019-06-03T00:00:00"/>
    <x v="0"/>
    <x v="1"/>
    <x v="10"/>
    <x v="52"/>
    <x v="4"/>
    <x v="2"/>
    <x v="0"/>
    <n v="34.991309483367331"/>
  </r>
  <r>
    <d v="2019-06-03T00:00:00"/>
    <x v="0"/>
    <x v="1"/>
    <x v="11"/>
    <x v="53"/>
    <x v="4"/>
    <x v="2"/>
    <x v="0"/>
    <n v="4.2129790491676014"/>
  </r>
  <r>
    <d v="2019-06-03T00:00:00"/>
    <x v="0"/>
    <x v="1"/>
    <x v="12"/>
    <x v="54"/>
    <x v="14"/>
    <x v="2"/>
    <x v="0"/>
    <n v="241.65008894875081"/>
  </r>
  <r>
    <d v="2019-06-03T00:00:00"/>
    <x v="0"/>
    <x v="1"/>
    <x v="13"/>
    <x v="55"/>
    <x v="2"/>
    <x v="2"/>
    <x v="0"/>
    <n v="115.91237267376096"/>
  </r>
  <r>
    <d v="2019-06-03T00:00:00"/>
    <x v="0"/>
    <x v="2"/>
    <x v="15"/>
    <x v="56"/>
    <x v="15"/>
    <x v="7"/>
    <x v="0"/>
    <n v="445.00595217134423"/>
  </r>
  <r>
    <d v="2019-06-03T00:00:00"/>
    <x v="0"/>
    <x v="2"/>
    <x v="17"/>
    <x v="57"/>
    <x v="14"/>
    <x v="2"/>
    <x v="0"/>
    <n v="35.847331474253942"/>
  </r>
  <r>
    <d v="2019-06-03T00:00:00"/>
    <x v="1"/>
    <x v="3"/>
    <x v="18"/>
    <x v="58"/>
    <x v="10"/>
    <x v="6"/>
    <x v="0"/>
    <n v="225.65076375997288"/>
  </r>
  <r>
    <d v="2019-06-03T00:00:00"/>
    <x v="1"/>
    <x v="3"/>
    <x v="19"/>
    <x v="59"/>
    <x v="16"/>
    <x v="2"/>
    <x v="0"/>
    <n v="90.285919449555806"/>
  </r>
  <r>
    <d v="2019-06-03T00:00:00"/>
    <x v="1"/>
    <x v="3"/>
    <x v="20"/>
    <x v="60"/>
    <x v="9"/>
    <x v="12"/>
    <x v="3"/>
    <n v="193.85109493340573"/>
  </r>
  <r>
    <d v="2019-06-03T00:00:00"/>
    <x v="1"/>
    <x v="3"/>
    <x v="21"/>
    <x v="61"/>
    <x v="9"/>
    <x v="13"/>
    <x v="3"/>
    <n v="344.54615601942118"/>
  </r>
  <r>
    <d v="2019-06-03T00:00:00"/>
    <x v="1"/>
    <x v="3"/>
    <x v="22"/>
    <x v="62"/>
    <x v="3"/>
    <x v="2"/>
    <x v="0"/>
    <n v="6.092113904523587"/>
  </r>
  <r>
    <d v="2019-06-04T00:00:00"/>
    <x v="0"/>
    <x v="0"/>
    <x v="1"/>
    <x v="63"/>
    <x v="3"/>
    <x v="6"/>
    <x v="0"/>
    <n v="14.2080466663206"/>
  </r>
  <r>
    <d v="2019-06-04T00:00:00"/>
    <x v="0"/>
    <x v="0"/>
    <x v="2"/>
    <x v="64"/>
    <x v="5"/>
    <x v="8"/>
    <x v="0"/>
    <n v="28.445669781113246"/>
  </r>
  <r>
    <d v="2019-06-04T00:00:00"/>
    <x v="0"/>
    <x v="0"/>
    <x v="3"/>
    <x v="65"/>
    <x v="3"/>
    <x v="2"/>
    <x v="0"/>
    <n v="3.3744209101774527"/>
  </r>
  <r>
    <d v="2019-06-04T00:00:00"/>
    <x v="0"/>
    <x v="0"/>
    <x v="4"/>
    <x v="66"/>
    <x v="3"/>
    <x v="2"/>
    <x v="0"/>
    <n v="10.745056553229851"/>
  </r>
  <r>
    <d v="2019-06-04T00:00:00"/>
    <x v="0"/>
    <x v="0"/>
    <x v="5"/>
    <x v="67"/>
    <x v="4"/>
    <x v="2"/>
    <x v="0"/>
    <n v="16.879701960792918"/>
  </r>
  <r>
    <d v="2019-06-04T00:00:00"/>
    <x v="0"/>
    <x v="0"/>
    <x v="6"/>
    <x v="68"/>
    <x v="5"/>
    <x v="14"/>
    <x v="0"/>
    <n v="53.320756564753211"/>
  </r>
  <r>
    <d v="2019-06-04T00:00:00"/>
    <x v="0"/>
    <x v="1"/>
    <x v="10"/>
    <x v="69"/>
    <x v="1"/>
    <x v="7"/>
    <x v="0"/>
    <n v="21.023807255119088"/>
  </r>
  <r>
    <d v="2019-06-04T00:00:00"/>
    <x v="0"/>
    <x v="1"/>
    <x v="12"/>
    <x v="70"/>
    <x v="17"/>
    <x v="7"/>
    <x v="0"/>
    <n v="321.78333629604225"/>
  </r>
  <r>
    <d v="2019-06-04T00:00:00"/>
    <x v="0"/>
    <x v="1"/>
    <x v="13"/>
    <x v="71"/>
    <x v="4"/>
    <x v="3"/>
    <x v="4"/>
    <n v="73.625971133435712"/>
  </r>
  <r>
    <d v="2019-06-04T00:00:00"/>
    <x v="0"/>
    <x v="2"/>
    <x v="15"/>
    <x v="72"/>
    <x v="18"/>
    <x v="2"/>
    <x v="0"/>
    <n v="286.25479447077498"/>
  </r>
  <r>
    <d v="2019-06-04T00:00:00"/>
    <x v="0"/>
    <x v="2"/>
    <x v="17"/>
    <x v="73"/>
    <x v="19"/>
    <x v="13"/>
    <x v="0"/>
    <n v="40.491147930050666"/>
  </r>
  <r>
    <d v="2019-06-04T00:00:00"/>
    <x v="1"/>
    <x v="3"/>
    <x v="18"/>
    <x v="74"/>
    <x v="20"/>
    <x v="0"/>
    <x v="0"/>
    <n v="132.47496414083813"/>
  </r>
  <r>
    <d v="2019-06-04T00:00:00"/>
    <x v="1"/>
    <x v="3"/>
    <x v="19"/>
    <x v="75"/>
    <x v="5"/>
    <x v="8"/>
    <x v="1"/>
    <n v="75.089703465573734"/>
  </r>
  <r>
    <d v="2019-06-04T00:00:00"/>
    <x v="1"/>
    <x v="3"/>
    <x v="20"/>
    <x v="76"/>
    <x v="21"/>
    <x v="13"/>
    <x v="2"/>
    <n v="171.4580458850792"/>
  </r>
  <r>
    <d v="2019-06-04T00:00:00"/>
    <x v="1"/>
    <x v="3"/>
    <x v="21"/>
    <x v="77"/>
    <x v="22"/>
    <x v="2"/>
    <x v="0"/>
    <n v="239.16275830466952"/>
  </r>
  <r>
    <d v="2019-06-04T00:00:00"/>
    <x v="1"/>
    <x v="3"/>
    <x v="22"/>
    <x v="78"/>
    <x v="1"/>
    <x v="2"/>
    <x v="0"/>
    <n v="5.4717045653113541"/>
  </r>
  <r>
    <d v="2019-06-05T00:00:00"/>
    <x v="0"/>
    <x v="0"/>
    <x v="1"/>
    <x v="79"/>
    <x v="1"/>
    <x v="7"/>
    <x v="0"/>
    <n v="16.854956824450866"/>
  </r>
  <r>
    <d v="2019-06-05T00:00:00"/>
    <x v="0"/>
    <x v="0"/>
    <x v="2"/>
    <x v="80"/>
    <x v="5"/>
    <x v="8"/>
    <x v="0"/>
    <n v="32.432344596321265"/>
  </r>
  <r>
    <d v="2019-06-05T00:00:00"/>
    <x v="0"/>
    <x v="0"/>
    <x v="3"/>
    <x v="81"/>
    <x v="3"/>
    <x v="2"/>
    <x v="0"/>
    <n v="3.4543673752126121"/>
  </r>
  <r>
    <d v="2019-06-05T00:00:00"/>
    <x v="0"/>
    <x v="0"/>
    <x v="4"/>
    <x v="82"/>
    <x v="4"/>
    <x v="0"/>
    <x v="0"/>
    <n v="11.517719171976143"/>
  </r>
  <r>
    <d v="2019-06-05T00:00:00"/>
    <x v="0"/>
    <x v="0"/>
    <x v="5"/>
    <x v="83"/>
    <x v="1"/>
    <x v="2"/>
    <x v="0"/>
    <n v="16.911790774763453"/>
  </r>
  <r>
    <d v="2019-06-05T00:00:00"/>
    <x v="0"/>
    <x v="0"/>
    <x v="6"/>
    <x v="84"/>
    <x v="2"/>
    <x v="2"/>
    <x v="0"/>
    <n v="50.065059482789401"/>
  </r>
  <r>
    <d v="2019-06-05T00:00:00"/>
    <x v="0"/>
    <x v="1"/>
    <x v="10"/>
    <x v="85"/>
    <x v="3"/>
    <x v="7"/>
    <x v="0"/>
    <n v="24.595091136013721"/>
  </r>
  <r>
    <d v="2019-06-05T00:00:00"/>
    <x v="0"/>
    <x v="1"/>
    <x v="12"/>
    <x v="86"/>
    <x v="12"/>
    <x v="2"/>
    <x v="0"/>
    <n v="319.41934178649808"/>
  </r>
  <r>
    <d v="2019-06-05T00:00:00"/>
    <x v="0"/>
    <x v="1"/>
    <x v="13"/>
    <x v="87"/>
    <x v="4"/>
    <x v="2"/>
    <x v="0"/>
    <n v="42.719618206996003"/>
  </r>
  <r>
    <d v="2019-06-05T00:00:00"/>
    <x v="0"/>
    <x v="2"/>
    <x v="15"/>
    <x v="88"/>
    <x v="23"/>
    <x v="2"/>
    <x v="0"/>
    <n v="264.12582508586468"/>
  </r>
  <r>
    <d v="2019-06-05T00:00:00"/>
    <x v="0"/>
    <x v="2"/>
    <x v="16"/>
    <x v="89"/>
    <x v="4"/>
    <x v="7"/>
    <x v="0"/>
    <n v="8.311202476554632"/>
  </r>
  <r>
    <d v="2019-06-05T00:00:00"/>
    <x v="0"/>
    <x v="2"/>
    <x v="17"/>
    <x v="90"/>
    <x v="24"/>
    <x v="6"/>
    <x v="0"/>
    <n v="54.513984592448914"/>
  </r>
  <r>
    <d v="2019-06-05T00:00:00"/>
    <x v="1"/>
    <x v="3"/>
    <x v="18"/>
    <x v="91"/>
    <x v="16"/>
    <x v="2"/>
    <x v="0"/>
    <n v="113.85394902373055"/>
  </r>
  <r>
    <d v="2019-06-05T00:00:00"/>
    <x v="1"/>
    <x v="3"/>
    <x v="19"/>
    <x v="92"/>
    <x v="16"/>
    <x v="2"/>
    <x v="0"/>
    <n v="59.805979206405929"/>
  </r>
  <r>
    <d v="2019-06-05T00:00:00"/>
    <x v="1"/>
    <x v="3"/>
    <x v="20"/>
    <x v="93"/>
    <x v="13"/>
    <x v="4"/>
    <x v="0"/>
    <n v="337.18687089508768"/>
  </r>
  <r>
    <d v="2019-06-05T00:00:00"/>
    <x v="1"/>
    <x v="3"/>
    <x v="21"/>
    <x v="94"/>
    <x v="12"/>
    <x v="7"/>
    <x v="0"/>
    <n v="187.78174650302662"/>
  </r>
  <r>
    <d v="2019-06-05T00:00:00"/>
    <x v="1"/>
    <x v="3"/>
    <x v="22"/>
    <x v="95"/>
    <x v="3"/>
    <x v="4"/>
    <x v="1"/>
    <n v="4.7920347570415904"/>
  </r>
  <r>
    <d v="2019-06-06T00:00:00"/>
    <x v="0"/>
    <x v="0"/>
    <x v="1"/>
    <x v="96"/>
    <x v="4"/>
    <x v="3"/>
    <x v="0"/>
    <n v="13.87013142699913"/>
  </r>
  <r>
    <d v="2019-06-06T00:00:00"/>
    <x v="0"/>
    <x v="0"/>
    <x v="2"/>
    <x v="97"/>
    <x v="2"/>
    <x v="15"/>
    <x v="0"/>
    <n v="28.803604913057736"/>
  </r>
  <r>
    <d v="2019-06-06T00:00:00"/>
    <x v="0"/>
    <x v="0"/>
    <x v="3"/>
    <x v="98"/>
    <x v="3"/>
    <x v="2"/>
    <x v="0"/>
    <n v="1.7509045358622504"/>
  </r>
  <r>
    <d v="2019-06-06T00:00:00"/>
    <x v="0"/>
    <x v="0"/>
    <x v="4"/>
    <x v="99"/>
    <x v="3"/>
    <x v="2"/>
    <x v="0"/>
    <n v="5.9447871115139073"/>
  </r>
  <r>
    <d v="2019-06-06T00:00:00"/>
    <x v="0"/>
    <x v="0"/>
    <x v="5"/>
    <x v="100"/>
    <x v="4"/>
    <x v="7"/>
    <x v="0"/>
    <n v="24.20267129187495"/>
  </r>
  <r>
    <d v="2019-06-06T00:00:00"/>
    <x v="0"/>
    <x v="0"/>
    <x v="6"/>
    <x v="101"/>
    <x v="21"/>
    <x v="6"/>
    <x v="0"/>
    <n v="54.373204774076648"/>
  </r>
  <r>
    <d v="2019-06-06T00:00:00"/>
    <x v="0"/>
    <x v="1"/>
    <x v="10"/>
    <x v="102"/>
    <x v="4"/>
    <x v="2"/>
    <x v="0"/>
    <n v="22.106588950200518"/>
  </r>
  <r>
    <d v="2019-06-06T00:00:00"/>
    <x v="0"/>
    <x v="1"/>
    <x v="12"/>
    <x v="103"/>
    <x v="25"/>
    <x v="2"/>
    <x v="0"/>
    <n v="327.91286754237944"/>
  </r>
  <r>
    <d v="2019-06-06T00:00:00"/>
    <x v="0"/>
    <x v="1"/>
    <x v="13"/>
    <x v="104"/>
    <x v="3"/>
    <x v="2"/>
    <x v="0"/>
    <n v="43.162686757248217"/>
  </r>
  <r>
    <d v="2019-06-06T00:00:00"/>
    <x v="0"/>
    <x v="2"/>
    <x v="15"/>
    <x v="105"/>
    <x v="6"/>
    <x v="2"/>
    <x v="0"/>
    <n v="264.57018725477587"/>
  </r>
  <r>
    <d v="2019-06-06T00:00:00"/>
    <x v="0"/>
    <x v="2"/>
    <x v="16"/>
    <x v="106"/>
    <x v="1"/>
    <x v="2"/>
    <x v="0"/>
    <n v="9.7420778188628958"/>
  </r>
  <r>
    <d v="2019-06-06T00:00:00"/>
    <x v="0"/>
    <x v="2"/>
    <x v="17"/>
    <x v="107"/>
    <x v="26"/>
    <x v="2"/>
    <x v="0"/>
    <n v="44.804879490981108"/>
  </r>
  <r>
    <d v="2019-06-06T00:00:00"/>
    <x v="1"/>
    <x v="3"/>
    <x v="18"/>
    <x v="108"/>
    <x v="0"/>
    <x v="16"/>
    <x v="1"/>
    <n v="113.01745441946507"/>
  </r>
  <r>
    <d v="2019-06-06T00:00:00"/>
    <x v="1"/>
    <x v="3"/>
    <x v="19"/>
    <x v="109"/>
    <x v="5"/>
    <x v="2"/>
    <x v="0"/>
    <n v="59.911712681815892"/>
  </r>
  <r>
    <d v="2019-06-06T00:00:00"/>
    <x v="1"/>
    <x v="3"/>
    <x v="20"/>
    <x v="110"/>
    <x v="24"/>
    <x v="11"/>
    <x v="3"/>
    <n v="333.40738968829135"/>
  </r>
  <r>
    <d v="2019-06-06T00:00:00"/>
    <x v="1"/>
    <x v="3"/>
    <x v="21"/>
    <x v="111"/>
    <x v="27"/>
    <x v="2"/>
    <x v="0"/>
    <n v="185.72948416078873"/>
  </r>
  <r>
    <d v="2019-06-06T00:00:00"/>
    <x v="1"/>
    <x v="3"/>
    <x v="22"/>
    <x v="112"/>
    <x v="3"/>
    <x v="2"/>
    <x v="0"/>
    <n v="3.980404353907844"/>
  </r>
  <r>
    <d v="2019-06-07T00:00:00"/>
    <x v="0"/>
    <x v="0"/>
    <x v="1"/>
    <x v="113"/>
    <x v="4"/>
    <x v="2"/>
    <x v="0"/>
    <n v="13.165887092859025"/>
  </r>
  <r>
    <d v="2019-06-07T00:00:00"/>
    <x v="0"/>
    <x v="0"/>
    <x v="2"/>
    <x v="114"/>
    <x v="16"/>
    <x v="5"/>
    <x v="0"/>
    <n v="27.313048411523422"/>
  </r>
  <r>
    <d v="2019-06-07T00:00:00"/>
    <x v="0"/>
    <x v="0"/>
    <x v="3"/>
    <x v="115"/>
    <x v="3"/>
    <x v="7"/>
    <x v="0"/>
    <n v="1.7191339271245529"/>
  </r>
  <r>
    <d v="2019-06-07T00:00:00"/>
    <x v="0"/>
    <x v="0"/>
    <x v="4"/>
    <x v="116"/>
    <x v="3"/>
    <x v="2"/>
    <x v="0"/>
    <n v="6.0105016915273319"/>
  </r>
  <r>
    <d v="2019-06-07T00:00:00"/>
    <x v="0"/>
    <x v="0"/>
    <x v="5"/>
    <x v="117"/>
    <x v="4"/>
    <x v="2"/>
    <x v="0"/>
    <n v="23.221550969254068"/>
  </r>
  <r>
    <d v="2019-06-07T00:00:00"/>
    <x v="0"/>
    <x v="0"/>
    <x v="6"/>
    <x v="118"/>
    <x v="16"/>
    <x v="2"/>
    <x v="0"/>
    <n v="55.5837073943473"/>
  </r>
  <r>
    <d v="2019-06-07T00:00:00"/>
    <x v="0"/>
    <x v="1"/>
    <x v="10"/>
    <x v="119"/>
    <x v="3"/>
    <x v="7"/>
    <x v="0"/>
    <n v="21.310316751041142"/>
  </r>
  <r>
    <d v="2019-06-07T00:00:00"/>
    <x v="0"/>
    <x v="1"/>
    <x v="12"/>
    <x v="120"/>
    <x v="28"/>
    <x v="0"/>
    <x v="0"/>
    <n v="318.12740774343916"/>
  </r>
  <r>
    <d v="2019-06-07T00:00:00"/>
    <x v="0"/>
    <x v="1"/>
    <x v="13"/>
    <x v="121"/>
    <x v="3"/>
    <x v="7"/>
    <x v="0"/>
    <n v="42.570718955754408"/>
  </r>
  <r>
    <d v="2019-06-07T00:00:00"/>
    <x v="0"/>
    <x v="2"/>
    <x v="15"/>
    <x v="122"/>
    <x v="29"/>
    <x v="2"/>
    <x v="0"/>
    <n v="266.19688152187399"/>
  </r>
  <r>
    <d v="2019-06-07T00:00:00"/>
    <x v="0"/>
    <x v="2"/>
    <x v="16"/>
    <x v="123"/>
    <x v="4"/>
    <x v="4"/>
    <x v="0"/>
    <n v="9.602394040737078"/>
  </r>
  <r>
    <d v="2019-06-07T00:00:00"/>
    <x v="0"/>
    <x v="2"/>
    <x v="17"/>
    <x v="124"/>
    <x v="30"/>
    <x v="2"/>
    <x v="0"/>
    <n v="45.008851125004469"/>
  </r>
  <r>
    <d v="2019-06-07T00:00:00"/>
    <x v="1"/>
    <x v="3"/>
    <x v="18"/>
    <x v="125"/>
    <x v="5"/>
    <x v="2"/>
    <x v="0"/>
    <n v="88.59313029877184"/>
  </r>
  <r>
    <d v="2019-06-07T00:00:00"/>
    <x v="1"/>
    <x v="3"/>
    <x v="19"/>
    <x v="126"/>
    <x v="4"/>
    <x v="2"/>
    <x v="0"/>
    <n v="48.233866166167694"/>
  </r>
  <r>
    <d v="2019-06-07T00:00:00"/>
    <x v="1"/>
    <x v="3"/>
    <x v="20"/>
    <x v="127"/>
    <x v="17"/>
    <x v="7"/>
    <x v="0"/>
    <n v="314.60266767453629"/>
  </r>
  <r>
    <d v="2019-06-07T00:00:00"/>
    <x v="1"/>
    <x v="3"/>
    <x v="21"/>
    <x v="128"/>
    <x v="21"/>
    <x v="6"/>
    <x v="1"/>
    <n v="191.05816312972365"/>
  </r>
  <r>
    <d v="2019-06-08T00:00:00"/>
    <x v="0"/>
    <x v="0"/>
    <x v="1"/>
    <x v="129"/>
    <x v="2"/>
    <x v="2"/>
    <x v="0"/>
    <n v="14.50557271857177"/>
  </r>
  <r>
    <d v="2019-06-08T00:00:00"/>
    <x v="0"/>
    <x v="0"/>
    <x v="2"/>
    <x v="130"/>
    <x v="4"/>
    <x v="5"/>
    <x v="0"/>
    <n v="29.062987932823329"/>
  </r>
  <r>
    <d v="2019-06-08T00:00:00"/>
    <x v="0"/>
    <x v="0"/>
    <x v="3"/>
    <x v="131"/>
    <x v="3"/>
    <x v="6"/>
    <x v="0"/>
    <n v="1.4530914749696986"/>
  </r>
  <r>
    <d v="2019-06-08T00:00:00"/>
    <x v="0"/>
    <x v="0"/>
    <x v="4"/>
    <x v="132"/>
    <x v="4"/>
    <x v="7"/>
    <x v="0"/>
    <n v="6.0012196656831049"/>
  </r>
  <r>
    <d v="2019-06-08T00:00:00"/>
    <x v="0"/>
    <x v="0"/>
    <x v="5"/>
    <x v="133"/>
    <x v="1"/>
    <x v="17"/>
    <x v="0"/>
    <n v="24.202005764590591"/>
  </r>
  <r>
    <d v="2019-06-08T00:00:00"/>
    <x v="0"/>
    <x v="0"/>
    <x v="6"/>
    <x v="134"/>
    <x v="2"/>
    <x v="4"/>
    <x v="0"/>
    <n v="49.994164188821692"/>
  </r>
  <r>
    <d v="2019-06-08T00:00:00"/>
    <x v="0"/>
    <x v="1"/>
    <x v="10"/>
    <x v="135"/>
    <x v="1"/>
    <x v="8"/>
    <x v="0"/>
    <n v="42.47180288334188"/>
  </r>
  <r>
    <d v="2019-06-08T00:00:00"/>
    <x v="0"/>
    <x v="1"/>
    <x v="12"/>
    <x v="136"/>
    <x v="24"/>
    <x v="18"/>
    <x v="5"/>
    <n v="324.82561749586273"/>
  </r>
  <r>
    <d v="2019-06-08T00:00:00"/>
    <x v="0"/>
    <x v="1"/>
    <x v="13"/>
    <x v="137"/>
    <x v="1"/>
    <x v="2"/>
    <x v="0"/>
    <n v="22.482688817462826"/>
  </r>
  <r>
    <d v="2019-06-08T00:00:00"/>
    <x v="0"/>
    <x v="2"/>
    <x v="15"/>
    <x v="138"/>
    <x v="31"/>
    <x v="2"/>
    <x v="0"/>
    <n v="276.58883633506213"/>
  </r>
  <r>
    <d v="2019-06-08T00:00:00"/>
    <x v="0"/>
    <x v="2"/>
    <x v="16"/>
    <x v="139"/>
    <x v="3"/>
    <x v="2"/>
    <x v="0"/>
    <n v="3.7041792807198486"/>
  </r>
  <r>
    <d v="2019-06-08T00:00:00"/>
    <x v="0"/>
    <x v="2"/>
    <x v="17"/>
    <x v="140"/>
    <x v="32"/>
    <x v="2"/>
    <x v="0"/>
    <n v="39.751166860512569"/>
  </r>
  <r>
    <d v="2019-06-08T00:00:00"/>
    <x v="1"/>
    <x v="3"/>
    <x v="18"/>
    <x v="141"/>
    <x v="4"/>
    <x v="6"/>
    <x v="2"/>
    <n v="87.032783920499654"/>
  </r>
  <r>
    <d v="2019-06-08T00:00:00"/>
    <x v="1"/>
    <x v="3"/>
    <x v="23"/>
    <x v="142"/>
    <x v="1"/>
    <x v="2"/>
    <x v="0"/>
    <n v="43.391319816579333"/>
  </r>
  <r>
    <d v="2019-06-08T00:00:00"/>
    <x v="1"/>
    <x v="3"/>
    <x v="19"/>
    <x v="143"/>
    <x v="1"/>
    <x v="2"/>
    <x v="0"/>
    <n v="29.204114910066266"/>
  </r>
  <r>
    <d v="2019-06-08T00:00:00"/>
    <x v="1"/>
    <x v="3"/>
    <x v="20"/>
    <x v="144"/>
    <x v="33"/>
    <x v="9"/>
    <x v="1"/>
    <n v="313.36199671527555"/>
  </r>
  <r>
    <d v="2019-06-08T00:00:00"/>
    <x v="1"/>
    <x v="3"/>
    <x v="21"/>
    <x v="145"/>
    <x v="9"/>
    <x v="2"/>
    <x v="0"/>
    <n v="204.91685176463125"/>
  </r>
  <r>
    <d v="2019-06-08T00:00:00"/>
    <x v="1"/>
    <x v="3"/>
    <x v="24"/>
    <x v="146"/>
    <x v="4"/>
    <x v="2"/>
    <x v="0"/>
    <n v="18.847925688426407"/>
  </r>
  <r>
    <d v="2019-06-09T00:00:00"/>
    <x v="0"/>
    <x v="0"/>
    <x v="1"/>
    <x v="147"/>
    <x v="4"/>
    <x v="2"/>
    <x v="0"/>
    <n v="13.473381495966416"/>
  </r>
  <r>
    <d v="2019-06-09T00:00:00"/>
    <x v="0"/>
    <x v="0"/>
    <x v="2"/>
    <x v="148"/>
    <x v="4"/>
    <x v="6"/>
    <x v="0"/>
    <n v="27.891759741421662"/>
  </r>
  <r>
    <d v="2019-06-09T00:00:00"/>
    <x v="0"/>
    <x v="0"/>
    <x v="3"/>
    <x v="149"/>
    <x v="3"/>
    <x v="2"/>
    <x v="0"/>
    <n v="1.4552502790983806"/>
  </r>
  <r>
    <d v="2019-06-09T00:00:00"/>
    <x v="0"/>
    <x v="0"/>
    <x v="4"/>
    <x v="150"/>
    <x v="3"/>
    <x v="8"/>
    <x v="0"/>
    <n v="4.9196483983501356"/>
  </r>
  <r>
    <d v="2019-06-09T00:00:00"/>
    <x v="0"/>
    <x v="0"/>
    <x v="5"/>
    <x v="151"/>
    <x v="4"/>
    <x v="8"/>
    <x v="0"/>
    <n v="25.37197361369747"/>
  </r>
  <r>
    <d v="2019-06-09T00:00:00"/>
    <x v="0"/>
    <x v="0"/>
    <x v="6"/>
    <x v="152"/>
    <x v="1"/>
    <x v="2"/>
    <x v="0"/>
    <n v="53.284589316393138"/>
  </r>
  <r>
    <d v="2019-06-09T00:00:00"/>
    <x v="0"/>
    <x v="1"/>
    <x v="10"/>
    <x v="153"/>
    <x v="1"/>
    <x v="0"/>
    <x v="0"/>
    <n v="64.085635432193527"/>
  </r>
  <r>
    <d v="2019-06-09T00:00:00"/>
    <x v="0"/>
    <x v="1"/>
    <x v="12"/>
    <x v="154"/>
    <x v="10"/>
    <x v="6"/>
    <x v="0"/>
    <n v="321.49423956280185"/>
  </r>
  <r>
    <d v="2019-06-09T00:00:00"/>
    <x v="0"/>
    <x v="2"/>
    <x v="15"/>
    <x v="155"/>
    <x v="34"/>
    <x v="2"/>
    <x v="0"/>
    <n v="280.31317069363456"/>
  </r>
  <r>
    <d v="2019-06-09T00:00:00"/>
    <x v="0"/>
    <x v="2"/>
    <x v="17"/>
    <x v="156"/>
    <x v="35"/>
    <x v="2"/>
    <x v="0"/>
    <n v="42.985377810055006"/>
  </r>
  <r>
    <d v="2019-06-09T00:00:00"/>
    <x v="1"/>
    <x v="3"/>
    <x v="18"/>
    <x v="157"/>
    <x v="5"/>
    <x v="6"/>
    <x v="0"/>
    <n v="93.805250486031184"/>
  </r>
  <r>
    <d v="2019-06-09T00:00:00"/>
    <x v="1"/>
    <x v="3"/>
    <x v="23"/>
    <x v="158"/>
    <x v="1"/>
    <x v="2"/>
    <x v="0"/>
    <n v="43.783962928184472"/>
  </r>
  <r>
    <d v="2019-06-09T00:00:00"/>
    <x v="1"/>
    <x v="3"/>
    <x v="19"/>
    <x v="159"/>
    <x v="4"/>
    <x v="6"/>
    <x v="3"/>
    <n v="41.778262781228015"/>
  </r>
  <r>
    <d v="2019-06-09T00:00:00"/>
    <x v="1"/>
    <x v="3"/>
    <x v="20"/>
    <x v="160"/>
    <x v="33"/>
    <x v="6"/>
    <x v="0"/>
    <n v="246.46638396295671"/>
  </r>
  <r>
    <d v="2019-06-09T00:00:00"/>
    <x v="1"/>
    <x v="3"/>
    <x v="21"/>
    <x v="161"/>
    <x v="10"/>
    <x v="4"/>
    <x v="1"/>
    <n v="174.07280050571595"/>
  </r>
  <r>
    <d v="2019-06-09T00:00:00"/>
    <x v="1"/>
    <x v="3"/>
    <x v="24"/>
    <x v="162"/>
    <x v="3"/>
    <x v="2"/>
    <x v="0"/>
    <n v="62.798145141855493"/>
  </r>
  <r>
    <d v="2019-06-09T00:00:00"/>
    <x v="1"/>
    <x v="3"/>
    <x v="22"/>
    <x v="163"/>
    <x v="36"/>
    <x v="2"/>
    <x v="0"/>
    <n v="81.654571650083682"/>
  </r>
  <r>
    <d v="2019-06-10T00:00:00"/>
    <x v="0"/>
    <x v="0"/>
    <x v="0"/>
    <x v="164"/>
    <x v="3"/>
    <x v="2"/>
    <x v="0"/>
    <n v="0"/>
  </r>
  <r>
    <d v="2019-06-10T00:00:00"/>
    <x v="0"/>
    <x v="0"/>
    <x v="1"/>
    <x v="165"/>
    <x v="3"/>
    <x v="2"/>
    <x v="0"/>
    <n v="14.419676023659783"/>
  </r>
  <r>
    <d v="2019-06-10T00:00:00"/>
    <x v="0"/>
    <x v="0"/>
    <x v="2"/>
    <x v="166"/>
    <x v="0"/>
    <x v="11"/>
    <x v="0"/>
    <n v="28.216901016428729"/>
  </r>
  <r>
    <d v="2019-06-10T00:00:00"/>
    <x v="0"/>
    <x v="0"/>
    <x v="3"/>
    <x v="167"/>
    <x v="3"/>
    <x v="6"/>
    <x v="0"/>
    <n v="1.9922912819038934"/>
  </r>
  <r>
    <d v="2019-06-10T00:00:00"/>
    <x v="0"/>
    <x v="0"/>
    <x v="4"/>
    <x v="168"/>
    <x v="3"/>
    <x v="6"/>
    <x v="0"/>
    <n v="8.5245060509685473"/>
  </r>
  <r>
    <d v="2019-06-10T00:00:00"/>
    <x v="0"/>
    <x v="0"/>
    <x v="5"/>
    <x v="169"/>
    <x v="16"/>
    <x v="16"/>
    <x v="0"/>
    <n v="21.058535300726717"/>
  </r>
  <r>
    <d v="2019-06-10T00:00:00"/>
    <x v="0"/>
    <x v="0"/>
    <x v="6"/>
    <x v="170"/>
    <x v="1"/>
    <x v="2"/>
    <x v="0"/>
    <n v="51.774422637470266"/>
  </r>
  <r>
    <d v="2019-06-10T00:00:00"/>
    <x v="0"/>
    <x v="1"/>
    <x v="10"/>
    <x v="171"/>
    <x v="3"/>
    <x v="2"/>
    <x v="0"/>
    <n v="65.931336010623497"/>
  </r>
  <r>
    <d v="2019-06-10T00:00:00"/>
    <x v="0"/>
    <x v="1"/>
    <x v="12"/>
    <x v="172"/>
    <x v="33"/>
    <x v="2"/>
    <x v="0"/>
    <n v="316.99609247114489"/>
  </r>
  <r>
    <d v="2019-06-10T00:00:00"/>
    <x v="0"/>
    <x v="2"/>
    <x v="15"/>
    <x v="173"/>
    <x v="37"/>
    <x v="2"/>
    <x v="0"/>
    <n v="287.79878865369875"/>
  </r>
  <r>
    <d v="2019-06-10T00:00:00"/>
    <x v="0"/>
    <x v="2"/>
    <x v="17"/>
    <x v="174"/>
    <x v="38"/>
    <x v="2"/>
    <x v="0"/>
    <n v="34.063576927589672"/>
  </r>
  <r>
    <d v="2019-06-10T00:00:00"/>
    <x v="1"/>
    <x v="3"/>
    <x v="18"/>
    <x v="175"/>
    <x v="20"/>
    <x v="8"/>
    <x v="0"/>
    <n v="115.41699057995302"/>
  </r>
  <r>
    <d v="2019-06-10T00:00:00"/>
    <x v="1"/>
    <x v="3"/>
    <x v="23"/>
    <x v="142"/>
    <x v="2"/>
    <x v="2"/>
    <x v="0"/>
    <n v="47.883702069185148"/>
  </r>
  <r>
    <d v="2019-06-10T00:00:00"/>
    <x v="1"/>
    <x v="3"/>
    <x v="25"/>
    <x v="176"/>
    <x v="4"/>
    <x v="7"/>
    <x v="1"/>
    <n v="10.303592837876115"/>
  </r>
  <r>
    <d v="2019-06-10T00:00:00"/>
    <x v="1"/>
    <x v="3"/>
    <x v="19"/>
    <x v="177"/>
    <x v="1"/>
    <x v="0"/>
    <x v="0"/>
    <n v="62.500273628847054"/>
  </r>
  <r>
    <d v="2019-06-10T00:00:00"/>
    <x v="1"/>
    <x v="3"/>
    <x v="20"/>
    <x v="178"/>
    <x v="5"/>
    <x v="6"/>
    <x v="1"/>
    <n v="54.427942526694082"/>
  </r>
  <r>
    <d v="2019-06-10T00:00:00"/>
    <x v="1"/>
    <x v="3"/>
    <x v="21"/>
    <x v="179"/>
    <x v="16"/>
    <x v="5"/>
    <x v="2"/>
    <n v="91.672113295206898"/>
  </r>
  <r>
    <d v="2019-06-10T00:00:00"/>
    <x v="1"/>
    <x v="3"/>
    <x v="24"/>
    <x v="180"/>
    <x v="16"/>
    <x v="2"/>
    <x v="0"/>
    <n v="56.173138534767524"/>
  </r>
  <r>
    <d v="2019-06-10T00:00:00"/>
    <x v="1"/>
    <x v="3"/>
    <x v="22"/>
    <x v="181"/>
    <x v="39"/>
    <x v="2"/>
    <x v="0"/>
    <n v="137.70943451629108"/>
  </r>
  <r>
    <d v="2019-06-11T00:00:00"/>
    <x v="0"/>
    <x v="0"/>
    <x v="1"/>
    <x v="182"/>
    <x v="1"/>
    <x v="2"/>
    <x v="0"/>
    <n v="7.2283147130622583"/>
  </r>
  <r>
    <d v="2019-06-11T00:00:00"/>
    <x v="0"/>
    <x v="0"/>
    <x v="2"/>
    <x v="183"/>
    <x v="5"/>
    <x v="7"/>
    <x v="0"/>
    <n v="50.621113768200317"/>
  </r>
  <r>
    <d v="2019-06-11T00:00:00"/>
    <x v="0"/>
    <x v="0"/>
    <x v="3"/>
    <x v="184"/>
    <x v="3"/>
    <x v="2"/>
    <x v="0"/>
    <n v="0.79453142935619003"/>
  </r>
  <r>
    <d v="2019-06-11T00:00:00"/>
    <x v="0"/>
    <x v="0"/>
    <x v="4"/>
    <x v="185"/>
    <x v="3"/>
    <x v="7"/>
    <x v="0"/>
    <n v="3.7582180164380743"/>
  </r>
  <r>
    <d v="2019-06-11T00:00:00"/>
    <x v="0"/>
    <x v="0"/>
    <x v="5"/>
    <x v="186"/>
    <x v="3"/>
    <x v="0"/>
    <x v="0"/>
    <n v="12.391866382498065"/>
  </r>
  <r>
    <d v="2019-06-11T00:00:00"/>
    <x v="0"/>
    <x v="0"/>
    <x v="6"/>
    <x v="187"/>
    <x v="5"/>
    <x v="6"/>
    <x v="0"/>
    <n v="55.113179604296477"/>
  </r>
  <r>
    <d v="2019-06-11T00:00:00"/>
    <x v="0"/>
    <x v="1"/>
    <x v="10"/>
    <x v="188"/>
    <x v="1"/>
    <x v="2"/>
    <x v="1"/>
    <n v="65.747509055588935"/>
  </r>
  <r>
    <d v="2019-06-11T00:00:00"/>
    <x v="0"/>
    <x v="1"/>
    <x v="12"/>
    <x v="189"/>
    <x v="28"/>
    <x v="6"/>
    <x v="1"/>
    <n v="319.38218456630273"/>
  </r>
  <r>
    <d v="2019-06-11T00:00:00"/>
    <x v="0"/>
    <x v="2"/>
    <x v="15"/>
    <x v="190"/>
    <x v="40"/>
    <x v="2"/>
    <x v="0"/>
    <n v="283.34784824423139"/>
  </r>
  <r>
    <d v="2019-06-11T00:00:00"/>
    <x v="0"/>
    <x v="2"/>
    <x v="17"/>
    <x v="191"/>
    <x v="41"/>
    <x v="2"/>
    <x v="0"/>
    <n v="44.228287449529049"/>
  </r>
  <r>
    <d v="2019-06-11T00:00:00"/>
    <x v="1"/>
    <x v="3"/>
    <x v="18"/>
    <x v="192"/>
    <x v="36"/>
    <x v="2"/>
    <x v="0"/>
    <n v="99.138101824554028"/>
  </r>
  <r>
    <d v="2019-06-11T00:00:00"/>
    <x v="1"/>
    <x v="3"/>
    <x v="23"/>
    <x v="193"/>
    <x v="1"/>
    <x v="2"/>
    <x v="0"/>
    <n v="39.271563335311001"/>
  </r>
  <r>
    <d v="2019-06-11T00:00:00"/>
    <x v="1"/>
    <x v="3"/>
    <x v="25"/>
    <x v="194"/>
    <x v="4"/>
    <x v="2"/>
    <x v="0"/>
    <n v="17.776763863167261"/>
  </r>
  <r>
    <d v="2019-06-11T00:00:00"/>
    <x v="1"/>
    <x v="3"/>
    <x v="19"/>
    <x v="195"/>
    <x v="5"/>
    <x v="13"/>
    <x v="1"/>
    <n v="63.295445887413734"/>
  </r>
  <r>
    <d v="2019-06-11T00:00:00"/>
    <x v="1"/>
    <x v="3"/>
    <x v="21"/>
    <x v="196"/>
    <x v="36"/>
    <x v="7"/>
    <x v="0"/>
    <n v="91.936912438455352"/>
  </r>
  <r>
    <d v="2019-06-11T00:00:00"/>
    <x v="1"/>
    <x v="3"/>
    <x v="26"/>
    <x v="197"/>
    <x v="27"/>
    <x v="2"/>
    <x v="0"/>
    <n v="75.508445487547391"/>
  </r>
  <r>
    <d v="2019-06-11T00:00:00"/>
    <x v="1"/>
    <x v="3"/>
    <x v="24"/>
    <x v="198"/>
    <x v="16"/>
    <x v="2"/>
    <x v="0"/>
    <n v="53.866470346671512"/>
  </r>
  <r>
    <d v="2019-06-11T00:00:00"/>
    <x v="1"/>
    <x v="3"/>
    <x v="22"/>
    <x v="199"/>
    <x v="21"/>
    <x v="10"/>
    <x v="0"/>
    <n v="123.75417656843517"/>
  </r>
  <r>
    <d v="2019-06-12T00:00:00"/>
    <x v="0"/>
    <x v="0"/>
    <x v="2"/>
    <x v="200"/>
    <x v="1"/>
    <x v="2"/>
    <x v="0"/>
    <n v="28.83864284480714"/>
  </r>
  <r>
    <d v="2019-06-12T00:00:00"/>
    <x v="0"/>
    <x v="0"/>
    <x v="3"/>
    <x v="201"/>
    <x v="3"/>
    <x v="2"/>
    <x v="0"/>
    <n v="0.44725721259823376"/>
  </r>
  <r>
    <d v="2019-06-12T00:00:00"/>
    <x v="0"/>
    <x v="0"/>
    <x v="4"/>
    <x v="202"/>
    <x v="3"/>
    <x v="2"/>
    <x v="0"/>
    <n v="1.5614205989105514"/>
  </r>
  <r>
    <d v="2019-06-12T00:00:00"/>
    <x v="0"/>
    <x v="0"/>
    <x v="5"/>
    <x v="203"/>
    <x v="3"/>
    <x v="2"/>
    <x v="0"/>
    <n v="3.0562031987006151"/>
  </r>
  <r>
    <d v="2019-06-12T00:00:00"/>
    <x v="0"/>
    <x v="0"/>
    <x v="6"/>
    <x v="204"/>
    <x v="4"/>
    <x v="2"/>
    <x v="0"/>
    <n v="38.317650206794454"/>
  </r>
  <r>
    <d v="2019-06-12T00:00:00"/>
    <x v="0"/>
    <x v="1"/>
    <x v="10"/>
    <x v="205"/>
    <x v="2"/>
    <x v="2"/>
    <x v="0"/>
    <n v="34.505817728281947"/>
  </r>
  <r>
    <d v="2019-06-12T00:00:00"/>
    <x v="0"/>
    <x v="1"/>
    <x v="12"/>
    <x v="206"/>
    <x v="42"/>
    <x v="2"/>
    <x v="0"/>
    <n v="226.53330221153033"/>
  </r>
  <r>
    <d v="2019-06-12T00:00:00"/>
    <x v="0"/>
    <x v="2"/>
    <x v="15"/>
    <x v="207"/>
    <x v="9"/>
    <x v="2"/>
    <x v="0"/>
    <n v="152.27223918834619"/>
  </r>
  <r>
    <d v="2019-06-12T00:00:00"/>
    <x v="0"/>
    <x v="2"/>
    <x v="17"/>
    <x v="208"/>
    <x v="20"/>
    <x v="2"/>
    <x v="0"/>
    <n v="9.711565472647214"/>
  </r>
  <r>
    <d v="2019-06-12T00:00:00"/>
    <x v="1"/>
    <x v="3"/>
    <x v="18"/>
    <x v="209"/>
    <x v="2"/>
    <x v="7"/>
    <x v="0"/>
    <n v="87.638404620410824"/>
  </r>
  <r>
    <d v="2019-06-12T00:00:00"/>
    <x v="1"/>
    <x v="3"/>
    <x v="23"/>
    <x v="210"/>
    <x v="1"/>
    <x v="7"/>
    <x v="0"/>
    <n v="34.265029203861175"/>
  </r>
  <r>
    <d v="2019-06-12T00:00:00"/>
    <x v="1"/>
    <x v="3"/>
    <x v="25"/>
    <x v="211"/>
    <x v="3"/>
    <x v="2"/>
    <x v="0"/>
    <n v="16.196338827238652"/>
  </r>
  <r>
    <d v="2019-06-12T00:00:00"/>
    <x v="1"/>
    <x v="3"/>
    <x v="19"/>
    <x v="212"/>
    <x v="1"/>
    <x v="2"/>
    <x v="0"/>
    <n v="56.38493715691741"/>
  </r>
  <r>
    <d v="2019-06-12T00:00:00"/>
    <x v="1"/>
    <x v="3"/>
    <x v="20"/>
    <x v="164"/>
    <x v="3"/>
    <x v="2"/>
    <x v="0"/>
    <n v="0"/>
  </r>
  <r>
    <d v="2019-06-12T00:00:00"/>
    <x v="1"/>
    <x v="3"/>
    <x v="21"/>
    <x v="213"/>
    <x v="43"/>
    <x v="2"/>
    <x v="0"/>
    <n v="142.98365249541393"/>
  </r>
  <r>
    <d v="2019-06-12T00:00:00"/>
    <x v="1"/>
    <x v="3"/>
    <x v="26"/>
    <x v="214"/>
    <x v="20"/>
    <x v="2"/>
    <x v="0"/>
    <n v="46.582887113038325"/>
  </r>
  <r>
    <d v="2019-06-12T00:00:00"/>
    <x v="1"/>
    <x v="3"/>
    <x v="24"/>
    <x v="215"/>
    <x v="16"/>
    <x v="2"/>
    <x v="0"/>
    <n v="39.465883714517616"/>
  </r>
  <r>
    <d v="2019-06-12T00:00:00"/>
    <x v="1"/>
    <x v="3"/>
    <x v="22"/>
    <x v="216"/>
    <x v="14"/>
    <x v="3"/>
    <x v="1"/>
    <n v="126.61220235456663"/>
  </r>
  <r>
    <d v="2019-06-13T00:00:00"/>
    <x v="0"/>
    <x v="0"/>
    <x v="2"/>
    <x v="217"/>
    <x v="4"/>
    <x v="4"/>
    <x v="0"/>
    <n v="25.801380136665195"/>
  </r>
  <r>
    <d v="2019-06-13T00:00:00"/>
    <x v="0"/>
    <x v="0"/>
    <x v="6"/>
    <x v="218"/>
    <x v="2"/>
    <x v="2"/>
    <x v="0"/>
    <n v="40.355555064950984"/>
  </r>
  <r>
    <d v="2019-06-13T00:00:00"/>
    <x v="0"/>
    <x v="1"/>
    <x v="10"/>
    <x v="219"/>
    <x v="2"/>
    <x v="2"/>
    <x v="0"/>
    <n v="34.360287708917475"/>
  </r>
  <r>
    <d v="2019-06-13T00:00:00"/>
    <x v="0"/>
    <x v="1"/>
    <x v="12"/>
    <x v="220"/>
    <x v="8"/>
    <x v="2"/>
    <x v="0"/>
    <n v="230.67642585311205"/>
  </r>
  <r>
    <d v="2019-06-13T00:00:00"/>
    <x v="0"/>
    <x v="2"/>
    <x v="15"/>
    <x v="221"/>
    <x v="12"/>
    <x v="2"/>
    <x v="0"/>
    <n v="139.09716781896287"/>
  </r>
  <r>
    <d v="2019-06-13T00:00:00"/>
    <x v="0"/>
    <x v="2"/>
    <x v="17"/>
    <x v="222"/>
    <x v="20"/>
    <x v="7"/>
    <x v="0"/>
    <n v="24.962027524479335"/>
  </r>
  <r>
    <d v="2019-06-13T00:00:00"/>
    <x v="1"/>
    <x v="3"/>
    <x v="18"/>
    <x v="223"/>
    <x v="16"/>
    <x v="7"/>
    <x v="0"/>
    <n v="67.603248864159568"/>
  </r>
  <r>
    <d v="2019-06-13T00:00:00"/>
    <x v="1"/>
    <x v="3"/>
    <x v="23"/>
    <x v="224"/>
    <x v="3"/>
    <x v="8"/>
    <x v="1"/>
    <n v="29.860654127013085"/>
  </r>
  <r>
    <d v="2019-06-13T00:00:00"/>
    <x v="1"/>
    <x v="3"/>
    <x v="25"/>
    <x v="225"/>
    <x v="3"/>
    <x v="2"/>
    <x v="0"/>
    <n v="8.8730776687863901"/>
  </r>
  <r>
    <d v="2019-06-13T00:00:00"/>
    <x v="1"/>
    <x v="3"/>
    <x v="19"/>
    <x v="226"/>
    <x v="4"/>
    <x v="4"/>
    <x v="1"/>
    <n v="46.751710607147665"/>
  </r>
  <r>
    <d v="2019-06-13T00:00:00"/>
    <x v="1"/>
    <x v="3"/>
    <x v="20"/>
    <x v="164"/>
    <x v="3"/>
    <x v="2"/>
    <x v="0"/>
    <n v="0"/>
  </r>
  <r>
    <d v="2019-06-13T00:00:00"/>
    <x v="1"/>
    <x v="3"/>
    <x v="21"/>
    <x v="227"/>
    <x v="43"/>
    <x v="2"/>
    <x v="0"/>
    <n v="141.93455656863696"/>
  </r>
  <r>
    <d v="2019-06-13T00:00:00"/>
    <x v="1"/>
    <x v="3"/>
    <x v="26"/>
    <x v="228"/>
    <x v="20"/>
    <x v="2"/>
    <x v="0"/>
    <n v="42.391768339899578"/>
  </r>
  <r>
    <d v="2019-06-13T00:00:00"/>
    <x v="1"/>
    <x v="3"/>
    <x v="24"/>
    <x v="229"/>
    <x v="4"/>
    <x v="7"/>
    <x v="0"/>
    <n v="21.433231239546572"/>
  </r>
  <r>
    <d v="2019-06-13T00:00:00"/>
    <x v="1"/>
    <x v="3"/>
    <x v="22"/>
    <x v="230"/>
    <x v="43"/>
    <x v="2"/>
    <x v="0"/>
    <n v="128.80526056995433"/>
  </r>
  <r>
    <d v="2019-06-14T00:00:00"/>
    <x v="0"/>
    <x v="0"/>
    <x v="2"/>
    <x v="231"/>
    <x v="1"/>
    <x v="0"/>
    <x v="0"/>
    <n v="23.878634376205401"/>
  </r>
  <r>
    <d v="2019-06-14T00:00:00"/>
    <x v="0"/>
    <x v="0"/>
    <x v="6"/>
    <x v="232"/>
    <x v="4"/>
    <x v="0"/>
    <x v="0"/>
    <n v="40.710555637525935"/>
  </r>
  <r>
    <d v="2019-06-14T00:00:00"/>
    <x v="0"/>
    <x v="1"/>
    <x v="10"/>
    <x v="233"/>
    <x v="5"/>
    <x v="2"/>
    <x v="0"/>
    <n v="35.417554751734301"/>
  </r>
  <r>
    <d v="2019-06-14T00:00:00"/>
    <x v="0"/>
    <x v="1"/>
    <x v="12"/>
    <x v="234"/>
    <x v="8"/>
    <x v="2"/>
    <x v="0"/>
    <n v="225.9224563126607"/>
  </r>
  <r>
    <d v="2019-06-14T00:00:00"/>
    <x v="0"/>
    <x v="2"/>
    <x v="15"/>
    <x v="235"/>
    <x v="44"/>
    <x v="2"/>
    <x v="0"/>
    <n v="140.07465477856562"/>
  </r>
  <r>
    <d v="2019-06-14T00:00:00"/>
    <x v="0"/>
    <x v="2"/>
    <x v="17"/>
    <x v="236"/>
    <x v="5"/>
    <x v="15"/>
    <x v="2"/>
    <n v="25.14325892310482"/>
  </r>
  <r>
    <d v="2019-06-14T00:00:00"/>
    <x v="1"/>
    <x v="3"/>
    <x v="18"/>
    <x v="237"/>
    <x v="1"/>
    <x v="2"/>
    <x v="0"/>
    <n v="84.726542166970745"/>
  </r>
  <r>
    <d v="2019-06-14T00:00:00"/>
    <x v="1"/>
    <x v="3"/>
    <x v="23"/>
    <x v="238"/>
    <x v="1"/>
    <x v="2"/>
    <x v="0"/>
    <n v="24.694686423392351"/>
  </r>
  <r>
    <d v="2019-06-14T00:00:00"/>
    <x v="1"/>
    <x v="3"/>
    <x v="25"/>
    <x v="239"/>
    <x v="3"/>
    <x v="8"/>
    <x v="0"/>
    <n v="11.119247891434046"/>
  </r>
  <r>
    <d v="2019-06-14T00:00:00"/>
    <x v="1"/>
    <x v="3"/>
    <x v="19"/>
    <x v="240"/>
    <x v="16"/>
    <x v="2"/>
    <x v="0"/>
    <n v="49.686268855881472"/>
  </r>
  <r>
    <d v="2019-06-14T00:00:00"/>
    <x v="1"/>
    <x v="3"/>
    <x v="21"/>
    <x v="241"/>
    <x v="21"/>
    <x v="2"/>
    <x v="0"/>
    <n v="147.27879343138611"/>
  </r>
  <r>
    <d v="2019-06-14T00:00:00"/>
    <x v="1"/>
    <x v="3"/>
    <x v="26"/>
    <x v="242"/>
    <x v="20"/>
    <x v="2"/>
    <x v="0"/>
    <n v="46.873665319031836"/>
  </r>
  <r>
    <d v="2019-06-14T00:00:00"/>
    <x v="1"/>
    <x v="3"/>
    <x v="24"/>
    <x v="243"/>
    <x v="1"/>
    <x v="2"/>
    <x v="0"/>
    <n v="20.383090130007105"/>
  </r>
  <r>
    <d v="2019-06-14T00:00:00"/>
    <x v="1"/>
    <x v="3"/>
    <x v="22"/>
    <x v="244"/>
    <x v="39"/>
    <x v="2"/>
    <x v="0"/>
    <n v="137.80125730592047"/>
  </r>
  <r>
    <d v="2019-06-15T00:00:00"/>
    <x v="0"/>
    <x v="0"/>
    <x v="2"/>
    <x v="245"/>
    <x v="0"/>
    <x v="6"/>
    <x v="1"/>
    <n v="27.080806426323594"/>
  </r>
  <r>
    <d v="2019-06-15T00:00:00"/>
    <x v="0"/>
    <x v="0"/>
    <x v="27"/>
    <x v="246"/>
    <x v="1"/>
    <x v="3"/>
    <x v="2"/>
    <n v="32.026314719217105"/>
  </r>
  <r>
    <d v="2019-06-15T00:00:00"/>
    <x v="0"/>
    <x v="0"/>
    <x v="3"/>
    <x v="164"/>
    <x v="3"/>
    <x v="7"/>
    <x v="0"/>
    <n v="0"/>
  </r>
  <r>
    <d v="2019-06-15T00:00:00"/>
    <x v="0"/>
    <x v="0"/>
    <x v="6"/>
    <x v="247"/>
    <x v="1"/>
    <x v="4"/>
    <x v="0"/>
    <n v="38.423955711836271"/>
  </r>
  <r>
    <d v="2019-06-15T00:00:00"/>
    <x v="0"/>
    <x v="1"/>
    <x v="10"/>
    <x v="248"/>
    <x v="2"/>
    <x v="2"/>
    <x v="0"/>
    <n v="25.20733672195324"/>
  </r>
  <r>
    <d v="2019-06-15T00:00:00"/>
    <x v="0"/>
    <x v="1"/>
    <x v="28"/>
    <x v="249"/>
    <x v="3"/>
    <x v="2"/>
    <x v="0"/>
    <n v="4.869883595661233"/>
  </r>
  <r>
    <d v="2019-06-15T00:00:00"/>
    <x v="0"/>
    <x v="1"/>
    <x v="29"/>
    <x v="250"/>
    <x v="4"/>
    <x v="7"/>
    <x v="0"/>
    <n v="4.4170671504657317"/>
  </r>
  <r>
    <d v="2019-06-15T00:00:00"/>
    <x v="0"/>
    <x v="1"/>
    <x v="12"/>
    <x v="251"/>
    <x v="28"/>
    <x v="18"/>
    <x v="3"/>
    <n v="238.47389118067798"/>
  </r>
  <r>
    <d v="2019-06-15T00:00:00"/>
    <x v="0"/>
    <x v="2"/>
    <x v="15"/>
    <x v="252"/>
    <x v="33"/>
    <x v="7"/>
    <x v="0"/>
    <n v="145.3986214010354"/>
  </r>
  <r>
    <d v="2019-06-15T00:00:00"/>
    <x v="0"/>
    <x v="2"/>
    <x v="17"/>
    <x v="253"/>
    <x v="16"/>
    <x v="2"/>
    <x v="0"/>
    <n v="16.608237541043199"/>
  </r>
  <r>
    <d v="2019-06-15T00:00:00"/>
    <x v="1"/>
    <x v="3"/>
    <x v="18"/>
    <x v="254"/>
    <x v="16"/>
    <x v="5"/>
    <x v="0"/>
    <n v="83.967569464989481"/>
  </r>
  <r>
    <d v="2019-06-15T00:00:00"/>
    <x v="1"/>
    <x v="3"/>
    <x v="23"/>
    <x v="255"/>
    <x v="3"/>
    <x v="7"/>
    <x v="0"/>
    <n v="42.054924052042495"/>
  </r>
  <r>
    <d v="2019-06-15T00:00:00"/>
    <x v="1"/>
    <x v="3"/>
    <x v="25"/>
    <x v="256"/>
    <x v="3"/>
    <x v="5"/>
    <x v="0"/>
    <n v="5.9567167487364632"/>
  </r>
  <r>
    <d v="2019-06-15T00:00:00"/>
    <x v="1"/>
    <x v="3"/>
    <x v="19"/>
    <x v="257"/>
    <x v="2"/>
    <x v="2"/>
    <x v="0"/>
    <n v="43.579575348609318"/>
  </r>
  <r>
    <d v="2019-06-15T00:00:00"/>
    <x v="1"/>
    <x v="3"/>
    <x v="20"/>
    <x v="258"/>
    <x v="27"/>
    <x v="6"/>
    <x v="0"/>
    <n v="102.71912651555802"/>
  </r>
  <r>
    <d v="2019-06-15T00:00:00"/>
    <x v="1"/>
    <x v="3"/>
    <x v="21"/>
    <x v="259"/>
    <x v="27"/>
    <x v="0"/>
    <x v="0"/>
    <n v="197.09512761738884"/>
  </r>
  <r>
    <d v="2019-06-15T00:00:00"/>
    <x v="1"/>
    <x v="3"/>
    <x v="26"/>
    <x v="260"/>
    <x v="1"/>
    <x v="2"/>
    <x v="0"/>
    <n v="50.625052013171633"/>
  </r>
  <r>
    <d v="2019-06-15T00:00:00"/>
    <x v="1"/>
    <x v="3"/>
    <x v="24"/>
    <x v="261"/>
    <x v="3"/>
    <x v="7"/>
    <x v="1"/>
    <n v="5.3652324940825524"/>
  </r>
  <r>
    <d v="2019-06-15T00:00:00"/>
    <x v="1"/>
    <x v="3"/>
    <x v="22"/>
    <x v="262"/>
    <x v="20"/>
    <x v="2"/>
    <x v="0"/>
    <n v="97.971516206654371"/>
  </r>
  <r>
    <d v="2019-06-16T00:00:00"/>
    <x v="0"/>
    <x v="0"/>
    <x v="2"/>
    <x v="263"/>
    <x v="3"/>
    <x v="7"/>
    <x v="0"/>
    <n v="27.694166770464452"/>
  </r>
  <r>
    <d v="2019-06-16T00:00:00"/>
    <x v="0"/>
    <x v="0"/>
    <x v="27"/>
    <x v="264"/>
    <x v="0"/>
    <x v="7"/>
    <x v="0"/>
    <n v="32.277093719059465"/>
  </r>
  <r>
    <d v="2019-06-16T00:00:00"/>
    <x v="0"/>
    <x v="0"/>
    <x v="6"/>
    <x v="265"/>
    <x v="1"/>
    <x v="2"/>
    <x v="0"/>
    <n v="40.053913142400546"/>
  </r>
  <r>
    <d v="2019-06-16T00:00:00"/>
    <x v="0"/>
    <x v="1"/>
    <x v="10"/>
    <x v="266"/>
    <x v="3"/>
    <x v="2"/>
    <x v="0"/>
    <n v="10.130300681564588"/>
  </r>
  <r>
    <d v="2019-06-16T00:00:00"/>
    <x v="0"/>
    <x v="1"/>
    <x v="28"/>
    <x v="267"/>
    <x v="1"/>
    <x v="0"/>
    <x v="0"/>
    <n v="16.180650819243674"/>
  </r>
  <r>
    <d v="2019-06-16T00:00:00"/>
    <x v="0"/>
    <x v="1"/>
    <x v="29"/>
    <x v="268"/>
    <x v="3"/>
    <x v="4"/>
    <x v="1"/>
    <n v="7.9292085332801028"/>
  </r>
  <r>
    <d v="2019-06-16T00:00:00"/>
    <x v="0"/>
    <x v="1"/>
    <x v="12"/>
    <x v="269"/>
    <x v="24"/>
    <x v="0"/>
    <x v="0"/>
    <n v="218.61760804166835"/>
  </r>
  <r>
    <d v="2019-06-16T00:00:00"/>
    <x v="0"/>
    <x v="2"/>
    <x v="15"/>
    <x v="270"/>
    <x v="45"/>
    <x v="2"/>
    <x v="0"/>
    <n v="143.72443344310634"/>
  </r>
  <r>
    <d v="2019-06-16T00:00:00"/>
    <x v="0"/>
    <x v="2"/>
    <x v="17"/>
    <x v="271"/>
    <x v="5"/>
    <x v="7"/>
    <x v="0"/>
    <n v="17.577263985043373"/>
  </r>
  <r>
    <d v="2019-06-16T00:00:00"/>
    <x v="1"/>
    <x v="3"/>
    <x v="18"/>
    <x v="272"/>
    <x v="16"/>
    <x v="7"/>
    <x v="1"/>
    <n v="103.12321368162424"/>
  </r>
  <r>
    <d v="2019-06-16T00:00:00"/>
    <x v="1"/>
    <x v="3"/>
    <x v="23"/>
    <x v="273"/>
    <x v="4"/>
    <x v="2"/>
    <x v="0"/>
    <n v="62.831128322686418"/>
  </r>
  <r>
    <d v="2019-06-16T00:00:00"/>
    <x v="1"/>
    <x v="3"/>
    <x v="19"/>
    <x v="215"/>
    <x v="16"/>
    <x v="2"/>
    <x v="0"/>
    <n v="52.48973331465568"/>
  </r>
  <r>
    <d v="2019-06-16T00:00:00"/>
    <x v="1"/>
    <x v="3"/>
    <x v="20"/>
    <x v="274"/>
    <x v="20"/>
    <x v="7"/>
    <x v="1"/>
    <n v="133.87178819197251"/>
  </r>
  <r>
    <d v="2019-06-16T00:00:00"/>
    <x v="1"/>
    <x v="3"/>
    <x v="21"/>
    <x v="275"/>
    <x v="33"/>
    <x v="7"/>
    <x v="0"/>
    <n v="199.09940910294236"/>
  </r>
  <r>
    <d v="2019-06-16T00:00:00"/>
    <x v="1"/>
    <x v="3"/>
    <x v="26"/>
    <x v="276"/>
    <x v="21"/>
    <x v="2"/>
    <x v="0"/>
    <n v="55.433904457650591"/>
  </r>
  <r>
    <d v="2019-06-16T00:00:00"/>
    <x v="1"/>
    <x v="3"/>
    <x v="24"/>
    <x v="277"/>
    <x v="2"/>
    <x v="2"/>
    <x v="0"/>
    <n v="32.504411872521104"/>
  </r>
  <r>
    <d v="2019-06-16T00:00:00"/>
    <x v="1"/>
    <x v="3"/>
    <x v="22"/>
    <x v="278"/>
    <x v="36"/>
    <x v="10"/>
    <x v="0"/>
    <n v="96.146838927011288"/>
  </r>
  <r>
    <d v="2019-06-17T00:00:00"/>
    <x v="0"/>
    <x v="0"/>
    <x v="2"/>
    <x v="279"/>
    <x v="3"/>
    <x v="2"/>
    <x v="0"/>
    <n v="28.056348798392346"/>
  </r>
  <r>
    <d v="2019-06-17T00:00:00"/>
    <x v="0"/>
    <x v="0"/>
    <x v="27"/>
    <x v="280"/>
    <x v="1"/>
    <x v="2"/>
    <x v="0"/>
    <n v="32.412986071437125"/>
  </r>
  <r>
    <d v="2019-06-17T00:00:00"/>
    <x v="0"/>
    <x v="0"/>
    <x v="4"/>
    <x v="164"/>
    <x v="3"/>
    <x v="2"/>
    <x v="0"/>
    <n v="0"/>
  </r>
  <r>
    <d v="2019-06-17T00:00:00"/>
    <x v="0"/>
    <x v="0"/>
    <x v="5"/>
    <x v="164"/>
    <x v="3"/>
    <x v="2"/>
    <x v="0"/>
    <n v="0"/>
  </r>
  <r>
    <d v="2019-06-17T00:00:00"/>
    <x v="0"/>
    <x v="0"/>
    <x v="6"/>
    <x v="281"/>
    <x v="3"/>
    <x v="8"/>
    <x v="0"/>
    <n v="40.14278807191009"/>
  </r>
  <r>
    <d v="2019-06-17T00:00:00"/>
    <x v="0"/>
    <x v="1"/>
    <x v="10"/>
    <x v="282"/>
    <x v="3"/>
    <x v="2"/>
    <x v="0"/>
    <n v="9.8760276634792952"/>
  </r>
  <r>
    <d v="2019-06-17T00:00:00"/>
    <x v="0"/>
    <x v="1"/>
    <x v="28"/>
    <x v="283"/>
    <x v="3"/>
    <x v="7"/>
    <x v="0"/>
    <n v="15.61092826722998"/>
  </r>
  <r>
    <d v="2019-06-17T00:00:00"/>
    <x v="0"/>
    <x v="1"/>
    <x v="29"/>
    <x v="284"/>
    <x v="3"/>
    <x v="2"/>
    <x v="0"/>
    <n v="8.6646099431926249"/>
  </r>
  <r>
    <d v="2019-06-17T00:00:00"/>
    <x v="0"/>
    <x v="1"/>
    <x v="12"/>
    <x v="285"/>
    <x v="27"/>
    <x v="2"/>
    <x v="0"/>
    <n v="228.52523161297339"/>
  </r>
  <r>
    <d v="2019-06-17T00:00:00"/>
    <x v="0"/>
    <x v="2"/>
    <x v="15"/>
    <x v="286"/>
    <x v="35"/>
    <x v="7"/>
    <x v="0"/>
    <n v="143.04228669458018"/>
  </r>
  <r>
    <d v="2019-06-17T00:00:00"/>
    <x v="0"/>
    <x v="2"/>
    <x v="17"/>
    <x v="287"/>
    <x v="43"/>
    <x v="2"/>
    <x v="0"/>
    <n v="21.444572322253801"/>
  </r>
  <r>
    <d v="2019-06-17T00:00:00"/>
    <x v="1"/>
    <x v="3"/>
    <x v="18"/>
    <x v="288"/>
    <x v="5"/>
    <x v="2"/>
    <x v="0"/>
    <n v="97.226535017920611"/>
  </r>
  <r>
    <d v="2019-06-17T00:00:00"/>
    <x v="1"/>
    <x v="3"/>
    <x v="23"/>
    <x v="289"/>
    <x v="5"/>
    <x v="7"/>
    <x v="0"/>
    <n v="46.00538601016985"/>
  </r>
  <r>
    <d v="2019-06-17T00:00:00"/>
    <x v="1"/>
    <x v="3"/>
    <x v="19"/>
    <x v="290"/>
    <x v="16"/>
    <x v="2"/>
    <x v="0"/>
    <n v="62.097984177132396"/>
  </r>
  <r>
    <d v="2019-06-17T00:00:00"/>
    <x v="1"/>
    <x v="3"/>
    <x v="20"/>
    <x v="291"/>
    <x v="39"/>
    <x v="7"/>
    <x v="0"/>
    <n v="123.86673578407284"/>
  </r>
  <r>
    <d v="2019-06-17T00:00:00"/>
    <x v="1"/>
    <x v="3"/>
    <x v="21"/>
    <x v="292"/>
    <x v="27"/>
    <x v="13"/>
    <x v="0"/>
    <n v="186.6245034254469"/>
  </r>
  <r>
    <d v="2019-06-17T00:00:00"/>
    <x v="1"/>
    <x v="3"/>
    <x v="26"/>
    <x v="293"/>
    <x v="14"/>
    <x v="2"/>
    <x v="0"/>
    <n v="112.30076841847816"/>
  </r>
  <r>
    <d v="2019-06-17T00:00:00"/>
    <x v="1"/>
    <x v="3"/>
    <x v="24"/>
    <x v="294"/>
    <x v="16"/>
    <x v="2"/>
    <x v="0"/>
    <n v="28.205973733327401"/>
  </r>
  <r>
    <d v="2019-06-17T00:00:00"/>
    <x v="1"/>
    <x v="3"/>
    <x v="22"/>
    <x v="295"/>
    <x v="36"/>
    <x v="4"/>
    <x v="5"/>
    <n v="96.713879840792544"/>
  </r>
  <r>
    <d v="2019-06-18T00:00:00"/>
    <x v="0"/>
    <x v="0"/>
    <x v="2"/>
    <x v="296"/>
    <x v="3"/>
    <x v="2"/>
    <x v="0"/>
    <n v="26.043051811575467"/>
  </r>
  <r>
    <d v="2019-06-18T00:00:00"/>
    <x v="0"/>
    <x v="0"/>
    <x v="27"/>
    <x v="297"/>
    <x v="2"/>
    <x v="10"/>
    <x v="1"/>
    <n v="32.109385002943299"/>
  </r>
  <r>
    <d v="2019-06-18T00:00:00"/>
    <x v="0"/>
    <x v="0"/>
    <x v="6"/>
    <x v="298"/>
    <x v="2"/>
    <x v="2"/>
    <x v="0"/>
    <n v="38.491731346658476"/>
  </r>
  <r>
    <d v="2019-06-18T00:00:00"/>
    <x v="0"/>
    <x v="1"/>
    <x v="10"/>
    <x v="299"/>
    <x v="1"/>
    <x v="2"/>
    <x v="0"/>
    <n v="10.289663269580174"/>
  </r>
  <r>
    <d v="2019-06-18T00:00:00"/>
    <x v="0"/>
    <x v="1"/>
    <x v="28"/>
    <x v="300"/>
    <x v="4"/>
    <x v="2"/>
    <x v="0"/>
    <n v="18.067308362708424"/>
  </r>
  <r>
    <d v="2019-06-18T00:00:00"/>
    <x v="0"/>
    <x v="1"/>
    <x v="29"/>
    <x v="301"/>
    <x v="3"/>
    <x v="2"/>
    <x v="0"/>
    <n v="9.2206704679218294"/>
  </r>
  <r>
    <d v="2019-06-18T00:00:00"/>
    <x v="0"/>
    <x v="1"/>
    <x v="12"/>
    <x v="302"/>
    <x v="39"/>
    <x v="5"/>
    <x v="0"/>
    <n v="229.35535627340676"/>
  </r>
  <r>
    <d v="2019-06-18T00:00:00"/>
    <x v="0"/>
    <x v="2"/>
    <x v="15"/>
    <x v="303"/>
    <x v="44"/>
    <x v="2"/>
    <x v="0"/>
    <n v="144.91189426092839"/>
  </r>
  <r>
    <d v="2019-06-18T00:00:00"/>
    <x v="0"/>
    <x v="2"/>
    <x v="16"/>
    <x v="304"/>
    <x v="3"/>
    <x v="7"/>
    <x v="0"/>
    <n v="0.58239668723545002"/>
  </r>
  <r>
    <d v="2019-06-18T00:00:00"/>
    <x v="0"/>
    <x v="2"/>
    <x v="17"/>
    <x v="305"/>
    <x v="3"/>
    <x v="2"/>
    <x v="0"/>
    <n v="3.2623336368526625"/>
  </r>
  <r>
    <d v="2019-06-18T00:00:00"/>
    <x v="1"/>
    <x v="3"/>
    <x v="18"/>
    <x v="306"/>
    <x v="0"/>
    <x v="2"/>
    <x v="0"/>
    <n v="70.994774952434696"/>
  </r>
  <r>
    <d v="2019-06-18T00:00:00"/>
    <x v="1"/>
    <x v="3"/>
    <x v="23"/>
    <x v="307"/>
    <x v="1"/>
    <x v="7"/>
    <x v="0"/>
    <n v="31.622954899389317"/>
  </r>
  <r>
    <d v="2019-06-18T00:00:00"/>
    <x v="1"/>
    <x v="3"/>
    <x v="19"/>
    <x v="308"/>
    <x v="2"/>
    <x v="2"/>
    <x v="0"/>
    <n v="50.303955145603112"/>
  </r>
  <r>
    <d v="2019-06-18T00:00:00"/>
    <x v="1"/>
    <x v="3"/>
    <x v="20"/>
    <x v="309"/>
    <x v="16"/>
    <x v="0"/>
    <x v="0"/>
    <n v="101.96685691902708"/>
  </r>
  <r>
    <d v="2019-06-18T00:00:00"/>
    <x v="1"/>
    <x v="3"/>
    <x v="21"/>
    <x v="310"/>
    <x v="36"/>
    <x v="8"/>
    <x v="0"/>
    <n v="127.66763069530739"/>
  </r>
  <r>
    <d v="2019-06-18T00:00:00"/>
    <x v="1"/>
    <x v="3"/>
    <x v="26"/>
    <x v="311"/>
    <x v="36"/>
    <x v="2"/>
    <x v="0"/>
    <n v="109.11697728177226"/>
  </r>
  <r>
    <d v="2019-06-18T00:00:00"/>
    <x v="1"/>
    <x v="3"/>
    <x v="24"/>
    <x v="312"/>
    <x v="2"/>
    <x v="2"/>
    <x v="0"/>
    <n v="31.007306019266082"/>
  </r>
  <r>
    <d v="2019-06-18T00:00:00"/>
    <x v="1"/>
    <x v="3"/>
    <x v="22"/>
    <x v="313"/>
    <x v="27"/>
    <x v="15"/>
    <x v="1"/>
    <n v="99.360338338558876"/>
  </r>
  <r>
    <d v="2019-06-19T00:00:00"/>
    <x v="0"/>
    <x v="0"/>
    <x v="2"/>
    <x v="314"/>
    <x v="4"/>
    <x v="8"/>
    <x v="0"/>
    <n v="28.173111400889827"/>
  </r>
  <r>
    <d v="2019-06-19T00:00:00"/>
    <x v="0"/>
    <x v="0"/>
    <x v="27"/>
    <x v="315"/>
    <x v="2"/>
    <x v="11"/>
    <x v="0"/>
    <n v="68.347611847900254"/>
  </r>
  <r>
    <d v="2019-06-19T00:00:00"/>
    <x v="0"/>
    <x v="0"/>
    <x v="6"/>
    <x v="316"/>
    <x v="1"/>
    <x v="2"/>
    <x v="0"/>
    <n v="40.262350048547475"/>
  </r>
  <r>
    <d v="2019-06-19T00:00:00"/>
    <x v="0"/>
    <x v="1"/>
    <x v="10"/>
    <x v="317"/>
    <x v="3"/>
    <x v="2"/>
    <x v="0"/>
    <n v="6.1384243546746386"/>
  </r>
  <r>
    <d v="2019-06-19T00:00:00"/>
    <x v="0"/>
    <x v="1"/>
    <x v="28"/>
    <x v="318"/>
    <x v="4"/>
    <x v="0"/>
    <x v="0"/>
    <n v="11.235897483863383"/>
  </r>
  <r>
    <d v="2019-06-19T00:00:00"/>
    <x v="0"/>
    <x v="1"/>
    <x v="29"/>
    <x v="319"/>
    <x v="36"/>
    <x v="2"/>
    <x v="0"/>
    <n v="53.974106779593768"/>
  </r>
  <r>
    <d v="2019-06-19T00:00:00"/>
    <x v="0"/>
    <x v="1"/>
    <x v="12"/>
    <x v="320"/>
    <x v="46"/>
    <x v="7"/>
    <x v="0"/>
    <n v="273.99198006803493"/>
  </r>
  <r>
    <d v="2019-06-19T00:00:00"/>
    <x v="0"/>
    <x v="2"/>
    <x v="15"/>
    <x v="321"/>
    <x v="22"/>
    <x v="2"/>
    <x v="0"/>
    <n v="116.8361058265141"/>
  </r>
  <r>
    <d v="2019-06-19T00:00:00"/>
    <x v="0"/>
    <x v="2"/>
    <x v="16"/>
    <x v="322"/>
    <x v="1"/>
    <x v="2"/>
    <x v="0"/>
    <n v="0.47092918619423246"/>
  </r>
  <r>
    <d v="2019-06-19T00:00:00"/>
    <x v="0"/>
    <x v="2"/>
    <x v="17"/>
    <x v="323"/>
    <x v="2"/>
    <x v="2"/>
    <x v="1"/>
    <n v="16.653661857974338"/>
  </r>
  <r>
    <d v="2019-06-19T00:00:00"/>
    <x v="1"/>
    <x v="3"/>
    <x v="18"/>
    <x v="324"/>
    <x v="4"/>
    <x v="2"/>
    <x v="0"/>
    <n v="54.905708109632421"/>
  </r>
  <r>
    <d v="2019-06-19T00:00:00"/>
    <x v="1"/>
    <x v="3"/>
    <x v="23"/>
    <x v="325"/>
    <x v="4"/>
    <x v="13"/>
    <x v="0"/>
    <n v="34.57536486970686"/>
  </r>
  <r>
    <d v="2019-06-19T00:00:00"/>
    <x v="1"/>
    <x v="3"/>
    <x v="19"/>
    <x v="326"/>
    <x v="4"/>
    <x v="8"/>
    <x v="0"/>
    <n v="39.971952846664841"/>
  </r>
  <r>
    <d v="2019-06-19T00:00:00"/>
    <x v="1"/>
    <x v="3"/>
    <x v="20"/>
    <x v="327"/>
    <x v="43"/>
    <x v="7"/>
    <x v="0"/>
    <n v="105.20763699425328"/>
  </r>
  <r>
    <d v="2019-06-19T00:00:00"/>
    <x v="1"/>
    <x v="3"/>
    <x v="21"/>
    <x v="328"/>
    <x v="21"/>
    <x v="7"/>
    <x v="1"/>
    <n v="130.50533255422752"/>
  </r>
  <r>
    <d v="2019-06-19T00:00:00"/>
    <x v="1"/>
    <x v="3"/>
    <x v="26"/>
    <x v="329"/>
    <x v="8"/>
    <x v="2"/>
    <x v="0"/>
    <n v="99.567571602402111"/>
  </r>
  <r>
    <d v="2019-06-19T00:00:00"/>
    <x v="1"/>
    <x v="3"/>
    <x v="24"/>
    <x v="330"/>
    <x v="3"/>
    <x v="2"/>
    <x v="0"/>
    <n v="25.064218453752805"/>
  </r>
  <r>
    <d v="2019-06-19T00:00:00"/>
    <x v="1"/>
    <x v="3"/>
    <x v="22"/>
    <x v="331"/>
    <x v="19"/>
    <x v="8"/>
    <x v="2"/>
    <n v="161.52457595421853"/>
  </r>
  <r>
    <d v="2019-06-20T00:00:00"/>
    <x v="0"/>
    <x v="0"/>
    <x v="2"/>
    <x v="332"/>
    <x v="1"/>
    <x v="7"/>
    <x v="0"/>
    <n v="28.115081581238154"/>
  </r>
  <r>
    <d v="2019-06-20T00:00:00"/>
    <x v="0"/>
    <x v="0"/>
    <x v="27"/>
    <x v="333"/>
    <x v="5"/>
    <x v="2"/>
    <x v="0"/>
    <n v="65.106373346189372"/>
  </r>
  <r>
    <d v="2019-06-20T00:00:00"/>
    <x v="0"/>
    <x v="0"/>
    <x v="6"/>
    <x v="334"/>
    <x v="1"/>
    <x v="2"/>
    <x v="0"/>
    <n v="41.73489987749398"/>
  </r>
  <r>
    <d v="2019-06-20T00:00:00"/>
    <x v="0"/>
    <x v="1"/>
    <x v="29"/>
    <x v="335"/>
    <x v="36"/>
    <x v="7"/>
    <x v="1"/>
    <n v="71.049864759271557"/>
  </r>
  <r>
    <d v="2019-06-20T00:00:00"/>
    <x v="0"/>
    <x v="1"/>
    <x v="12"/>
    <x v="336"/>
    <x v="13"/>
    <x v="5"/>
    <x v="1"/>
    <n v="269.09124096365196"/>
  </r>
  <r>
    <d v="2019-06-20T00:00:00"/>
    <x v="0"/>
    <x v="2"/>
    <x v="15"/>
    <x v="337"/>
    <x v="42"/>
    <x v="2"/>
    <x v="0"/>
    <n v="117.34467474018508"/>
  </r>
  <r>
    <d v="2019-06-20T00:00:00"/>
    <x v="0"/>
    <x v="2"/>
    <x v="16"/>
    <x v="338"/>
    <x v="3"/>
    <x v="7"/>
    <x v="0"/>
    <n v="0.45173704313116136"/>
  </r>
  <r>
    <d v="2019-06-20T00:00:00"/>
    <x v="0"/>
    <x v="2"/>
    <x v="17"/>
    <x v="339"/>
    <x v="4"/>
    <x v="6"/>
    <x v="0"/>
    <n v="16.834695678187277"/>
  </r>
  <r>
    <d v="2019-06-20T00:00:00"/>
    <x v="1"/>
    <x v="3"/>
    <x v="18"/>
    <x v="340"/>
    <x v="1"/>
    <x v="2"/>
    <x v="0"/>
    <n v="55.653420709318873"/>
  </r>
  <r>
    <d v="2019-06-20T00:00:00"/>
    <x v="1"/>
    <x v="3"/>
    <x v="23"/>
    <x v="341"/>
    <x v="1"/>
    <x v="6"/>
    <x v="1"/>
    <n v="29.514581572151521"/>
  </r>
  <r>
    <d v="2019-06-20T00:00:00"/>
    <x v="1"/>
    <x v="3"/>
    <x v="19"/>
    <x v="342"/>
    <x v="2"/>
    <x v="2"/>
    <x v="0"/>
    <n v="34.560579017559832"/>
  </r>
  <r>
    <d v="2019-06-20T00:00:00"/>
    <x v="1"/>
    <x v="3"/>
    <x v="20"/>
    <x v="343"/>
    <x v="21"/>
    <x v="2"/>
    <x v="0"/>
    <n v="112.7075256781083"/>
  </r>
  <r>
    <d v="2019-06-20T00:00:00"/>
    <x v="1"/>
    <x v="3"/>
    <x v="21"/>
    <x v="344"/>
    <x v="5"/>
    <x v="6"/>
    <x v="0"/>
    <n v="132.37585851771956"/>
  </r>
  <r>
    <d v="2019-06-20T00:00:00"/>
    <x v="1"/>
    <x v="3"/>
    <x v="26"/>
    <x v="345"/>
    <x v="19"/>
    <x v="2"/>
    <x v="0"/>
    <n v="96.319935128253789"/>
  </r>
  <r>
    <d v="2019-06-20T00:00:00"/>
    <x v="1"/>
    <x v="3"/>
    <x v="24"/>
    <x v="167"/>
    <x v="3"/>
    <x v="12"/>
    <x v="1"/>
    <n v="10.734118947102855"/>
  </r>
  <r>
    <d v="2019-06-20T00:00:00"/>
    <x v="1"/>
    <x v="3"/>
    <x v="22"/>
    <x v="331"/>
    <x v="5"/>
    <x v="5"/>
    <x v="1"/>
    <n v="166.58571879464421"/>
  </r>
  <r>
    <d v="2019-06-21T00:00:00"/>
    <x v="0"/>
    <x v="0"/>
    <x v="2"/>
    <x v="346"/>
    <x v="1"/>
    <x v="6"/>
    <x v="0"/>
    <n v="29.889269173189593"/>
  </r>
  <r>
    <d v="2019-06-21T00:00:00"/>
    <x v="0"/>
    <x v="0"/>
    <x v="27"/>
    <x v="347"/>
    <x v="5"/>
    <x v="2"/>
    <x v="0"/>
    <n v="66.408067762828352"/>
  </r>
  <r>
    <d v="2019-06-21T00:00:00"/>
    <x v="0"/>
    <x v="0"/>
    <x v="6"/>
    <x v="348"/>
    <x v="1"/>
    <x v="0"/>
    <x v="1"/>
    <n v="39.510930228809237"/>
  </r>
  <r>
    <d v="2019-06-21T00:00:00"/>
    <x v="0"/>
    <x v="1"/>
    <x v="29"/>
    <x v="349"/>
    <x v="5"/>
    <x v="2"/>
    <x v="0"/>
    <n v="70.063264235418416"/>
  </r>
  <r>
    <d v="2019-06-21T00:00:00"/>
    <x v="0"/>
    <x v="1"/>
    <x v="12"/>
    <x v="350"/>
    <x v="18"/>
    <x v="11"/>
    <x v="1"/>
    <n v="274.56035284752494"/>
  </r>
  <r>
    <d v="2019-06-21T00:00:00"/>
    <x v="0"/>
    <x v="2"/>
    <x v="15"/>
    <x v="351"/>
    <x v="12"/>
    <x v="7"/>
    <x v="0"/>
    <n v="114.16872654484389"/>
  </r>
  <r>
    <d v="2019-06-21T00:00:00"/>
    <x v="0"/>
    <x v="2"/>
    <x v="16"/>
    <x v="352"/>
    <x v="3"/>
    <x v="2"/>
    <x v="0"/>
    <n v="0.49444725660571998"/>
  </r>
  <r>
    <d v="2019-06-21T00:00:00"/>
    <x v="0"/>
    <x v="2"/>
    <x v="17"/>
    <x v="353"/>
    <x v="2"/>
    <x v="2"/>
    <x v="0"/>
    <n v="20.17374589297313"/>
  </r>
  <r>
    <d v="2019-06-21T00:00:00"/>
    <x v="1"/>
    <x v="3"/>
    <x v="18"/>
    <x v="354"/>
    <x v="4"/>
    <x v="2"/>
    <x v="0"/>
    <n v="61.154242672816878"/>
  </r>
  <r>
    <d v="2019-06-21T00:00:00"/>
    <x v="1"/>
    <x v="3"/>
    <x v="23"/>
    <x v="355"/>
    <x v="3"/>
    <x v="4"/>
    <x v="0"/>
    <n v="23.764401298749938"/>
  </r>
  <r>
    <d v="2019-06-21T00:00:00"/>
    <x v="1"/>
    <x v="3"/>
    <x v="19"/>
    <x v="356"/>
    <x v="2"/>
    <x v="2"/>
    <x v="0"/>
    <n v="42.800733025524146"/>
  </r>
  <r>
    <d v="2019-06-21T00:00:00"/>
    <x v="1"/>
    <x v="3"/>
    <x v="20"/>
    <x v="357"/>
    <x v="43"/>
    <x v="2"/>
    <x v="0"/>
    <n v="112.27166495606171"/>
  </r>
  <r>
    <d v="2019-06-21T00:00:00"/>
    <x v="1"/>
    <x v="3"/>
    <x v="21"/>
    <x v="358"/>
    <x v="43"/>
    <x v="5"/>
    <x v="1"/>
    <n v="143.07152867493204"/>
  </r>
  <r>
    <d v="2019-06-21T00:00:00"/>
    <x v="1"/>
    <x v="3"/>
    <x v="26"/>
    <x v="359"/>
    <x v="39"/>
    <x v="2"/>
    <x v="0"/>
    <n v="100.29955907903228"/>
  </r>
  <r>
    <d v="2019-06-21T00:00:00"/>
    <x v="1"/>
    <x v="3"/>
    <x v="24"/>
    <x v="360"/>
    <x v="1"/>
    <x v="7"/>
    <x v="0"/>
    <n v="12.294250714514494"/>
  </r>
  <r>
    <d v="2019-06-21T00:00:00"/>
    <x v="1"/>
    <x v="3"/>
    <x v="22"/>
    <x v="361"/>
    <x v="43"/>
    <x v="7"/>
    <x v="0"/>
    <n v="166.8164310440645"/>
  </r>
  <r>
    <d v="2019-06-22T00:00:00"/>
    <x v="0"/>
    <x v="0"/>
    <x v="2"/>
    <x v="362"/>
    <x v="1"/>
    <x v="4"/>
    <x v="1"/>
    <n v="28.652334720865536"/>
  </r>
  <r>
    <d v="2019-06-22T00:00:00"/>
    <x v="0"/>
    <x v="0"/>
    <x v="27"/>
    <x v="363"/>
    <x v="4"/>
    <x v="11"/>
    <x v="0"/>
    <n v="64.256241271769468"/>
  </r>
  <r>
    <d v="2019-06-22T00:00:00"/>
    <x v="0"/>
    <x v="0"/>
    <x v="6"/>
    <x v="364"/>
    <x v="4"/>
    <x v="2"/>
    <x v="0"/>
    <n v="37.995595314568661"/>
  </r>
  <r>
    <d v="2019-06-22T00:00:00"/>
    <x v="0"/>
    <x v="1"/>
    <x v="29"/>
    <x v="365"/>
    <x v="5"/>
    <x v="6"/>
    <x v="0"/>
    <n v="67.452138647459748"/>
  </r>
  <r>
    <d v="2019-06-22T00:00:00"/>
    <x v="0"/>
    <x v="1"/>
    <x v="12"/>
    <x v="366"/>
    <x v="41"/>
    <x v="10"/>
    <x v="1"/>
    <n v="268.14503794595993"/>
  </r>
  <r>
    <d v="2019-06-22T00:00:00"/>
    <x v="0"/>
    <x v="2"/>
    <x v="15"/>
    <x v="367"/>
    <x v="22"/>
    <x v="2"/>
    <x v="0"/>
    <n v="119.51339730517594"/>
  </r>
  <r>
    <d v="2019-06-22T00:00:00"/>
    <x v="0"/>
    <x v="2"/>
    <x v="16"/>
    <x v="368"/>
    <x v="3"/>
    <x v="2"/>
    <x v="0"/>
    <n v="0.39785221059744763"/>
  </r>
  <r>
    <d v="2019-06-22T00:00:00"/>
    <x v="0"/>
    <x v="2"/>
    <x v="17"/>
    <x v="369"/>
    <x v="4"/>
    <x v="2"/>
    <x v="0"/>
    <n v="14.544697403801779"/>
  </r>
  <r>
    <d v="2019-06-22T00:00:00"/>
    <x v="1"/>
    <x v="3"/>
    <x v="18"/>
    <x v="370"/>
    <x v="1"/>
    <x v="2"/>
    <x v="0"/>
    <n v="63.444907022453272"/>
  </r>
  <r>
    <d v="2019-06-22T00:00:00"/>
    <x v="1"/>
    <x v="3"/>
    <x v="23"/>
    <x v="371"/>
    <x v="4"/>
    <x v="2"/>
    <x v="0"/>
    <n v="40.238864652670614"/>
  </r>
  <r>
    <d v="2019-06-22T00:00:00"/>
    <x v="1"/>
    <x v="3"/>
    <x v="19"/>
    <x v="372"/>
    <x v="4"/>
    <x v="2"/>
    <x v="0"/>
    <n v="35.785282371363351"/>
  </r>
  <r>
    <d v="2019-06-22T00:00:00"/>
    <x v="1"/>
    <x v="3"/>
    <x v="20"/>
    <x v="373"/>
    <x v="27"/>
    <x v="0"/>
    <x v="0"/>
    <n v="125.07481933837535"/>
  </r>
  <r>
    <d v="2019-06-22T00:00:00"/>
    <x v="1"/>
    <x v="3"/>
    <x v="21"/>
    <x v="374"/>
    <x v="16"/>
    <x v="8"/>
    <x v="0"/>
    <n v="156.66814679038998"/>
  </r>
  <r>
    <d v="2019-06-22T00:00:00"/>
    <x v="1"/>
    <x v="3"/>
    <x v="26"/>
    <x v="375"/>
    <x v="21"/>
    <x v="2"/>
    <x v="0"/>
    <n v="108.48356586899436"/>
  </r>
  <r>
    <d v="2019-06-22T00:00:00"/>
    <x v="1"/>
    <x v="3"/>
    <x v="24"/>
    <x v="376"/>
    <x v="3"/>
    <x v="2"/>
    <x v="0"/>
    <n v="3.9474741290035675"/>
  </r>
  <r>
    <d v="2019-06-22T00:00:00"/>
    <x v="1"/>
    <x v="3"/>
    <x v="22"/>
    <x v="377"/>
    <x v="21"/>
    <x v="18"/>
    <x v="2"/>
    <n v="188.38776855311863"/>
  </r>
  <r>
    <d v="2019-06-23T00:00:00"/>
    <x v="0"/>
    <x v="0"/>
    <x v="2"/>
    <x v="378"/>
    <x v="1"/>
    <x v="19"/>
    <x v="0"/>
    <n v="28.430497838802328"/>
  </r>
  <r>
    <d v="2019-06-23T00:00:00"/>
    <x v="0"/>
    <x v="0"/>
    <x v="27"/>
    <x v="379"/>
    <x v="1"/>
    <x v="2"/>
    <x v="0"/>
    <n v="66.319966508786877"/>
  </r>
  <r>
    <d v="2019-06-23T00:00:00"/>
    <x v="0"/>
    <x v="0"/>
    <x v="6"/>
    <x v="380"/>
    <x v="2"/>
    <x v="2"/>
    <x v="0"/>
    <n v="40.747407131125271"/>
  </r>
  <r>
    <d v="2019-06-23T00:00:00"/>
    <x v="0"/>
    <x v="1"/>
    <x v="29"/>
    <x v="381"/>
    <x v="2"/>
    <x v="8"/>
    <x v="1"/>
    <n v="68.201663794210262"/>
  </r>
  <r>
    <d v="2019-06-23T00:00:00"/>
    <x v="0"/>
    <x v="1"/>
    <x v="12"/>
    <x v="382"/>
    <x v="47"/>
    <x v="2"/>
    <x v="0"/>
    <n v="275.06053819718562"/>
  </r>
  <r>
    <d v="2019-06-23T00:00:00"/>
    <x v="0"/>
    <x v="2"/>
    <x v="15"/>
    <x v="383"/>
    <x v="33"/>
    <x v="2"/>
    <x v="0"/>
    <n v="126.3556417203469"/>
  </r>
  <r>
    <d v="2019-06-23T00:00:00"/>
    <x v="0"/>
    <x v="2"/>
    <x v="16"/>
    <x v="201"/>
    <x v="3"/>
    <x v="2"/>
    <x v="0"/>
    <n v="0.31994392287067669"/>
  </r>
  <r>
    <d v="2019-06-23T00:00:00"/>
    <x v="0"/>
    <x v="2"/>
    <x v="17"/>
    <x v="384"/>
    <x v="3"/>
    <x v="2"/>
    <x v="0"/>
    <n v="7.0630414108523469"/>
  </r>
  <r>
    <d v="2019-06-23T00:00:00"/>
    <x v="1"/>
    <x v="3"/>
    <x v="18"/>
    <x v="385"/>
    <x v="4"/>
    <x v="2"/>
    <x v="0"/>
    <n v="68.52695351812919"/>
  </r>
  <r>
    <d v="2019-06-23T00:00:00"/>
    <x v="1"/>
    <x v="3"/>
    <x v="23"/>
    <x v="386"/>
    <x v="3"/>
    <x v="2"/>
    <x v="0"/>
    <n v="40.801172978903189"/>
  </r>
  <r>
    <d v="2019-06-23T00:00:00"/>
    <x v="1"/>
    <x v="3"/>
    <x v="19"/>
    <x v="387"/>
    <x v="3"/>
    <x v="2"/>
    <x v="0"/>
    <n v="42.236638133556184"/>
  </r>
  <r>
    <d v="2019-06-23T00:00:00"/>
    <x v="1"/>
    <x v="3"/>
    <x v="20"/>
    <x v="388"/>
    <x v="0"/>
    <x v="7"/>
    <x v="0"/>
    <n v="113.06359575448761"/>
  </r>
  <r>
    <d v="2019-06-23T00:00:00"/>
    <x v="1"/>
    <x v="3"/>
    <x v="21"/>
    <x v="389"/>
    <x v="20"/>
    <x v="7"/>
    <x v="0"/>
    <n v="140.64428262904434"/>
  </r>
  <r>
    <d v="2019-06-23T00:00:00"/>
    <x v="1"/>
    <x v="3"/>
    <x v="26"/>
    <x v="390"/>
    <x v="14"/>
    <x v="2"/>
    <x v="0"/>
    <n v="122.75367188507599"/>
  </r>
  <r>
    <d v="2019-06-23T00:00:00"/>
    <x v="1"/>
    <x v="3"/>
    <x v="24"/>
    <x v="391"/>
    <x v="4"/>
    <x v="2"/>
    <x v="0"/>
    <n v="21.814268641756776"/>
  </r>
  <r>
    <d v="2019-06-23T00:00:00"/>
    <x v="1"/>
    <x v="3"/>
    <x v="22"/>
    <x v="392"/>
    <x v="9"/>
    <x v="2"/>
    <x v="0"/>
    <n v="165.21691679016141"/>
  </r>
  <r>
    <d v="2019-06-24T00:00:00"/>
    <x v="0"/>
    <x v="0"/>
    <x v="2"/>
    <x v="393"/>
    <x v="4"/>
    <x v="0"/>
    <x v="0"/>
    <n v="26.13473443431597"/>
  </r>
  <r>
    <d v="2019-06-24T00:00:00"/>
    <x v="0"/>
    <x v="0"/>
    <x v="27"/>
    <x v="394"/>
    <x v="4"/>
    <x v="4"/>
    <x v="1"/>
    <n v="64.072200100140293"/>
  </r>
  <r>
    <d v="2019-06-24T00:00:00"/>
    <x v="0"/>
    <x v="0"/>
    <x v="6"/>
    <x v="395"/>
    <x v="4"/>
    <x v="2"/>
    <x v="0"/>
    <n v="41.7829135115159"/>
  </r>
  <r>
    <d v="2019-06-24T00:00:00"/>
    <x v="0"/>
    <x v="1"/>
    <x v="29"/>
    <x v="396"/>
    <x v="2"/>
    <x v="5"/>
    <x v="0"/>
    <n v="68.959495553378886"/>
  </r>
  <r>
    <d v="2019-06-24T00:00:00"/>
    <x v="0"/>
    <x v="1"/>
    <x v="12"/>
    <x v="397"/>
    <x v="33"/>
    <x v="0"/>
    <x v="0"/>
    <n v="276.72600982746241"/>
  </r>
  <r>
    <d v="2019-06-24T00:00:00"/>
    <x v="0"/>
    <x v="2"/>
    <x v="15"/>
    <x v="398"/>
    <x v="20"/>
    <x v="6"/>
    <x v="2"/>
    <n v="120.43224507170726"/>
  </r>
  <r>
    <d v="2019-06-24T00:00:00"/>
    <x v="0"/>
    <x v="2"/>
    <x v="16"/>
    <x v="399"/>
    <x v="3"/>
    <x v="2"/>
    <x v="0"/>
    <n v="0.280640377182996"/>
  </r>
  <r>
    <d v="2019-06-24T00:00:00"/>
    <x v="0"/>
    <x v="2"/>
    <x v="17"/>
    <x v="400"/>
    <x v="4"/>
    <x v="0"/>
    <x v="2"/>
    <n v="12.971571843777339"/>
  </r>
  <r>
    <d v="2019-06-24T00:00:00"/>
    <x v="1"/>
    <x v="3"/>
    <x v="18"/>
    <x v="401"/>
    <x v="36"/>
    <x v="6"/>
    <x v="0"/>
    <n v="64.065377679054222"/>
  </r>
  <r>
    <d v="2019-06-24T00:00:00"/>
    <x v="1"/>
    <x v="3"/>
    <x v="23"/>
    <x v="402"/>
    <x v="4"/>
    <x v="2"/>
    <x v="0"/>
    <n v="37.436214042874141"/>
  </r>
  <r>
    <d v="2019-06-24T00:00:00"/>
    <x v="1"/>
    <x v="3"/>
    <x v="19"/>
    <x v="403"/>
    <x v="2"/>
    <x v="13"/>
    <x v="3"/>
    <n v="39.166579604336015"/>
  </r>
  <r>
    <d v="2019-06-24T00:00:00"/>
    <x v="1"/>
    <x v="3"/>
    <x v="20"/>
    <x v="404"/>
    <x v="16"/>
    <x v="8"/>
    <x v="1"/>
    <n v="153.12542038295845"/>
  </r>
  <r>
    <d v="2019-06-24T00:00:00"/>
    <x v="1"/>
    <x v="3"/>
    <x v="21"/>
    <x v="405"/>
    <x v="2"/>
    <x v="6"/>
    <x v="0"/>
    <n v="120.7481724132099"/>
  </r>
  <r>
    <d v="2019-06-24T00:00:00"/>
    <x v="1"/>
    <x v="3"/>
    <x v="26"/>
    <x v="406"/>
    <x v="14"/>
    <x v="2"/>
    <x v="0"/>
    <n v="93.925518969725175"/>
  </r>
  <r>
    <d v="2019-06-24T00:00:00"/>
    <x v="1"/>
    <x v="3"/>
    <x v="24"/>
    <x v="407"/>
    <x v="3"/>
    <x v="2"/>
    <x v="0"/>
    <n v="11.576488872070648"/>
  </r>
  <r>
    <d v="2019-06-24T00:00:00"/>
    <x v="1"/>
    <x v="3"/>
    <x v="22"/>
    <x v="408"/>
    <x v="36"/>
    <x v="2"/>
    <x v="0"/>
    <n v="119.98759431050541"/>
  </r>
  <r>
    <d v="2019-06-25T00:00:00"/>
    <x v="0"/>
    <x v="0"/>
    <x v="2"/>
    <x v="409"/>
    <x v="4"/>
    <x v="2"/>
    <x v="0"/>
    <n v="16.076793206744696"/>
  </r>
  <r>
    <d v="2019-06-25T00:00:00"/>
    <x v="0"/>
    <x v="0"/>
    <x v="27"/>
    <x v="410"/>
    <x v="2"/>
    <x v="2"/>
    <x v="0"/>
    <n v="52.431454050102495"/>
  </r>
  <r>
    <d v="2019-06-25T00:00:00"/>
    <x v="0"/>
    <x v="0"/>
    <x v="30"/>
    <x v="411"/>
    <x v="4"/>
    <x v="10"/>
    <x v="6"/>
    <n v="14.584670636319354"/>
  </r>
  <r>
    <d v="2019-06-25T00:00:00"/>
    <x v="0"/>
    <x v="0"/>
    <x v="6"/>
    <x v="412"/>
    <x v="3"/>
    <x v="2"/>
    <x v="0"/>
    <n v="50.445485277400124"/>
  </r>
  <r>
    <d v="2019-06-25T00:00:00"/>
    <x v="0"/>
    <x v="1"/>
    <x v="29"/>
    <x v="413"/>
    <x v="2"/>
    <x v="2"/>
    <x v="0"/>
    <n v="67.007491549679884"/>
  </r>
  <r>
    <d v="2019-06-25T00:00:00"/>
    <x v="0"/>
    <x v="1"/>
    <x v="12"/>
    <x v="414"/>
    <x v="41"/>
    <x v="6"/>
    <x v="0"/>
    <n v="323.01115094479746"/>
  </r>
  <r>
    <d v="2019-06-25T00:00:00"/>
    <x v="0"/>
    <x v="1"/>
    <x v="13"/>
    <x v="415"/>
    <x v="3"/>
    <x v="2"/>
    <x v="0"/>
    <n v="0.19037407969454653"/>
  </r>
  <r>
    <d v="2019-06-25T00:00:00"/>
    <x v="0"/>
    <x v="2"/>
    <x v="15"/>
    <x v="416"/>
    <x v="27"/>
    <x v="2"/>
    <x v="0"/>
    <n v="127.17829999655882"/>
  </r>
  <r>
    <d v="2019-06-25T00:00:00"/>
    <x v="0"/>
    <x v="2"/>
    <x v="16"/>
    <x v="417"/>
    <x v="3"/>
    <x v="7"/>
    <x v="0"/>
    <n v="0.33740985453990852"/>
  </r>
  <r>
    <d v="2019-06-25T00:00:00"/>
    <x v="0"/>
    <x v="2"/>
    <x v="17"/>
    <x v="418"/>
    <x v="4"/>
    <x v="2"/>
    <x v="0"/>
    <n v="5.8850997129695761"/>
  </r>
  <r>
    <d v="2019-06-25T00:00:00"/>
    <x v="1"/>
    <x v="3"/>
    <x v="18"/>
    <x v="419"/>
    <x v="2"/>
    <x v="2"/>
    <x v="0"/>
    <n v="63.791751618982062"/>
  </r>
  <r>
    <d v="2019-06-25T00:00:00"/>
    <x v="1"/>
    <x v="3"/>
    <x v="23"/>
    <x v="27"/>
    <x v="1"/>
    <x v="2"/>
    <x v="0"/>
    <n v="23.26332395947648"/>
  </r>
  <r>
    <d v="2019-06-25T00:00:00"/>
    <x v="1"/>
    <x v="3"/>
    <x v="19"/>
    <x v="420"/>
    <x v="1"/>
    <x v="2"/>
    <x v="0"/>
    <n v="35.951756294622555"/>
  </r>
  <r>
    <d v="2019-06-25T00:00:00"/>
    <x v="1"/>
    <x v="3"/>
    <x v="20"/>
    <x v="421"/>
    <x v="43"/>
    <x v="2"/>
    <x v="0"/>
    <n v="145.22451597678202"/>
  </r>
  <r>
    <d v="2019-06-25T00:00:00"/>
    <x v="1"/>
    <x v="3"/>
    <x v="21"/>
    <x v="422"/>
    <x v="36"/>
    <x v="8"/>
    <x v="0"/>
    <n v="94.649122687022953"/>
  </r>
  <r>
    <d v="2019-06-25T00:00:00"/>
    <x v="1"/>
    <x v="3"/>
    <x v="26"/>
    <x v="423"/>
    <x v="43"/>
    <x v="7"/>
    <x v="0"/>
    <n v="94.133961858418871"/>
  </r>
  <r>
    <d v="2019-06-25T00:00:00"/>
    <x v="1"/>
    <x v="3"/>
    <x v="24"/>
    <x v="424"/>
    <x v="1"/>
    <x v="2"/>
    <x v="0"/>
    <n v="2.2662265830717945"/>
  </r>
  <r>
    <d v="2019-06-25T00:00:00"/>
    <x v="1"/>
    <x v="3"/>
    <x v="22"/>
    <x v="425"/>
    <x v="16"/>
    <x v="18"/>
    <x v="2"/>
    <n v="88.616634368735262"/>
  </r>
  <r>
    <d v="2019-06-26T00:00:00"/>
    <x v="0"/>
    <x v="0"/>
    <x v="2"/>
    <x v="426"/>
    <x v="1"/>
    <x v="2"/>
    <x v="0"/>
    <n v="10.975439221578961"/>
  </r>
  <r>
    <d v="2019-06-26T00:00:00"/>
    <x v="0"/>
    <x v="0"/>
    <x v="27"/>
    <x v="427"/>
    <x v="1"/>
    <x v="15"/>
    <x v="1"/>
    <n v="28.827925775755993"/>
  </r>
  <r>
    <d v="2019-06-26T00:00:00"/>
    <x v="0"/>
    <x v="0"/>
    <x v="30"/>
    <x v="428"/>
    <x v="2"/>
    <x v="3"/>
    <x v="0"/>
    <n v="33.286648694905118"/>
  </r>
  <r>
    <d v="2019-06-26T00:00:00"/>
    <x v="0"/>
    <x v="0"/>
    <x v="6"/>
    <x v="429"/>
    <x v="5"/>
    <x v="13"/>
    <x v="0"/>
    <n v="54.047701618608684"/>
  </r>
  <r>
    <d v="2019-06-26T00:00:00"/>
    <x v="0"/>
    <x v="1"/>
    <x v="29"/>
    <x v="430"/>
    <x v="5"/>
    <x v="4"/>
    <x v="0"/>
    <n v="66.635447239306714"/>
  </r>
  <r>
    <d v="2019-06-26T00:00:00"/>
    <x v="0"/>
    <x v="1"/>
    <x v="12"/>
    <x v="431"/>
    <x v="36"/>
    <x v="2"/>
    <x v="0"/>
    <n v="163.11739936423663"/>
  </r>
  <r>
    <d v="2019-06-26T00:00:00"/>
    <x v="0"/>
    <x v="1"/>
    <x v="13"/>
    <x v="432"/>
    <x v="3"/>
    <x v="2"/>
    <x v="0"/>
    <n v="0.12285009737673887"/>
  </r>
  <r>
    <d v="2019-06-26T00:00:00"/>
    <x v="0"/>
    <x v="2"/>
    <x v="15"/>
    <x v="433"/>
    <x v="20"/>
    <x v="7"/>
    <x v="1"/>
    <n v="119.04839547135813"/>
  </r>
  <r>
    <d v="2019-06-26T00:00:00"/>
    <x v="0"/>
    <x v="2"/>
    <x v="16"/>
    <x v="434"/>
    <x v="3"/>
    <x v="2"/>
    <x v="0"/>
    <n v="0.31382523139998364"/>
  </r>
  <r>
    <d v="2019-06-26T00:00:00"/>
    <x v="0"/>
    <x v="2"/>
    <x v="17"/>
    <x v="435"/>
    <x v="2"/>
    <x v="2"/>
    <x v="0"/>
    <n v="13.908467878351708"/>
  </r>
  <r>
    <d v="2019-06-26T00:00:00"/>
    <x v="1"/>
    <x v="3"/>
    <x v="18"/>
    <x v="436"/>
    <x v="4"/>
    <x v="16"/>
    <x v="3"/>
    <n v="64.336804674594035"/>
  </r>
  <r>
    <d v="2019-06-26T00:00:00"/>
    <x v="1"/>
    <x v="3"/>
    <x v="23"/>
    <x v="137"/>
    <x v="4"/>
    <x v="2"/>
    <x v="0"/>
    <n v="35.615770450207755"/>
  </r>
  <r>
    <d v="2019-06-26T00:00:00"/>
    <x v="1"/>
    <x v="3"/>
    <x v="19"/>
    <x v="437"/>
    <x v="1"/>
    <x v="2"/>
    <x v="0"/>
    <n v="39.364768553340951"/>
  </r>
  <r>
    <d v="2019-06-26T00:00:00"/>
    <x v="1"/>
    <x v="3"/>
    <x v="20"/>
    <x v="438"/>
    <x v="8"/>
    <x v="7"/>
    <x v="0"/>
    <n v="230.11805605197026"/>
  </r>
  <r>
    <d v="2019-06-26T00:00:00"/>
    <x v="1"/>
    <x v="3"/>
    <x v="21"/>
    <x v="439"/>
    <x v="20"/>
    <x v="7"/>
    <x v="0"/>
    <n v="133.7187121181517"/>
  </r>
  <r>
    <d v="2019-06-26T00:00:00"/>
    <x v="1"/>
    <x v="3"/>
    <x v="26"/>
    <x v="440"/>
    <x v="27"/>
    <x v="7"/>
    <x v="0"/>
    <n v="99.254928173016793"/>
  </r>
  <r>
    <d v="2019-06-26T00:00:00"/>
    <x v="1"/>
    <x v="3"/>
    <x v="24"/>
    <x v="441"/>
    <x v="4"/>
    <x v="0"/>
    <x v="2"/>
    <n v="17.622592437811345"/>
  </r>
  <r>
    <d v="2019-06-26T00:00:00"/>
    <x v="1"/>
    <x v="3"/>
    <x v="22"/>
    <x v="442"/>
    <x v="27"/>
    <x v="20"/>
    <x v="4"/>
    <n v="92.628653410843654"/>
  </r>
  <r>
    <d v="2019-06-27T00:00:00"/>
    <x v="0"/>
    <x v="1"/>
    <x v="12"/>
    <x v="164"/>
    <x v="3"/>
    <x v="2"/>
    <x v="0"/>
    <n v="0"/>
  </r>
  <r>
    <d v="2019-06-27T00:00:00"/>
    <x v="0"/>
    <x v="2"/>
    <x v="15"/>
    <x v="164"/>
    <x v="3"/>
    <x v="2"/>
    <x v="0"/>
    <n v="0"/>
  </r>
  <r>
    <d v="2019-06-27T00:00:00"/>
    <x v="1"/>
    <x v="3"/>
    <x v="18"/>
    <x v="443"/>
    <x v="1"/>
    <x v="6"/>
    <x v="1"/>
    <n v="44.933120471913476"/>
  </r>
  <r>
    <d v="2019-06-27T00:00:00"/>
    <x v="1"/>
    <x v="3"/>
    <x v="23"/>
    <x v="444"/>
    <x v="3"/>
    <x v="2"/>
    <x v="0"/>
    <n v="24.41799170672946"/>
  </r>
  <r>
    <d v="2019-06-27T00:00:00"/>
    <x v="1"/>
    <x v="3"/>
    <x v="19"/>
    <x v="445"/>
    <x v="2"/>
    <x v="3"/>
    <x v="0"/>
    <n v="27.55383821975331"/>
  </r>
  <r>
    <d v="2019-06-27T00:00:00"/>
    <x v="1"/>
    <x v="3"/>
    <x v="20"/>
    <x v="446"/>
    <x v="14"/>
    <x v="2"/>
    <x v="0"/>
    <n v="222.50667284531832"/>
  </r>
  <r>
    <d v="2019-06-27T00:00:00"/>
    <x v="1"/>
    <x v="3"/>
    <x v="21"/>
    <x v="447"/>
    <x v="16"/>
    <x v="6"/>
    <x v="0"/>
    <n v="107.18717691345255"/>
  </r>
  <r>
    <d v="2019-06-27T00:00:00"/>
    <x v="1"/>
    <x v="3"/>
    <x v="26"/>
    <x v="448"/>
    <x v="36"/>
    <x v="2"/>
    <x v="0"/>
    <n v="79.035962395418764"/>
  </r>
  <r>
    <d v="2019-06-27T00:00:00"/>
    <x v="1"/>
    <x v="3"/>
    <x v="24"/>
    <x v="449"/>
    <x v="2"/>
    <x v="2"/>
    <x v="0"/>
    <n v="7.416254552775678"/>
  </r>
  <r>
    <d v="2019-06-27T00:00:00"/>
    <x v="1"/>
    <x v="3"/>
    <x v="22"/>
    <x v="450"/>
    <x v="16"/>
    <x v="12"/>
    <x v="2"/>
    <n v="60.559974051283611"/>
  </r>
  <r>
    <d v="2019-06-28T00:00:00"/>
    <x v="1"/>
    <x v="3"/>
    <x v="18"/>
    <x v="451"/>
    <x v="5"/>
    <x v="2"/>
    <x v="0"/>
    <n v="64.306831620119169"/>
  </r>
  <r>
    <d v="2019-06-28T00:00:00"/>
    <x v="1"/>
    <x v="3"/>
    <x v="23"/>
    <x v="452"/>
    <x v="4"/>
    <x v="2"/>
    <x v="0"/>
    <n v="43.838108969590778"/>
  </r>
  <r>
    <d v="2019-06-28T00:00:00"/>
    <x v="1"/>
    <x v="3"/>
    <x v="19"/>
    <x v="453"/>
    <x v="1"/>
    <x v="2"/>
    <x v="0"/>
    <n v="34.925604219848324"/>
  </r>
  <r>
    <d v="2019-06-28T00:00:00"/>
    <x v="1"/>
    <x v="3"/>
    <x v="20"/>
    <x v="454"/>
    <x v="39"/>
    <x v="20"/>
    <x v="5"/>
    <n v="232.71189029443252"/>
  </r>
  <r>
    <d v="2019-06-28T00:00:00"/>
    <x v="1"/>
    <x v="3"/>
    <x v="21"/>
    <x v="455"/>
    <x v="43"/>
    <x v="2"/>
    <x v="0"/>
    <n v="148.98058508969788"/>
  </r>
  <r>
    <d v="2019-06-28T00:00:00"/>
    <x v="1"/>
    <x v="3"/>
    <x v="26"/>
    <x v="456"/>
    <x v="0"/>
    <x v="2"/>
    <x v="0"/>
    <n v="89.596870867963759"/>
  </r>
  <r>
    <d v="2019-06-28T00:00:00"/>
    <x v="1"/>
    <x v="3"/>
    <x v="24"/>
    <x v="457"/>
    <x v="5"/>
    <x v="2"/>
    <x v="0"/>
    <n v="12.255974728174211"/>
  </r>
  <r>
    <d v="2019-06-28T00:00:00"/>
    <x v="1"/>
    <x v="3"/>
    <x v="22"/>
    <x v="458"/>
    <x v="27"/>
    <x v="0"/>
    <x v="0"/>
    <n v="145.37654129353226"/>
  </r>
  <r>
    <d v="2019-06-29T00:00:00"/>
    <x v="0"/>
    <x v="0"/>
    <x v="2"/>
    <x v="325"/>
    <x v="3"/>
    <x v="2"/>
    <x v="0"/>
    <n v="11.543341972424454"/>
  </r>
  <r>
    <d v="2019-06-29T00:00:00"/>
    <x v="0"/>
    <x v="0"/>
    <x v="27"/>
    <x v="459"/>
    <x v="4"/>
    <x v="0"/>
    <x v="0"/>
    <n v="27.552286752300198"/>
  </r>
  <r>
    <d v="2019-06-29T00:00:00"/>
    <x v="0"/>
    <x v="0"/>
    <x v="30"/>
    <x v="460"/>
    <x v="16"/>
    <x v="2"/>
    <x v="0"/>
    <n v="37.241355322962896"/>
  </r>
  <r>
    <d v="2019-06-29T00:00:00"/>
    <x v="0"/>
    <x v="0"/>
    <x v="6"/>
    <x v="461"/>
    <x v="4"/>
    <x v="6"/>
    <x v="0"/>
    <n v="54.692258554204486"/>
  </r>
  <r>
    <d v="2019-06-29T00:00:00"/>
    <x v="0"/>
    <x v="1"/>
    <x v="29"/>
    <x v="462"/>
    <x v="5"/>
    <x v="8"/>
    <x v="1"/>
    <n v="64.009819395867027"/>
  </r>
  <r>
    <d v="2019-06-29T00:00:00"/>
    <x v="0"/>
    <x v="1"/>
    <x v="12"/>
    <x v="463"/>
    <x v="43"/>
    <x v="7"/>
    <x v="0"/>
    <n v="166.64193411294966"/>
  </r>
  <r>
    <d v="2019-06-29T00:00:00"/>
    <x v="0"/>
    <x v="1"/>
    <x v="13"/>
    <x v="464"/>
    <x v="3"/>
    <x v="2"/>
    <x v="0"/>
    <n v="0.14030563018215234"/>
  </r>
  <r>
    <d v="2019-06-29T00:00:00"/>
    <x v="0"/>
    <x v="2"/>
    <x v="15"/>
    <x v="465"/>
    <x v="21"/>
    <x v="2"/>
    <x v="0"/>
    <n v="145.355513950963"/>
  </r>
  <r>
    <d v="2019-06-29T00:00:00"/>
    <x v="0"/>
    <x v="2"/>
    <x v="16"/>
    <x v="466"/>
    <x v="3"/>
    <x v="2"/>
    <x v="0"/>
    <n v="0.64277665011007956"/>
  </r>
  <r>
    <d v="2019-06-29T00:00:00"/>
    <x v="0"/>
    <x v="2"/>
    <x v="17"/>
    <x v="467"/>
    <x v="4"/>
    <x v="2"/>
    <x v="0"/>
    <n v="9.7645060883462218"/>
  </r>
  <r>
    <d v="2019-06-29T00:00:00"/>
    <x v="1"/>
    <x v="3"/>
    <x v="18"/>
    <x v="468"/>
    <x v="2"/>
    <x v="2"/>
    <x v="0"/>
    <n v="62.702428698041473"/>
  </r>
  <r>
    <d v="2019-06-29T00:00:00"/>
    <x v="1"/>
    <x v="3"/>
    <x v="23"/>
    <x v="452"/>
    <x v="1"/>
    <x v="2"/>
    <x v="0"/>
    <n v="48.495423849275348"/>
  </r>
  <r>
    <d v="2019-06-29T00:00:00"/>
    <x v="1"/>
    <x v="3"/>
    <x v="19"/>
    <x v="469"/>
    <x v="1"/>
    <x v="6"/>
    <x v="0"/>
    <n v="28.201112936693207"/>
  </r>
  <r>
    <d v="2019-06-29T00:00:00"/>
    <x v="1"/>
    <x v="3"/>
    <x v="20"/>
    <x v="470"/>
    <x v="14"/>
    <x v="7"/>
    <x v="0"/>
    <n v="231.46446884810297"/>
  </r>
  <r>
    <d v="2019-06-29T00:00:00"/>
    <x v="1"/>
    <x v="3"/>
    <x v="21"/>
    <x v="471"/>
    <x v="20"/>
    <x v="7"/>
    <x v="0"/>
    <n v="150.6464447582114"/>
  </r>
  <r>
    <d v="2019-06-29T00:00:00"/>
    <x v="1"/>
    <x v="3"/>
    <x v="26"/>
    <x v="472"/>
    <x v="20"/>
    <x v="2"/>
    <x v="0"/>
    <n v="92.682632223007943"/>
  </r>
  <r>
    <d v="2019-06-29T00:00:00"/>
    <x v="1"/>
    <x v="3"/>
    <x v="24"/>
    <x v="473"/>
    <x v="1"/>
    <x v="2"/>
    <x v="0"/>
    <n v="20.29538954119306"/>
  </r>
  <r>
    <d v="2019-06-29T00:00:00"/>
    <x v="1"/>
    <x v="3"/>
    <x v="22"/>
    <x v="474"/>
    <x v="21"/>
    <x v="15"/>
    <x v="4"/>
    <n v="121.8770840700405"/>
  </r>
  <r>
    <d v="2019-06-30T00:00:00"/>
    <x v="0"/>
    <x v="0"/>
    <x v="2"/>
    <x v="475"/>
    <x v="3"/>
    <x v="2"/>
    <x v="0"/>
    <n v="11.065992527708797"/>
  </r>
  <r>
    <d v="2019-06-30T00:00:00"/>
    <x v="0"/>
    <x v="0"/>
    <x v="27"/>
    <x v="476"/>
    <x v="3"/>
    <x v="0"/>
    <x v="1"/>
    <n v="30.06510772103891"/>
  </r>
  <r>
    <d v="2019-06-30T00:00:00"/>
    <x v="0"/>
    <x v="0"/>
    <x v="30"/>
    <x v="477"/>
    <x v="0"/>
    <x v="2"/>
    <x v="0"/>
    <n v="36.531491442815373"/>
  </r>
  <r>
    <d v="2019-06-30T00:00:00"/>
    <x v="0"/>
    <x v="0"/>
    <x v="6"/>
    <x v="478"/>
    <x v="3"/>
    <x v="2"/>
    <x v="0"/>
    <n v="55.174389396503791"/>
  </r>
  <r>
    <d v="2019-06-30T00:00:00"/>
    <x v="0"/>
    <x v="1"/>
    <x v="29"/>
    <x v="479"/>
    <x v="0"/>
    <x v="7"/>
    <x v="0"/>
    <n v="69.634188396320127"/>
  </r>
  <r>
    <d v="2019-06-30T00:00:00"/>
    <x v="0"/>
    <x v="1"/>
    <x v="12"/>
    <x v="480"/>
    <x v="13"/>
    <x v="2"/>
    <x v="0"/>
    <n v="384.65065540169189"/>
  </r>
  <r>
    <d v="2019-06-30T00:00:00"/>
    <x v="0"/>
    <x v="1"/>
    <x v="13"/>
    <x v="481"/>
    <x v="3"/>
    <x v="2"/>
    <x v="0"/>
    <n v="0.14820460713853989"/>
  </r>
  <r>
    <d v="2019-06-30T00:00:00"/>
    <x v="0"/>
    <x v="2"/>
    <x v="15"/>
    <x v="482"/>
    <x v="35"/>
    <x v="2"/>
    <x v="0"/>
    <n v="354.69638501054681"/>
  </r>
  <r>
    <d v="2019-06-30T00:00:00"/>
    <x v="0"/>
    <x v="2"/>
    <x v="16"/>
    <x v="483"/>
    <x v="3"/>
    <x v="7"/>
    <x v="1"/>
    <n v="0.33400734629855777"/>
  </r>
  <r>
    <d v="2019-06-30T00:00:00"/>
    <x v="0"/>
    <x v="2"/>
    <x v="17"/>
    <x v="484"/>
    <x v="43"/>
    <x v="2"/>
    <x v="0"/>
    <n v="43.81539432230479"/>
  </r>
  <r>
    <d v="2019-06-30T00:00:00"/>
    <x v="1"/>
    <x v="3"/>
    <x v="18"/>
    <x v="485"/>
    <x v="16"/>
    <x v="0"/>
    <x v="0"/>
    <n v="60.75345549712619"/>
  </r>
  <r>
    <d v="2019-06-30T00:00:00"/>
    <x v="1"/>
    <x v="3"/>
    <x v="23"/>
    <x v="486"/>
    <x v="2"/>
    <x v="2"/>
    <x v="0"/>
    <n v="35.97536906359327"/>
  </r>
  <r>
    <d v="2019-06-30T00:00:00"/>
    <x v="1"/>
    <x v="3"/>
    <x v="19"/>
    <x v="487"/>
    <x v="1"/>
    <x v="7"/>
    <x v="1"/>
    <n v="30.086887419901807"/>
  </r>
  <r>
    <d v="2019-06-30T00:00:00"/>
    <x v="1"/>
    <x v="3"/>
    <x v="20"/>
    <x v="488"/>
    <x v="39"/>
    <x v="12"/>
    <x v="1"/>
    <n v="229.58144807307932"/>
  </r>
  <r>
    <d v="2019-06-30T00:00:00"/>
    <x v="1"/>
    <x v="3"/>
    <x v="21"/>
    <x v="489"/>
    <x v="36"/>
    <x v="0"/>
    <x v="0"/>
    <n v="129.22597589698361"/>
  </r>
  <r>
    <d v="2019-06-30T00:00:00"/>
    <x v="1"/>
    <x v="3"/>
    <x v="26"/>
    <x v="490"/>
    <x v="16"/>
    <x v="2"/>
    <x v="0"/>
    <n v="94.387807486316177"/>
  </r>
  <r>
    <d v="2019-06-30T00:00:00"/>
    <x v="1"/>
    <x v="3"/>
    <x v="24"/>
    <x v="491"/>
    <x v="4"/>
    <x v="7"/>
    <x v="0"/>
    <n v="14.155860572253761"/>
  </r>
  <r>
    <d v="2019-06-30T00:00:00"/>
    <x v="1"/>
    <x v="3"/>
    <x v="22"/>
    <x v="492"/>
    <x v="20"/>
    <x v="6"/>
    <x v="0"/>
    <n v="108.4629966722280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
  <r>
    <d v="2019-06-01T00:00:00"/>
    <x v="0"/>
    <x v="0"/>
    <x v="0"/>
    <x v="0"/>
    <x v="0"/>
    <n v="2"/>
    <n v="0"/>
    <n v="65.103609328186494"/>
  </r>
  <r>
    <d v="2019-06-01T00:00:00"/>
    <x v="0"/>
    <x v="0"/>
    <x v="1"/>
    <x v="1"/>
    <x v="1"/>
    <n v="16"/>
    <n v="0"/>
    <n v="12.186455545722247"/>
  </r>
  <r>
    <d v="2019-06-01T00:00:00"/>
    <x v="0"/>
    <x v="0"/>
    <x v="2"/>
    <x v="2"/>
    <x v="2"/>
    <n v="0"/>
    <n v="0"/>
    <n v="27.771511439772276"/>
  </r>
  <r>
    <d v="2019-06-01T00:00:00"/>
    <x v="0"/>
    <x v="0"/>
    <x v="3"/>
    <x v="3"/>
    <x v="3"/>
    <n v="16"/>
    <n v="0"/>
    <n v="1.3624133824740445"/>
  </r>
  <r>
    <d v="2019-06-01T00:00:00"/>
    <x v="0"/>
    <x v="0"/>
    <x v="4"/>
    <x v="4"/>
    <x v="4"/>
    <n v="8"/>
    <n v="0"/>
    <n v="5.2020087476086783"/>
  </r>
  <r>
    <d v="2019-06-01T00:00:00"/>
    <x v="0"/>
    <x v="0"/>
    <x v="5"/>
    <x v="5"/>
    <x v="1"/>
    <n v="0"/>
    <n v="0"/>
    <n v="5.7440994386843611"/>
  </r>
  <r>
    <d v="2019-06-01T00:00:00"/>
    <x v="0"/>
    <x v="0"/>
    <x v="6"/>
    <x v="6"/>
    <x v="4"/>
    <n v="6"/>
    <n v="0"/>
    <n v="37.460037189743666"/>
  </r>
  <r>
    <d v="2019-06-01T00:00:00"/>
    <x v="0"/>
    <x v="1"/>
    <x v="7"/>
    <x v="7"/>
    <x v="3"/>
    <n v="0"/>
    <n v="0"/>
    <n v="0.51523458537851963"/>
  </r>
  <r>
    <d v="2019-06-01T00:00:00"/>
    <x v="0"/>
    <x v="1"/>
    <x v="8"/>
    <x v="8"/>
    <x v="1"/>
    <n v="0"/>
    <n v="0"/>
    <n v="4.1712130525277429"/>
  </r>
  <r>
    <d v="2019-06-01T00:00:00"/>
    <x v="0"/>
    <x v="1"/>
    <x v="9"/>
    <x v="9"/>
    <x v="3"/>
    <n v="0"/>
    <n v="0"/>
    <n v="1.9511284193654996"/>
  </r>
  <r>
    <d v="2019-06-01T00:00:00"/>
    <x v="0"/>
    <x v="1"/>
    <x v="10"/>
    <x v="10"/>
    <x v="5"/>
    <n v="0"/>
    <n v="0"/>
    <n v="14.153822830826414"/>
  </r>
  <r>
    <d v="2019-06-01T00:00:00"/>
    <x v="0"/>
    <x v="1"/>
    <x v="11"/>
    <x v="11"/>
    <x v="4"/>
    <n v="0"/>
    <n v="0"/>
    <n v="5.8031816233544662"/>
  </r>
  <r>
    <d v="2019-06-01T00:00:00"/>
    <x v="0"/>
    <x v="1"/>
    <x v="12"/>
    <x v="12"/>
    <x v="6"/>
    <n v="5"/>
    <n v="0"/>
    <n v="608.58867989372288"/>
  </r>
  <r>
    <d v="2019-06-01T00:00:00"/>
    <x v="0"/>
    <x v="1"/>
    <x v="13"/>
    <x v="13"/>
    <x v="5"/>
    <n v="0"/>
    <n v="0"/>
    <n v="44.322717452090345"/>
  </r>
  <r>
    <d v="2019-06-01T00:00:00"/>
    <x v="0"/>
    <x v="1"/>
    <x v="14"/>
    <x v="14"/>
    <x v="3"/>
    <n v="3"/>
    <n v="0"/>
    <n v="13.311937055414415"/>
  </r>
  <r>
    <d v="2019-06-01T00:00:00"/>
    <x v="0"/>
    <x v="2"/>
    <x v="15"/>
    <x v="15"/>
    <x v="7"/>
    <n v="1"/>
    <n v="1"/>
    <n v="577.11733589830646"/>
  </r>
  <r>
    <d v="2019-06-01T00:00:00"/>
    <x v="0"/>
    <x v="2"/>
    <x v="16"/>
    <x v="16"/>
    <x v="1"/>
    <n v="4"/>
    <n v="1"/>
    <n v="3.3001127091045794"/>
  </r>
  <r>
    <d v="2019-06-01T00:00:00"/>
    <x v="0"/>
    <x v="2"/>
    <x v="17"/>
    <x v="17"/>
    <x v="8"/>
    <n v="0"/>
    <n v="0"/>
    <n v="35.657352551384498"/>
  </r>
  <r>
    <d v="2019-06-02T00:00:00"/>
    <x v="0"/>
    <x v="0"/>
    <x v="0"/>
    <x v="18"/>
    <x v="2"/>
    <n v="0"/>
    <n v="0"/>
    <n v="31.887229915647232"/>
  </r>
  <r>
    <d v="2019-06-02T00:00:00"/>
    <x v="0"/>
    <x v="0"/>
    <x v="1"/>
    <x v="19"/>
    <x v="1"/>
    <n v="1"/>
    <n v="0"/>
    <n v="6.5811268649204546"/>
  </r>
  <r>
    <d v="2019-06-02T00:00:00"/>
    <x v="0"/>
    <x v="0"/>
    <x v="2"/>
    <x v="20"/>
    <x v="1"/>
    <n v="0"/>
    <n v="0"/>
    <n v="12.753108353136772"/>
  </r>
  <r>
    <d v="2019-06-02T00:00:00"/>
    <x v="0"/>
    <x v="0"/>
    <x v="3"/>
    <x v="21"/>
    <x v="3"/>
    <n v="0"/>
    <n v="0"/>
    <n v="0.84925856985918657"/>
  </r>
  <r>
    <d v="2019-06-02T00:00:00"/>
    <x v="0"/>
    <x v="0"/>
    <x v="4"/>
    <x v="22"/>
    <x v="1"/>
    <n v="1"/>
    <n v="0"/>
    <n v="3.0202938421632304"/>
  </r>
  <r>
    <d v="2019-06-02T00:00:00"/>
    <x v="0"/>
    <x v="0"/>
    <x v="5"/>
    <x v="23"/>
    <x v="3"/>
    <n v="1"/>
    <n v="0"/>
    <n v="3.2435116933415227"/>
  </r>
  <r>
    <d v="2019-06-02T00:00:00"/>
    <x v="0"/>
    <x v="0"/>
    <x v="6"/>
    <x v="24"/>
    <x v="4"/>
    <n v="0"/>
    <n v="0"/>
    <n v="20.71449305084349"/>
  </r>
  <r>
    <d v="2019-06-02T00:00:00"/>
    <x v="0"/>
    <x v="1"/>
    <x v="7"/>
    <x v="25"/>
    <x v="3"/>
    <n v="0"/>
    <n v="0"/>
    <n v="0.27872074692213611"/>
  </r>
  <r>
    <d v="2019-06-02T00:00:00"/>
    <x v="0"/>
    <x v="1"/>
    <x v="8"/>
    <x v="26"/>
    <x v="3"/>
    <n v="0"/>
    <n v="0"/>
    <n v="3.2918643303238973E-2"/>
  </r>
  <r>
    <d v="2019-06-02T00:00:00"/>
    <x v="0"/>
    <x v="1"/>
    <x v="9"/>
    <x v="27"/>
    <x v="3"/>
    <n v="0"/>
    <n v="0"/>
    <n v="0.86314313282939281"/>
  </r>
  <r>
    <d v="2019-06-02T00:00:00"/>
    <x v="0"/>
    <x v="1"/>
    <x v="10"/>
    <x v="28"/>
    <x v="3"/>
    <n v="0"/>
    <n v="0"/>
    <n v="21.816741418992791"/>
  </r>
  <r>
    <d v="2019-06-02T00:00:00"/>
    <x v="0"/>
    <x v="1"/>
    <x v="11"/>
    <x v="29"/>
    <x v="1"/>
    <n v="3"/>
    <n v="1"/>
    <n v="7.5848272804364036"/>
  </r>
  <r>
    <d v="2019-06-02T00:00:00"/>
    <x v="0"/>
    <x v="1"/>
    <x v="12"/>
    <x v="30"/>
    <x v="8"/>
    <n v="18"/>
    <n v="3"/>
    <n v="343.12305687441585"/>
  </r>
  <r>
    <d v="2019-06-02T00:00:00"/>
    <x v="0"/>
    <x v="1"/>
    <x v="13"/>
    <x v="31"/>
    <x v="4"/>
    <n v="1"/>
    <n v="0"/>
    <n v="57.077483384119752"/>
  </r>
  <r>
    <d v="2019-06-02T00:00:00"/>
    <x v="0"/>
    <x v="1"/>
    <x v="14"/>
    <x v="32"/>
    <x v="3"/>
    <n v="0"/>
    <n v="0"/>
    <n v="7.9822572971628256"/>
  </r>
  <r>
    <d v="2019-06-02T00:00:00"/>
    <x v="0"/>
    <x v="2"/>
    <x v="15"/>
    <x v="33"/>
    <x v="9"/>
    <n v="0"/>
    <n v="0"/>
    <n v="434.56199887951902"/>
  </r>
  <r>
    <d v="2019-06-02T00:00:00"/>
    <x v="0"/>
    <x v="2"/>
    <x v="16"/>
    <x v="34"/>
    <x v="1"/>
    <n v="0"/>
    <n v="0"/>
    <n v="2.2992948586390667"/>
  </r>
  <r>
    <d v="2019-06-02T00:00:00"/>
    <x v="0"/>
    <x v="2"/>
    <x v="17"/>
    <x v="35"/>
    <x v="4"/>
    <n v="1"/>
    <n v="0"/>
    <n v="2.1270376794887782"/>
  </r>
  <r>
    <d v="2019-06-03T00:00:00"/>
    <x v="0"/>
    <x v="0"/>
    <x v="1"/>
    <x v="36"/>
    <x v="3"/>
    <n v="0"/>
    <n v="0"/>
    <n v="9.4407208251810637"/>
  </r>
  <r>
    <d v="2019-06-03T00:00:00"/>
    <x v="0"/>
    <x v="0"/>
    <x v="2"/>
    <x v="37"/>
    <x v="3"/>
    <n v="0"/>
    <n v="0"/>
    <n v="17.432018894547525"/>
  </r>
  <r>
    <d v="2019-06-03T00:00:00"/>
    <x v="0"/>
    <x v="0"/>
    <x v="3"/>
    <x v="38"/>
    <x v="3"/>
    <n v="10"/>
    <n v="0"/>
    <n v="3.1826097075032158"/>
  </r>
  <r>
    <d v="2019-06-03T00:00:00"/>
    <x v="0"/>
    <x v="0"/>
    <x v="4"/>
    <x v="39"/>
    <x v="3"/>
    <n v="8"/>
    <n v="0"/>
    <n v="12.379277517959618"/>
  </r>
  <r>
    <d v="2019-06-03T00:00:00"/>
    <x v="0"/>
    <x v="0"/>
    <x v="5"/>
    <x v="40"/>
    <x v="1"/>
    <n v="10"/>
    <n v="0"/>
    <n v="12.688523089734025"/>
  </r>
  <r>
    <d v="2019-06-03T00:00:00"/>
    <x v="0"/>
    <x v="0"/>
    <x v="6"/>
    <x v="41"/>
    <x v="4"/>
    <n v="1"/>
    <n v="0"/>
    <n v="31.397957133677512"/>
  </r>
  <r>
    <d v="2019-06-03T00:00:00"/>
    <x v="0"/>
    <x v="1"/>
    <x v="8"/>
    <x v="42"/>
    <x v="3"/>
    <n v="0"/>
    <n v="0"/>
    <n v="8.9804587934916528E-3"/>
  </r>
  <r>
    <d v="2019-06-03T00:00:00"/>
    <x v="0"/>
    <x v="1"/>
    <x v="10"/>
    <x v="43"/>
    <x v="4"/>
    <n v="0"/>
    <n v="0"/>
    <n v="34.991309483367331"/>
  </r>
  <r>
    <d v="2019-06-03T00:00:00"/>
    <x v="0"/>
    <x v="1"/>
    <x v="11"/>
    <x v="44"/>
    <x v="4"/>
    <n v="0"/>
    <n v="0"/>
    <n v="4.2129790491676014"/>
  </r>
  <r>
    <d v="2019-06-03T00:00:00"/>
    <x v="0"/>
    <x v="1"/>
    <x v="12"/>
    <x v="45"/>
    <x v="10"/>
    <n v="0"/>
    <n v="0"/>
    <n v="241.65008894875081"/>
  </r>
  <r>
    <d v="2019-06-03T00:00:00"/>
    <x v="0"/>
    <x v="1"/>
    <x v="13"/>
    <x v="46"/>
    <x v="2"/>
    <n v="0"/>
    <n v="0"/>
    <n v="115.91237267376096"/>
  </r>
  <r>
    <d v="2019-06-03T00:00:00"/>
    <x v="0"/>
    <x v="2"/>
    <x v="15"/>
    <x v="47"/>
    <x v="11"/>
    <n v="1"/>
    <n v="0"/>
    <n v="445.00595217134423"/>
  </r>
  <r>
    <d v="2019-06-03T00:00:00"/>
    <x v="0"/>
    <x v="2"/>
    <x v="17"/>
    <x v="48"/>
    <x v="10"/>
    <n v="0"/>
    <n v="0"/>
    <n v="35.847331474253942"/>
  </r>
  <r>
    <d v="2019-06-04T00:00:00"/>
    <x v="0"/>
    <x v="0"/>
    <x v="1"/>
    <x v="49"/>
    <x v="3"/>
    <n v="3"/>
    <n v="0"/>
    <n v="14.2080466663206"/>
  </r>
  <r>
    <d v="2019-06-04T00:00:00"/>
    <x v="0"/>
    <x v="0"/>
    <x v="2"/>
    <x v="50"/>
    <x v="5"/>
    <n v="4"/>
    <n v="0"/>
    <n v="28.445669781113246"/>
  </r>
  <r>
    <d v="2019-06-04T00:00:00"/>
    <x v="0"/>
    <x v="0"/>
    <x v="3"/>
    <x v="51"/>
    <x v="3"/>
    <n v="0"/>
    <n v="0"/>
    <n v="3.3744209101774527"/>
  </r>
  <r>
    <d v="2019-06-04T00:00:00"/>
    <x v="0"/>
    <x v="0"/>
    <x v="4"/>
    <x v="52"/>
    <x v="3"/>
    <n v="0"/>
    <n v="0"/>
    <n v="10.745056553229851"/>
  </r>
  <r>
    <d v="2019-06-04T00:00:00"/>
    <x v="0"/>
    <x v="0"/>
    <x v="5"/>
    <x v="53"/>
    <x v="4"/>
    <n v="0"/>
    <n v="0"/>
    <n v="16.879701960792918"/>
  </r>
  <r>
    <d v="2019-06-04T00:00:00"/>
    <x v="0"/>
    <x v="0"/>
    <x v="6"/>
    <x v="54"/>
    <x v="5"/>
    <n v="23"/>
    <n v="0"/>
    <n v="53.320756564753211"/>
  </r>
  <r>
    <d v="2019-06-04T00:00:00"/>
    <x v="0"/>
    <x v="1"/>
    <x v="10"/>
    <x v="55"/>
    <x v="1"/>
    <n v="1"/>
    <n v="0"/>
    <n v="21.023807255119088"/>
  </r>
  <r>
    <d v="2019-06-04T00:00:00"/>
    <x v="0"/>
    <x v="1"/>
    <x v="12"/>
    <x v="56"/>
    <x v="12"/>
    <n v="1"/>
    <n v="0"/>
    <n v="321.78333629604225"/>
  </r>
  <r>
    <d v="2019-06-04T00:00:00"/>
    <x v="0"/>
    <x v="1"/>
    <x v="13"/>
    <x v="57"/>
    <x v="4"/>
    <n v="8"/>
    <n v="5"/>
    <n v="73.625971133435712"/>
  </r>
  <r>
    <d v="2019-06-04T00:00:00"/>
    <x v="0"/>
    <x v="2"/>
    <x v="15"/>
    <x v="58"/>
    <x v="13"/>
    <n v="0"/>
    <n v="0"/>
    <n v="286.25479447077498"/>
  </r>
  <r>
    <d v="2019-06-04T00:00:00"/>
    <x v="0"/>
    <x v="2"/>
    <x v="17"/>
    <x v="59"/>
    <x v="14"/>
    <n v="7"/>
    <n v="0"/>
    <n v="40.491147930050666"/>
  </r>
  <r>
    <d v="2019-06-05T00:00:00"/>
    <x v="0"/>
    <x v="0"/>
    <x v="1"/>
    <x v="60"/>
    <x v="1"/>
    <n v="1"/>
    <n v="0"/>
    <n v="16.854956824450866"/>
  </r>
  <r>
    <d v="2019-06-05T00:00:00"/>
    <x v="0"/>
    <x v="0"/>
    <x v="2"/>
    <x v="61"/>
    <x v="5"/>
    <n v="4"/>
    <n v="0"/>
    <n v="32.432344596321265"/>
  </r>
  <r>
    <d v="2019-06-05T00:00:00"/>
    <x v="0"/>
    <x v="0"/>
    <x v="3"/>
    <x v="62"/>
    <x v="3"/>
    <n v="0"/>
    <n v="0"/>
    <n v="3.4543673752126121"/>
  </r>
  <r>
    <d v="2019-06-05T00:00:00"/>
    <x v="0"/>
    <x v="0"/>
    <x v="4"/>
    <x v="63"/>
    <x v="4"/>
    <n v="2"/>
    <n v="0"/>
    <n v="11.517719171976143"/>
  </r>
  <r>
    <d v="2019-06-05T00:00:00"/>
    <x v="0"/>
    <x v="0"/>
    <x v="5"/>
    <x v="64"/>
    <x v="1"/>
    <n v="0"/>
    <n v="0"/>
    <n v="16.911790774763453"/>
  </r>
  <r>
    <d v="2019-06-05T00:00:00"/>
    <x v="0"/>
    <x v="0"/>
    <x v="6"/>
    <x v="65"/>
    <x v="2"/>
    <n v="0"/>
    <n v="0"/>
    <n v="50.065059482789401"/>
  </r>
  <r>
    <d v="2019-06-05T00:00:00"/>
    <x v="0"/>
    <x v="1"/>
    <x v="10"/>
    <x v="66"/>
    <x v="3"/>
    <n v="1"/>
    <n v="0"/>
    <n v="24.595091136013721"/>
  </r>
  <r>
    <d v="2019-06-05T00:00:00"/>
    <x v="0"/>
    <x v="1"/>
    <x v="12"/>
    <x v="67"/>
    <x v="15"/>
    <n v="0"/>
    <n v="0"/>
    <n v="319.41934178649808"/>
  </r>
  <r>
    <d v="2019-06-05T00:00:00"/>
    <x v="0"/>
    <x v="1"/>
    <x v="13"/>
    <x v="68"/>
    <x v="4"/>
    <n v="0"/>
    <n v="0"/>
    <n v="42.719618206996003"/>
  </r>
  <r>
    <d v="2019-06-05T00:00:00"/>
    <x v="0"/>
    <x v="2"/>
    <x v="15"/>
    <x v="69"/>
    <x v="16"/>
    <n v="0"/>
    <n v="0"/>
    <n v="264.12582508586468"/>
  </r>
  <r>
    <d v="2019-06-05T00:00:00"/>
    <x v="0"/>
    <x v="2"/>
    <x v="16"/>
    <x v="70"/>
    <x v="4"/>
    <n v="1"/>
    <n v="0"/>
    <n v="8.311202476554632"/>
  </r>
  <r>
    <d v="2019-06-05T00:00:00"/>
    <x v="0"/>
    <x v="2"/>
    <x v="17"/>
    <x v="71"/>
    <x v="17"/>
    <n v="3"/>
    <n v="0"/>
    <n v="54.513984592448914"/>
  </r>
  <r>
    <d v="2019-06-06T00:00:00"/>
    <x v="0"/>
    <x v="0"/>
    <x v="1"/>
    <x v="72"/>
    <x v="4"/>
    <n v="8"/>
    <n v="0"/>
    <n v="13.87013142699913"/>
  </r>
  <r>
    <d v="2019-06-06T00:00:00"/>
    <x v="0"/>
    <x v="0"/>
    <x v="2"/>
    <x v="73"/>
    <x v="2"/>
    <n v="14"/>
    <n v="0"/>
    <n v="28.803604913057736"/>
  </r>
  <r>
    <d v="2019-06-06T00:00:00"/>
    <x v="0"/>
    <x v="0"/>
    <x v="3"/>
    <x v="74"/>
    <x v="3"/>
    <n v="0"/>
    <n v="0"/>
    <n v="1.7509045358622504"/>
  </r>
  <r>
    <d v="2019-06-06T00:00:00"/>
    <x v="0"/>
    <x v="0"/>
    <x v="4"/>
    <x v="75"/>
    <x v="3"/>
    <n v="0"/>
    <n v="0"/>
    <n v="5.9447871115139073"/>
  </r>
  <r>
    <d v="2019-06-06T00:00:00"/>
    <x v="0"/>
    <x v="0"/>
    <x v="5"/>
    <x v="76"/>
    <x v="4"/>
    <n v="1"/>
    <n v="0"/>
    <n v="24.20267129187495"/>
  </r>
  <r>
    <d v="2019-06-06T00:00:00"/>
    <x v="0"/>
    <x v="0"/>
    <x v="6"/>
    <x v="77"/>
    <x v="18"/>
    <n v="3"/>
    <n v="0"/>
    <n v="54.373204774076648"/>
  </r>
  <r>
    <d v="2019-06-06T00:00:00"/>
    <x v="0"/>
    <x v="1"/>
    <x v="10"/>
    <x v="78"/>
    <x v="4"/>
    <n v="0"/>
    <n v="0"/>
    <n v="22.106588950200518"/>
  </r>
  <r>
    <d v="2019-06-06T00:00:00"/>
    <x v="0"/>
    <x v="1"/>
    <x v="12"/>
    <x v="79"/>
    <x v="19"/>
    <n v="0"/>
    <n v="0"/>
    <n v="327.91286754237944"/>
  </r>
  <r>
    <d v="2019-06-06T00:00:00"/>
    <x v="0"/>
    <x v="1"/>
    <x v="13"/>
    <x v="80"/>
    <x v="3"/>
    <n v="0"/>
    <n v="0"/>
    <n v="43.162686757248217"/>
  </r>
  <r>
    <d v="2019-06-06T00:00:00"/>
    <x v="0"/>
    <x v="2"/>
    <x v="15"/>
    <x v="81"/>
    <x v="6"/>
    <n v="0"/>
    <n v="0"/>
    <n v="264.57018725477587"/>
  </r>
  <r>
    <d v="2019-06-06T00:00:00"/>
    <x v="0"/>
    <x v="2"/>
    <x v="16"/>
    <x v="82"/>
    <x v="1"/>
    <n v="0"/>
    <n v="0"/>
    <n v="9.7420778188628958"/>
  </r>
  <r>
    <d v="2019-06-06T00:00:00"/>
    <x v="0"/>
    <x v="2"/>
    <x v="17"/>
    <x v="83"/>
    <x v="20"/>
    <n v="0"/>
    <n v="0"/>
    <n v="44.804879490981108"/>
  </r>
  <r>
    <d v="2019-06-07T00:00:00"/>
    <x v="0"/>
    <x v="0"/>
    <x v="1"/>
    <x v="84"/>
    <x v="4"/>
    <n v="0"/>
    <n v="0"/>
    <n v="13.165887092859025"/>
  </r>
  <r>
    <d v="2019-06-07T00:00:00"/>
    <x v="0"/>
    <x v="0"/>
    <x v="2"/>
    <x v="85"/>
    <x v="21"/>
    <n v="5"/>
    <n v="0"/>
    <n v="27.313048411523422"/>
  </r>
  <r>
    <d v="2019-06-07T00:00:00"/>
    <x v="0"/>
    <x v="0"/>
    <x v="3"/>
    <x v="86"/>
    <x v="3"/>
    <n v="1"/>
    <n v="0"/>
    <n v="1.7191339271245529"/>
  </r>
  <r>
    <d v="2019-06-07T00:00:00"/>
    <x v="0"/>
    <x v="0"/>
    <x v="4"/>
    <x v="87"/>
    <x v="3"/>
    <n v="0"/>
    <n v="0"/>
    <n v="6.0105016915273319"/>
  </r>
  <r>
    <d v="2019-06-07T00:00:00"/>
    <x v="0"/>
    <x v="0"/>
    <x v="5"/>
    <x v="88"/>
    <x v="4"/>
    <n v="0"/>
    <n v="0"/>
    <n v="23.221550969254068"/>
  </r>
  <r>
    <d v="2019-06-07T00:00:00"/>
    <x v="0"/>
    <x v="0"/>
    <x v="6"/>
    <x v="89"/>
    <x v="21"/>
    <n v="0"/>
    <n v="0"/>
    <n v="55.5837073943473"/>
  </r>
  <r>
    <d v="2019-06-07T00:00:00"/>
    <x v="0"/>
    <x v="1"/>
    <x v="10"/>
    <x v="90"/>
    <x v="3"/>
    <n v="1"/>
    <n v="0"/>
    <n v="21.310316751041142"/>
  </r>
  <r>
    <d v="2019-06-07T00:00:00"/>
    <x v="0"/>
    <x v="1"/>
    <x v="12"/>
    <x v="91"/>
    <x v="22"/>
    <n v="2"/>
    <n v="0"/>
    <n v="318.12740774343916"/>
  </r>
  <r>
    <d v="2019-06-07T00:00:00"/>
    <x v="0"/>
    <x v="1"/>
    <x v="13"/>
    <x v="92"/>
    <x v="3"/>
    <n v="1"/>
    <n v="0"/>
    <n v="42.570718955754408"/>
  </r>
  <r>
    <d v="2019-06-07T00:00:00"/>
    <x v="0"/>
    <x v="2"/>
    <x v="15"/>
    <x v="93"/>
    <x v="23"/>
    <n v="0"/>
    <n v="0"/>
    <n v="266.19688152187399"/>
  </r>
  <r>
    <d v="2019-06-07T00:00:00"/>
    <x v="0"/>
    <x v="2"/>
    <x v="16"/>
    <x v="94"/>
    <x v="4"/>
    <n v="6"/>
    <n v="0"/>
    <n v="9.602394040737078"/>
  </r>
  <r>
    <d v="2019-06-07T00:00:00"/>
    <x v="0"/>
    <x v="2"/>
    <x v="17"/>
    <x v="95"/>
    <x v="24"/>
    <n v="0"/>
    <n v="0"/>
    <n v="45.008851125004469"/>
  </r>
  <r>
    <d v="2019-06-08T00:00:00"/>
    <x v="0"/>
    <x v="0"/>
    <x v="1"/>
    <x v="96"/>
    <x v="2"/>
    <n v="0"/>
    <n v="0"/>
    <n v="14.50557271857177"/>
  </r>
  <r>
    <d v="2019-06-08T00:00:00"/>
    <x v="0"/>
    <x v="0"/>
    <x v="2"/>
    <x v="97"/>
    <x v="4"/>
    <n v="5"/>
    <n v="0"/>
    <n v="29.062987932823329"/>
  </r>
  <r>
    <d v="2019-06-08T00:00:00"/>
    <x v="0"/>
    <x v="0"/>
    <x v="3"/>
    <x v="98"/>
    <x v="3"/>
    <n v="3"/>
    <n v="0"/>
    <n v="1.4530914749696986"/>
  </r>
  <r>
    <d v="2019-06-08T00:00:00"/>
    <x v="0"/>
    <x v="0"/>
    <x v="4"/>
    <x v="99"/>
    <x v="4"/>
    <n v="1"/>
    <n v="0"/>
    <n v="6.0012196656831049"/>
  </r>
  <r>
    <d v="2019-06-08T00:00:00"/>
    <x v="0"/>
    <x v="0"/>
    <x v="5"/>
    <x v="100"/>
    <x v="1"/>
    <n v="19"/>
    <n v="0"/>
    <n v="24.202005764590591"/>
  </r>
  <r>
    <d v="2019-06-08T00:00:00"/>
    <x v="0"/>
    <x v="0"/>
    <x v="6"/>
    <x v="101"/>
    <x v="2"/>
    <n v="6"/>
    <n v="0"/>
    <n v="49.994164188821692"/>
  </r>
  <r>
    <d v="2019-06-08T00:00:00"/>
    <x v="0"/>
    <x v="1"/>
    <x v="10"/>
    <x v="102"/>
    <x v="1"/>
    <n v="4"/>
    <n v="0"/>
    <n v="42.47180288334188"/>
  </r>
  <r>
    <d v="2019-06-08T00:00:00"/>
    <x v="0"/>
    <x v="1"/>
    <x v="12"/>
    <x v="103"/>
    <x v="17"/>
    <n v="9"/>
    <n v="4"/>
    <n v="324.82561749586273"/>
  </r>
  <r>
    <d v="2019-06-08T00:00:00"/>
    <x v="0"/>
    <x v="1"/>
    <x v="13"/>
    <x v="104"/>
    <x v="1"/>
    <n v="0"/>
    <n v="0"/>
    <n v="22.482688817462826"/>
  </r>
  <r>
    <d v="2019-06-08T00:00:00"/>
    <x v="0"/>
    <x v="2"/>
    <x v="15"/>
    <x v="105"/>
    <x v="25"/>
    <n v="0"/>
    <n v="0"/>
    <n v="276.58883633506213"/>
  </r>
  <r>
    <d v="2019-06-08T00:00:00"/>
    <x v="0"/>
    <x v="2"/>
    <x v="16"/>
    <x v="106"/>
    <x v="3"/>
    <n v="0"/>
    <n v="0"/>
    <n v="3.7041792807198486"/>
  </r>
  <r>
    <d v="2019-06-08T00:00:00"/>
    <x v="0"/>
    <x v="2"/>
    <x v="17"/>
    <x v="107"/>
    <x v="26"/>
    <n v="0"/>
    <n v="0"/>
    <n v="39.751166860512569"/>
  </r>
  <r>
    <d v="2019-06-09T00:00:00"/>
    <x v="0"/>
    <x v="0"/>
    <x v="1"/>
    <x v="108"/>
    <x v="4"/>
    <n v="0"/>
    <n v="0"/>
    <n v="13.473381495966416"/>
  </r>
  <r>
    <d v="2019-06-09T00:00:00"/>
    <x v="0"/>
    <x v="0"/>
    <x v="2"/>
    <x v="109"/>
    <x v="4"/>
    <n v="3"/>
    <n v="0"/>
    <n v="27.891759741421662"/>
  </r>
  <r>
    <d v="2019-06-09T00:00:00"/>
    <x v="0"/>
    <x v="0"/>
    <x v="3"/>
    <x v="110"/>
    <x v="3"/>
    <n v="0"/>
    <n v="0"/>
    <n v="1.4552502790983806"/>
  </r>
  <r>
    <d v="2019-06-09T00:00:00"/>
    <x v="0"/>
    <x v="0"/>
    <x v="4"/>
    <x v="111"/>
    <x v="3"/>
    <n v="4"/>
    <n v="0"/>
    <n v="4.9196483983501356"/>
  </r>
  <r>
    <d v="2019-06-09T00:00:00"/>
    <x v="0"/>
    <x v="0"/>
    <x v="5"/>
    <x v="112"/>
    <x v="4"/>
    <n v="4"/>
    <n v="0"/>
    <n v="25.37197361369747"/>
  </r>
  <r>
    <d v="2019-06-09T00:00:00"/>
    <x v="0"/>
    <x v="0"/>
    <x v="6"/>
    <x v="113"/>
    <x v="1"/>
    <n v="0"/>
    <n v="0"/>
    <n v="53.284589316393138"/>
  </r>
  <r>
    <d v="2019-06-09T00:00:00"/>
    <x v="0"/>
    <x v="1"/>
    <x v="10"/>
    <x v="114"/>
    <x v="1"/>
    <n v="2"/>
    <n v="0"/>
    <n v="64.085635432193527"/>
  </r>
  <r>
    <d v="2019-06-09T00:00:00"/>
    <x v="0"/>
    <x v="1"/>
    <x v="12"/>
    <x v="115"/>
    <x v="27"/>
    <n v="3"/>
    <n v="0"/>
    <n v="321.49423956280185"/>
  </r>
  <r>
    <d v="2019-06-09T00:00:00"/>
    <x v="0"/>
    <x v="2"/>
    <x v="15"/>
    <x v="116"/>
    <x v="28"/>
    <n v="0"/>
    <n v="0"/>
    <n v="280.31317069363456"/>
  </r>
  <r>
    <d v="2019-06-09T00:00:00"/>
    <x v="0"/>
    <x v="2"/>
    <x v="17"/>
    <x v="117"/>
    <x v="29"/>
    <n v="0"/>
    <n v="0"/>
    <n v="42.985377810055006"/>
  </r>
  <r>
    <d v="2019-06-10T00:00:00"/>
    <x v="0"/>
    <x v="0"/>
    <x v="0"/>
    <x v="118"/>
    <x v="3"/>
    <n v="0"/>
    <n v="0"/>
    <n v="0"/>
  </r>
  <r>
    <d v="2019-06-10T00:00:00"/>
    <x v="0"/>
    <x v="0"/>
    <x v="1"/>
    <x v="119"/>
    <x v="3"/>
    <n v="0"/>
    <n v="0"/>
    <n v="14.419676023659783"/>
  </r>
  <r>
    <d v="2019-06-10T00:00:00"/>
    <x v="0"/>
    <x v="0"/>
    <x v="2"/>
    <x v="120"/>
    <x v="0"/>
    <n v="10"/>
    <n v="0"/>
    <n v="28.216901016428729"/>
  </r>
  <r>
    <d v="2019-06-10T00:00:00"/>
    <x v="0"/>
    <x v="0"/>
    <x v="3"/>
    <x v="121"/>
    <x v="3"/>
    <n v="3"/>
    <n v="0"/>
    <n v="1.9922912819038934"/>
  </r>
  <r>
    <d v="2019-06-10T00:00:00"/>
    <x v="0"/>
    <x v="0"/>
    <x v="4"/>
    <x v="122"/>
    <x v="3"/>
    <n v="3"/>
    <n v="0"/>
    <n v="8.5245060509685473"/>
  </r>
  <r>
    <d v="2019-06-10T00:00:00"/>
    <x v="0"/>
    <x v="0"/>
    <x v="5"/>
    <x v="123"/>
    <x v="21"/>
    <n v="11"/>
    <n v="0"/>
    <n v="21.058535300726717"/>
  </r>
  <r>
    <d v="2019-06-10T00:00:00"/>
    <x v="0"/>
    <x v="0"/>
    <x v="6"/>
    <x v="124"/>
    <x v="1"/>
    <n v="0"/>
    <n v="0"/>
    <n v="51.774422637470266"/>
  </r>
  <r>
    <d v="2019-06-10T00:00:00"/>
    <x v="0"/>
    <x v="1"/>
    <x v="10"/>
    <x v="125"/>
    <x v="3"/>
    <n v="0"/>
    <n v="0"/>
    <n v="65.931336010623497"/>
  </r>
  <r>
    <d v="2019-06-10T00:00:00"/>
    <x v="0"/>
    <x v="1"/>
    <x v="12"/>
    <x v="126"/>
    <x v="30"/>
    <n v="0"/>
    <n v="0"/>
    <n v="316.99609247114489"/>
  </r>
  <r>
    <d v="2019-06-10T00:00:00"/>
    <x v="0"/>
    <x v="2"/>
    <x v="15"/>
    <x v="127"/>
    <x v="31"/>
    <n v="0"/>
    <n v="0"/>
    <n v="287.79878865369875"/>
  </r>
  <r>
    <d v="2019-06-10T00:00:00"/>
    <x v="0"/>
    <x v="2"/>
    <x v="17"/>
    <x v="128"/>
    <x v="32"/>
    <n v="0"/>
    <n v="0"/>
    <n v="34.063576927589672"/>
  </r>
  <r>
    <d v="2019-06-11T00:00:00"/>
    <x v="0"/>
    <x v="0"/>
    <x v="1"/>
    <x v="129"/>
    <x v="1"/>
    <n v="0"/>
    <n v="0"/>
    <n v="7.2283147130622583"/>
  </r>
  <r>
    <d v="2019-06-11T00:00:00"/>
    <x v="0"/>
    <x v="0"/>
    <x v="2"/>
    <x v="130"/>
    <x v="5"/>
    <n v="1"/>
    <n v="0"/>
    <n v="50.621113768200317"/>
  </r>
  <r>
    <d v="2019-06-11T00:00:00"/>
    <x v="0"/>
    <x v="0"/>
    <x v="3"/>
    <x v="131"/>
    <x v="3"/>
    <n v="0"/>
    <n v="0"/>
    <n v="0.79453142935619003"/>
  </r>
  <r>
    <d v="2019-06-11T00:00:00"/>
    <x v="0"/>
    <x v="0"/>
    <x v="4"/>
    <x v="132"/>
    <x v="3"/>
    <n v="1"/>
    <n v="0"/>
    <n v="3.7582180164380743"/>
  </r>
  <r>
    <d v="2019-06-11T00:00:00"/>
    <x v="0"/>
    <x v="0"/>
    <x v="5"/>
    <x v="133"/>
    <x v="3"/>
    <n v="2"/>
    <n v="0"/>
    <n v="12.391866382498065"/>
  </r>
  <r>
    <d v="2019-06-11T00:00:00"/>
    <x v="0"/>
    <x v="0"/>
    <x v="6"/>
    <x v="134"/>
    <x v="5"/>
    <n v="3"/>
    <n v="0"/>
    <n v="55.113179604296477"/>
  </r>
  <r>
    <d v="2019-06-11T00:00:00"/>
    <x v="0"/>
    <x v="1"/>
    <x v="10"/>
    <x v="135"/>
    <x v="1"/>
    <n v="0"/>
    <n v="1"/>
    <n v="65.747509055588935"/>
  </r>
  <r>
    <d v="2019-06-11T00:00:00"/>
    <x v="0"/>
    <x v="1"/>
    <x v="12"/>
    <x v="136"/>
    <x v="22"/>
    <n v="3"/>
    <n v="1"/>
    <n v="319.38218456630273"/>
  </r>
  <r>
    <d v="2019-06-11T00:00:00"/>
    <x v="0"/>
    <x v="2"/>
    <x v="15"/>
    <x v="137"/>
    <x v="33"/>
    <n v="0"/>
    <n v="0"/>
    <n v="283.34784824423139"/>
  </r>
  <r>
    <d v="2019-06-11T00:00:00"/>
    <x v="0"/>
    <x v="2"/>
    <x v="17"/>
    <x v="138"/>
    <x v="34"/>
    <n v="0"/>
    <n v="0"/>
    <n v="44.228287449529049"/>
  </r>
  <r>
    <d v="2019-06-12T00:00:00"/>
    <x v="0"/>
    <x v="0"/>
    <x v="2"/>
    <x v="139"/>
    <x v="1"/>
    <n v="0"/>
    <n v="0"/>
    <n v="28.83864284480714"/>
  </r>
  <r>
    <d v="2019-06-12T00:00:00"/>
    <x v="0"/>
    <x v="0"/>
    <x v="3"/>
    <x v="140"/>
    <x v="3"/>
    <n v="0"/>
    <n v="0"/>
    <n v="0.44725721259823376"/>
  </r>
  <r>
    <d v="2019-06-12T00:00:00"/>
    <x v="0"/>
    <x v="0"/>
    <x v="4"/>
    <x v="141"/>
    <x v="3"/>
    <n v="0"/>
    <n v="0"/>
    <n v="1.5614205989105514"/>
  </r>
  <r>
    <d v="2019-06-12T00:00:00"/>
    <x v="0"/>
    <x v="0"/>
    <x v="5"/>
    <x v="142"/>
    <x v="3"/>
    <n v="0"/>
    <n v="0"/>
    <n v="3.0562031987006151"/>
  </r>
  <r>
    <d v="2019-06-12T00:00:00"/>
    <x v="0"/>
    <x v="0"/>
    <x v="6"/>
    <x v="143"/>
    <x v="4"/>
    <n v="0"/>
    <n v="0"/>
    <n v="38.317650206794454"/>
  </r>
  <r>
    <d v="2019-06-12T00:00:00"/>
    <x v="0"/>
    <x v="1"/>
    <x v="10"/>
    <x v="144"/>
    <x v="2"/>
    <n v="0"/>
    <n v="0"/>
    <n v="34.505817728281947"/>
  </r>
  <r>
    <d v="2019-06-12T00:00:00"/>
    <x v="0"/>
    <x v="1"/>
    <x v="12"/>
    <x v="145"/>
    <x v="35"/>
    <n v="0"/>
    <n v="0"/>
    <n v="226.53330221153033"/>
  </r>
  <r>
    <d v="2019-06-12T00:00:00"/>
    <x v="0"/>
    <x v="2"/>
    <x v="15"/>
    <x v="146"/>
    <x v="36"/>
    <n v="0"/>
    <n v="0"/>
    <n v="152.27223918834619"/>
  </r>
  <r>
    <d v="2019-06-12T00:00:00"/>
    <x v="0"/>
    <x v="2"/>
    <x v="17"/>
    <x v="147"/>
    <x v="37"/>
    <n v="0"/>
    <n v="0"/>
    <n v="9.711565472647214"/>
  </r>
  <r>
    <d v="2019-06-13T00:00:00"/>
    <x v="0"/>
    <x v="0"/>
    <x v="2"/>
    <x v="148"/>
    <x v="4"/>
    <n v="6"/>
    <n v="0"/>
    <n v="25.801380136665195"/>
  </r>
  <r>
    <d v="2019-06-13T00:00:00"/>
    <x v="0"/>
    <x v="0"/>
    <x v="6"/>
    <x v="149"/>
    <x v="2"/>
    <n v="0"/>
    <n v="0"/>
    <n v="40.355555064950984"/>
  </r>
  <r>
    <d v="2019-06-13T00:00:00"/>
    <x v="0"/>
    <x v="1"/>
    <x v="10"/>
    <x v="150"/>
    <x v="2"/>
    <n v="0"/>
    <n v="0"/>
    <n v="34.360287708917475"/>
  </r>
  <r>
    <d v="2019-06-13T00:00:00"/>
    <x v="0"/>
    <x v="1"/>
    <x v="12"/>
    <x v="151"/>
    <x v="8"/>
    <n v="0"/>
    <n v="0"/>
    <n v="230.67642585311205"/>
  </r>
  <r>
    <d v="2019-06-13T00:00:00"/>
    <x v="0"/>
    <x v="2"/>
    <x v="15"/>
    <x v="152"/>
    <x v="15"/>
    <n v="0"/>
    <n v="0"/>
    <n v="139.09716781896287"/>
  </r>
  <r>
    <d v="2019-06-13T00:00:00"/>
    <x v="0"/>
    <x v="2"/>
    <x v="17"/>
    <x v="153"/>
    <x v="37"/>
    <n v="1"/>
    <n v="0"/>
    <n v="24.962027524479335"/>
  </r>
  <r>
    <d v="2019-06-14T00:00:00"/>
    <x v="0"/>
    <x v="0"/>
    <x v="2"/>
    <x v="154"/>
    <x v="1"/>
    <n v="2"/>
    <n v="0"/>
    <n v="23.878634376205401"/>
  </r>
  <r>
    <d v="2019-06-14T00:00:00"/>
    <x v="0"/>
    <x v="0"/>
    <x v="6"/>
    <x v="155"/>
    <x v="4"/>
    <n v="2"/>
    <n v="0"/>
    <n v="40.710555637525935"/>
  </r>
  <r>
    <d v="2019-06-14T00:00:00"/>
    <x v="0"/>
    <x v="1"/>
    <x v="10"/>
    <x v="156"/>
    <x v="5"/>
    <n v="0"/>
    <n v="0"/>
    <n v="35.417554751734301"/>
  </r>
  <r>
    <d v="2019-06-14T00:00:00"/>
    <x v="0"/>
    <x v="1"/>
    <x v="12"/>
    <x v="157"/>
    <x v="8"/>
    <n v="0"/>
    <n v="0"/>
    <n v="225.9224563126607"/>
  </r>
  <r>
    <d v="2019-06-14T00:00:00"/>
    <x v="0"/>
    <x v="2"/>
    <x v="15"/>
    <x v="158"/>
    <x v="38"/>
    <n v="0"/>
    <n v="0"/>
    <n v="140.07465477856562"/>
  </r>
  <r>
    <d v="2019-06-14T00:00:00"/>
    <x v="0"/>
    <x v="2"/>
    <x v="17"/>
    <x v="159"/>
    <x v="5"/>
    <n v="14"/>
    <n v="2"/>
    <n v="25.14325892310482"/>
  </r>
  <r>
    <d v="2019-06-15T00:00:00"/>
    <x v="0"/>
    <x v="0"/>
    <x v="2"/>
    <x v="160"/>
    <x v="0"/>
    <n v="3"/>
    <n v="1"/>
    <n v="27.080806426323594"/>
  </r>
  <r>
    <d v="2019-06-15T00:00:00"/>
    <x v="0"/>
    <x v="0"/>
    <x v="18"/>
    <x v="161"/>
    <x v="1"/>
    <n v="8"/>
    <n v="2"/>
    <n v="32.026314719217105"/>
  </r>
  <r>
    <d v="2019-06-15T00:00:00"/>
    <x v="0"/>
    <x v="0"/>
    <x v="3"/>
    <x v="118"/>
    <x v="3"/>
    <n v="1"/>
    <n v="0"/>
    <n v="0"/>
  </r>
  <r>
    <d v="2019-06-15T00:00:00"/>
    <x v="0"/>
    <x v="0"/>
    <x v="6"/>
    <x v="162"/>
    <x v="1"/>
    <n v="6"/>
    <n v="0"/>
    <n v="38.423955711836271"/>
  </r>
  <r>
    <d v="2019-06-15T00:00:00"/>
    <x v="0"/>
    <x v="1"/>
    <x v="10"/>
    <x v="163"/>
    <x v="2"/>
    <n v="0"/>
    <n v="0"/>
    <n v="25.20733672195324"/>
  </r>
  <r>
    <d v="2019-06-15T00:00:00"/>
    <x v="0"/>
    <x v="1"/>
    <x v="19"/>
    <x v="164"/>
    <x v="3"/>
    <n v="0"/>
    <n v="0"/>
    <n v="4.869883595661233"/>
  </r>
  <r>
    <d v="2019-06-15T00:00:00"/>
    <x v="0"/>
    <x v="1"/>
    <x v="20"/>
    <x v="165"/>
    <x v="4"/>
    <n v="1"/>
    <n v="0"/>
    <n v="4.4170671504657317"/>
  </r>
  <r>
    <d v="2019-06-15T00:00:00"/>
    <x v="0"/>
    <x v="1"/>
    <x v="12"/>
    <x v="166"/>
    <x v="22"/>
    <n v="9"/>
    <n v="3"/>
    <n v="238.47389118067798"/>
  </r>
  <r>
    <d v="2019-06-15T00:00:00"/>
    <x v="0"/>
    <x v="2"/>
    <x v="15"/>
    <x v="167"/>
    <x v="30"/>
    <n v="1"/>
    <n v="0"/>
    <n v="145.3986214010354"/>
  </r>
  <r>
    <d v="2019-06-15T00:00:00"/>
    <x v="0"/>
    <x v="2"/>
    <x v="17"/>
    <x v="168"/>
    <x v="21"/>
    <n v="0"/>
    <n v="0"/>
    <n v="16.608237541043199"/>
  </r>
  <r>
    <d v="2019-06-16T00:00:00"/>
    <x v="0"/>
    <x v="0"/>
    <x v="2"/>
    <x v="169"/>
    <x v="3"/>
    <n v="1"/>
    <n v="0"/>
    <n v="27.694166770464452"/>
  </r>
  <r>
    <d v="2019-06-16T00:00:00"/>
    <x v="0"/>
    <x v="0"/>
    <x v="18"/>
    <x v="170"/>
    <x v="0"/>
    <n v="1"/>
    <n v="0"/>
    <n v="32.277093719059465"/>
  </r>
  <r>
    <d v="2019-06-16T00:00:00"/>
    <x v="0"/>
    <x v="0"/>
    <x v="6"/>
    <x v="171"/>
    <x v="1"/>
    <n v="0"/>
    <n v="0"/>
    <n v="40.053913142400546"/>
  </r>
  <r>
    <d v="2019-06-16T00:00:00"/>
    <x v="0"/>
    <x v="1"/>
    <x v="10"/>
    <x v="172"/>
    <x v="3"/>
    <n v="0"/>
    <n v="0"/>
    <n v="10.130300681564588"/>
  </r>
  <r>
    <d v="2019-06-16T00:00:00"/>
    <x v="0"/>
    <x v="1"/>
    <x v="19"/>
    <x v="173"/>
    <x v="1"/>
    <n v="2"/>
    <n v="0"/>
    <n v="16.180650819243674"/>
  </r>
  <r>
    <d v="2019-06-16T00:00:00"/>
    <x v="0"/>
    <x v="1"/>
    <x v="20"/>
    <x v="174"/>
    <x v="3"/>
    <n v="6"/>
    <n v="1"/>
    <n v="7.9292085332801028"/>
  </r>
  <r>
    <d v="2019-06-16T00:00:00"/>
    <x v="0"/>
    <x v="1"/>
    <x v="12"/>
    <x v="175"/>
    <x v="17"/>
    <n v="2"/>
    <n v="0"/>
    <n v="218.61760804166835"/>
  </r>
  <r>
    <d v="2019-06-16T00:00:00"/>
    <x v="0"/>
    <x v="2"/>
    <x v="15"/>
    <x v="176"/>
    <x v="39"/>
    <n v="0"/>
    <n v="0"/>
    <n v="143.72443344310634"/>
  </r>
  <r>
    <d v="2019-06-16T00:00:00"/>
    <x v="0"/>
    <x v="2"/>
    <x v="17"/>
    <x v="177"/>
    <x v="5"/>
    <n v="1"/>
    <n v="0"/>
    <n v="17.577263985043373"/>
  </r>
  <r>
    <d v="2019-06-17T00:00:00"/>
    <x v="0"/>
    <x v="0"/>
    <x v="2"/>
    <x v="178"/>
    <x v="3"/>
    <n v="0"/>
    <n v="0"/>
    <n v="28.056348798392346"/>
  </r>
  <r>
    <d v="2019-06-17T00:00:00"/>
    <x v="0"/>
    <x v="0"/>
    <x v="18"/>
    <x v="179"/>
    <x v="1"/>
    <n v="0"/>
    <n v="0"/>
    <n v="32.412986071437125"/>
  </r>
  <r>
    <d v="2019-06-17T00:00:00"/>
    <x v="0"/>
    <x v="0"/>
    <x v="4"/>
    <x v="118"/>
    <x v="3"/>
    <n v="0"/>
    <n v="0"/>
    <n v="0"/>
  </r>
  <r>
    <d v="2019-06-17T00:00:00"/>
    <x v="0"/>
    <x v="0"/>
    <x v="5"/>
    <x v="118"/>
    <x v="3"/>
    <n v="0"/>
    <n v="0"/>
    <n v="0"/>
  </r>
  <r>
    <d v="2019-06-17T00:00:00"/>
    <x v="0"/>
    <x v="0"/>
    <x v="6"/>
    <x v="180"/>
    <x v="3"/>
    <n v="4"/>
    <n v="0"/>
    <n v="40.14278807191009"/>
  </r>
  <r>
    <d v="2019-06-17T00:00:00"/>
    <x v="0"/>
    <x v="1"/>
    <x v="10"/>
    <x v="181"/>
    <x v="3"/>
    <n v="0"/>
    <n v="0"/>
    <n v="9.8760276634792952"/>
  </r>
  <r>
    <d v="2019-06-17T00:00:00"/>
    <x v="0"/>
    <x v="1"/>
    <x v="19"/>
    <x v="182"/>
    <x v="3"/>
    <n v="1"/>
    <n v="0"/>
    <n v="15.61092826722998"/>
  </r>
  <r>
    <d v="2019-06-17T00:00:00"/>
    <x v="0"/>
    <x v="1"/>
    <x v="20"/>
    <x v="183"/>
    <x v="3"/>
    <n v="0"/>
    <n v="0"/>
    <n v="8.6646099431926249"/>
  </r>
  <r>
    <d v="2019-06-17T00:00:00"/>
    <x v="0"/>
    <x v="1"/>
    <x v="12"/>
    <x v="184"/>
    <x v="40"/>
    <n v="0"/>
    <n v="0"/>
    <n v="228.52523161297339"/>
  </r>
  <r>
    <d v="2019-06-17T00:00:00"/>
    <x v="0"/>
    <x v="2"/>
    <x v="15"/>
    <x v="185"/>
    <x v="29"/>
    <n v="1"/>
    <n v="0"/>
    <n v="143.04228669458018"/>
  </r>
  <r>
    <d v="2019-06-17T00:00:00"/>
    <x v="0"/>
    <x v="2"/>
    <x v="17"/>
    <x v="186"/>
    <x v="41"/>
    <n v="0"/>
    <n v="0"/>
    <n v="21.444572322253801"/>
  </r>
  <r>
    <d v="2019-06-18T00:00:00"/>
    <x v="0"/>
    <x v="0"/>
    <x v="2"/>
    <x v="187"/>
    <x v="3"/>
    <n v="0"/>
    <n v="0"/>
    <n v="26.043051811575467"/>
  </r>
  <r>
    <d v="2019-06-18T00:00:00"/>
    <x v="0"/>
    <x v="0"/>
    <x v="18"/>
    <x v="188"/>
    <x v="2"/>
    <n v="12"/>
    <n v="1"/>
    <n v="32.109385002943299"/>
  </r>
  <r>
    <d v="2019-06-18T00:00:00"/>
    <x v="0"/>
    <x v="0"/>
    <x v="6"/>
    <x v="189"/>
    <x v="2"/>
    <n v="0"/>
    <n v="0"/>
    <n v="38.491731346658476"/>
  </r>
  <r>
    <d v="2019-06-18T00:00:00"/>
    <x v="0"/>
    <x v="1"/>
    <x v="10"/>
    <x v="190"/>
    <x v="1"/>
    <n v="0"/>
    <n v="0"/>
    <n v="10.289663269580174"/>
  </r>
  <r>
    <d v="2019-06-18T00:00:00"/>
    <x v="0"/>
    <x v="1"/>
    <x v="19"/>
    <x v="191"/>
    <x v="4"/>
    <n v="0"/>
    <n v="0"/>
    <n v="18.067308362708424"/>
  </r>
  <r>
    <d v="2019-06-18T00:00:00"/>
    <x v="0"/>
    <x v="1"/>
    <x v="20"/>
    <x v="192"/>
    <x v="3"/>
    <n v="0"/>
    <n v="0"/>
    <n v="9.2206704679218294"/>
  </r>
  <r>
    <d v="2019-06-18T00:00:00"/>
    <x v="0"/>
    <x v="1"/>
    <x v="12"/>
    <x v="193"/>
    <x v="42"/>
    <n v="5"/>
    <n v="0"/>
    <n v="229.35535627340676"/>
  </r>
  <r>
    <d v="2019-06-18T00:00:00"/>
    <x v="0"/>
    <x v="2"/>
    <x v="15"/>
    <x v="194"/>
    <x v="38"/>
    <n v="0"/>
    <n v="0"/>
    <n v="144.91189426092839"/>
  </r>
  <r>
    <d v="2019-06-18T00:00:00"/>
    <x v="0"/>
    <x v="2"/>
    <x v="16"/>
    <x v="195"/>
    <x v="3"/>
    <n v="1"/>
    <n v="0"/>
    <n v="0.58239668723545002"/>
  </r>
  <r>
    <d v="2019-06-18T00:00:00"/>
    <x v="0"/>
    <x v="2"/>
    <x v="17"/>
    <x v="196"/>
    <x v="3"/>
    <n v="0"/>
    <n v="0"/>
    <n v="3.2623336368526625"/>
  </r>
  <r>
    <d v="2019-06-19T00:00:00"/>
    <x v="0"/>
    <x v="0"/>
    <x v="2"/>
    <x v="197"/>
    <x v="4"/>
    <n v="4"/>
    <n v="0"/>
    <n v="28.173111400889827"/>
  </r>
  <r>
    <d v="2019-06-19T00:00:00"/>
    <x v="0"/>
    <x v="0"/>
    <x v="18"/>
    <x v="198"/>
    <x v="2"/>
    <n v="10"/>
    <n v="0"/>
    <n v="68.347611847900254"/>
  </r>
  <r>
    <d v="2019-06-19T00:00:00"/>
    <x v="0"/>
    <x v="0"/>
    <x v="6"/>
    <x v="199"/>
    <x v="1"/>
    <n v="0"/>
    <n v="0"/>
    <n v="40.262350048547475"/>
  </r>
  <r>
    <d v="2019-06-19T00:00:00"/>
    <x v="0"/>
    <x v="1"/>
    <x v="10"/>
    <x v="200"/>
    <x v="3"/>
    <n v="0"/>
    <n v="0"/>
    <n v="6.1384243546746386"/>
  </r>
  <r>
    <d v="2019-06-19T00:00:00"/>
    <x v="0"/>
    <x v="1"/>
    <x v="19"/>
    <x v="201"/>
    <x v="4"/>
    <n v="2"/>
    <n v="0"/>
    <n v="11.235897483863383"/>
  </r>
  <r>
    <d v="2019-06-19T00:00:00"/>
    <x v="0"/>
    <x v="1"/>
    <x v="20"/>
    <x v="202"/>
    <x v="43"/>
    <n v="0"/>
    <n v="0"/>
    <n v="53.974106779593768"/>
  </r>
  <r>
    <d v="2019-06-19T00:00:00"/>
    <x v="0"/>
    <x v="1"/>
    <x v="12"/>
    <x v="203"/>
    <x v="44"/>
    <n v="1"/>
    <n v="0"/>
    <n v="273.99198006803493"/>
  </r>
  <r>
    <d v="2019-06-19T00:00:00"/>
    <x v="0"/>
    <x v="2"/>
    <x v="15"/>
    <x v="204"/>
    <x v="45"/>
    <n v="0"/>
    <n v="0"/>
    <n v="116.8361058265141"/>
  </r>
  <r>
    <d v="2019-06-19T00:00:00"/>
    <x v="0"/>
    <x v="2"/>
    <x v="16"/>
    <x v="205"/>
    <x v="1"/>
    <n v="0"/>
    <n v="0"/>
    <n v="0.47092918619423246"/>
  </r>
  <r>
    <d v="2019-06-19T00:00:00"/>
    <x v="0"/>
    <x v="2"/>
    <x v="17"/>
    <x v="206"/>
    <x v="2"/>
    <n v="0"/>
    <n v="1"/>
    <n v="16.653661857974338"/>
  </r>
  <r>
    <d v="2019-06-20T00:00:00"/>
    <x v="0"/>
    <x v="0"/>
    <x v="2"/>
    <x v="207"/>
    <x v="1"/>
    <n v="1"/>
    <n v="0"/>
    <n v="28.115081581238154"/>
  </r>
  <r>
    <d v="2019-06-20T00:00:00"/>
    <x v="0"/>
    <x v="0"/>
    <x v="18"/>
    <x v="208"/>
    <x v="5"/>
    <n v="0"/>
    <n v="0"/>
    <n v="65.106373346189372"/>
  </r>
  <r>
    <d v="2019-06-20T00:00:00"/>
    <x v="0"/>
    <x v="0"/>
    <x v="6"/>
    <x v="209"/>
    <x v="1"/>
    <n v="0"/>
    <n v="0"/>
    <n v="41.73489987749398"/>
  </r>
  <r>
    <d v="2019-06-20T00:00:00"/>
    <x v="0"/>
    <x v="1"/>
    <x v="20"/>
    <x v="210"/>
    <x v="43"/>
    <n v="1"/>
    <n v="1"/>
    <n v="71.049864759271557"/>
  </r>
  <r>
    <d v="2019-06-20T00:00:00"/>
    <x v="0"/>
    <x v="1"/>
    <x v="12"/>
    <x v="211"/>
    <x v="46"/>
    <n v="5"/>
    <n v="1"/>
    <n v="269.09124096365196"/>
  </r>
  <r>
    <d v="2019-06-20T00:00:00"/>
    <x v="0"/>
    <x v="2"/>
    <x v="15"/>
    <x v="212"/>
    <x v="35"/>
    <n v="0"/>
    <n v="0"/>
    <n v="117.34467474018508"/>
  </r>
  <r>
    <d v="2019-06-20T00:00:00"/>
    <x v="0"/>
    <x v="2"/>
    <x v="16"/>
    <x v="213"/>
    <x v="3"/>
    <n v="1"/>
    <n v="0"/>
    <n v="0.45173704313116136"/>
  </r>
  <r>
    <d v="2019-06-20T00:00:00"/>
    <x v="0"/>
    <x v="2"/>
    <x v="17"/>
    <x v="214"/>
    <x v="4"/>
    <n v="3"/>
    <n v="0"/>
    <n v="16.834695678187277"/>
  </r>
  <r>
    <d v="2019-06-21T00:00:00"/>
    <x v="0"/>
    <x v="0"/>
    <x v="2"/>
    <x v="215"/>
    <x v="1"/>
    <n v="3"/>
    <n v="0"/>
    <n v="29.889269173189593"/>
  </r>
  <r>
    <d v="2019-06-21T00:00:00"/>
    <x v="0"/>
    <x v="0"/>
    <x v="18"/>
    <x v="216"/>
    <x v="5"/>
    <n v="0"/>
    <n v="0"/>
    <n v="66.408067762828352"/>
  </r>
  <r>
    <d v="2019-06-21T00:00:00"/>
    <x v="0"/>
    <x v="0"/>
    <x v="6"/>
    <x v="217"/>
    <x v="1"/>
    <n v="2"/>
    <n v="1"/>
    <n v="39.510930228809237"/>
  </r>
  <r>
    <d v="2019-06-21T00:00:00"/>
    <x v="0"/>
    <x v="1"/>
    <x v="20"/>
    <x v="218"/>
    <x v="5"/>
    <n v="0"/>
    <n v="0"/>
    <n v="70.063264235418416"/>
  </r>
  <r>
    <d v="2019-06-21T00:00:00"/>
    <x v="0"/>
    <x v="1"/>
    <x v="12"/>
    <x v="219"/>
    <x v="13"/>
    <n v="10"/>
    <n v="1"/>
    <n v="274.56035284752494"/>
  </r>
  <r>
    <d v="2019-06-21T00:00:00"/>
    <x v="0"/>
    <x v="2"/>
    <x v="15"/>
    <x v="220"/>
    <x v="15"/>
    <n v="1"/>
    <n v="0"/>
    <n v="114.16872654484389"/>
  </r>
  <r>
    <d v="2019-06-21T00:00:00"/>
    <x v="0"/>
    <x v="2"/>
    <x v="16"/>
    <x v="221"/>
    <x v="3"/>
    <n v="0"/>
    <n v="0"/>
    <n v="0.49444725660571998"/>
  </r>
  <r>
    <d v="2019-06-21T00:00:00"/>
    <x v="0"/>
    <x v="2"/>
    <x v="17"/>
    <x v="222"/>
    <x v="2"/>
    <n v="0"/>
    <n v="0"/>
    <n v="20.17374589297313"/>
  </r>
  <r>
    <d v="2019-06-22T00:00:00"/>
    <x v="0"/>
    <x v="0"/>
    <x v="2"/>
    <x v="223"/>
    <x v="1"/>
    <n v="6"/>
    <n v="1"/>
    <n v="28.652334720865536"/>
  </r>
  <r>
    <d v="2019-06-22T00:00:00"/>
    <x v="0"/>
    <x v="0"/>
    <x v="18"/>
    <x v="224"/>
    <x v="4"/>
    <n v="10"/>
    <n v="0"/>
    <n v="64.256241271769468"/>
  </r>
  <r>
    <d v="2019-06-22T00:00:00"/>
    <x v="0"/>
    <x v="0"/>
    <x v="6"/>
    <x v="225"/>
    <x v="4"/>
    <n v="0"/>
    <n v="0"/>
    <n v="37.995595314568661"/>
  </r>
  <r>
    <d v="2019-06-22T00:00:00"/>
    <x v="0"/>
    <x v="1"/>
    <x v="20"/>
    <x v="226"/>
    <x v="5"/>
    <n v="3"/>
    <n v="0"/>
    <n v="67.452138647459748"/>
  </r>
  <r>
    <d v="2019-06-22T00:00:00"/>
    <x v="0"/>
    <x v="1"/>
    <x v="12"/>
    <x v="227"/>
    <x v="34"/>
    <n v="12"/>
    <n v="1"/>
    <n v="268.14503794595993"/>
  </r>
  <r>
    <d v="2019-06-22T00:00:00"/>
    <x v="0"/>
    <x v="2"/>
    <x v="15"/>
    <x v="228"/>
    <x v="45"/>
    <n v="0"/>
    <n v="0"/>
    <n v="119.51339730517594"/>
  </r>
  <r>
    <d v="2019-06-22T00:00:00"/>
    <x v="0"/>
    <x v="2"/>
    <x v="16"/>
    <x v="229"/>
    <x v="3"/>
    <n v="0"/>
    <n v="0"/>
    <n v="0.39785221059744763"/>
  </r>
  <r>
    <d v="2019-06-22T00:00:00"/>
    <x v="0"/>
    <x v="2"/>
    <x v="17"/>
    <x v="230"/>
    <x v="4"/>
    <n v="0"/>
    <n v="0"/>
    <n v="14.544697403801779"/>
  </r>
  <r>
    <d v="2019-06-23T00:00:00"/>
    <x v="0"/>
    <x v="0"/>
    <x v="2"/>
    <x v="231"/>
    <x v="1"/>
    <n v="28"/>
    <n v="0"/>
    <n v="28.430497838802328"/>
  </r>
  <r>
    <d v="2019-06-23T00:00:00"/>
    <x v="0"/>
    <x v="0"/>
    <x v="18"/>
    <x v="232"/>
    <x v="1"/>
    <n v="0"/>
    <n v="0"/>
    <n v="66.319966508786877"/>
  </r>
  <r>
    <d v="2019-06-23T00:00:00"/>
    <x v="0"/>
    <x v="0"/>
    <x v="6"/>
    <x v="233"/>
    <x v="2"/>
    <n v="0"/>
    <n v="0"/>
    <n v="40.747407131125271"/>
  </r>
  <r>
    <d v="2019-06-23T00:00:00"/>
    <x v="0"/>
    <x v="1"/>
    <x v="20"/>
    <x v="234"/>
    <x v="2"/>
    <n v="4"/>
    <n v="1"/>
    <n v="68.201663794210262"/>
  </r>
  <r>
    <d v="2019-06-23T00:00:00"/>
    <x v="0"/>
    <x v="1"/>
    <x v="12"/>
    <x v="235"/>
    <x v="47"/>
    <n v="0"/>
    <n v="0"/>
    <n v="275.06053819718562"/>
  </r>
  <r>
    <d v="2019-06-23T00:00:00"/>
    <x v="0"/>
    <x v="2"/>
    <x v="15"/>
    <x v="236"/>
    <x v="30"/>
    <n v="0"/>
    <n v="0"/>
    <n v="126.3556417203469"/>
  </r>
  <r>
    <d v="2019-06-23T00:00:00"/>
    <x v="0"/>
    <x v="2"/>
    <x v="16"/>
    <x v="140"/>
    <x v="3"/>
    <n v="0"/>
    <n v="0"/>
    <n v="0.31994392287067669"/>
  </r>
  <r>
    <d v="2019-06-23T00:00:00"/>
    <x v="0"/>
    <x v="2"/>
    <x v="17"/>
    <x v="237"/>
    <x v="3"/>
    <n v="0"/>
    <n v="0"/>
    <n v="7.0630414108523469"/>
  </r>
  <r>
    <d v="2019-06-24T00:00:00"/>
    <x v="0"/>
    <x v="0"/>
    <x v="2"/>
    <x v="238"/>
    <x v="4"/>
    <n v="2"/>
    <n v="0"/>
    <n v="26.13473443431597"/>
  </r>
  <r>
    <d v="2019-06-24T00:00:00"/>
    <x v="0"/>
    <x v="0"/>
    <x v="18"/>
    <x v="239"/>
    <x v="4"/>
    <n v="6"/>
    <n v="1"/>
    <n v="64.072200100140293"/>
  </r>
  <r>
    <d v="2019-06-24T00:00:00"/>
    <x v="0"/>
    <x v="0"/>
    <x v="6"/>
    <x v="240"/>
    <x v="4"/>
    <n v="0"/>
    <n v="0"/>
    <n v="41.7829135115159"/>
  </r>
  <r>
    <d v="2019-06-24T00:00:00"/>
    <x v="0"/>
    <x v="1"/>
    <x v="20"/>
    <x v="241"/>
    <x v="2"/>
    <n v="5"/>
    <n v="0"/>
    <n v="68.959495553378886"/>
  </r>
  <r>
    <d v="2019-06-24T00:00:00"/>
    <x v="0"/>
    <x v="1"/>
    <x v="12"/>
    <x v="242"/>
    <x v="30"/>
    <n v="2"/>
    <n v="0"/>
    <n v="276.72600982746241"/>
  </r>
  <r>
    <d v="2019-06-24T00:00:00"/>
    <x v="0"/>
    <x v="2"/>
    <x v="15"/>
    <x v="243"/>
    <x v="37"/>
    <n v="3"/>
    <n v="2"/>
    <n v="120.43224507170726"/>
  </r>
  <r>
    <d v="2019-06-24T00:00:00"/>
    <x v="0"/>
    <x v="2"/>
    <x v="16"/>
    <x v="244"/>
    <x v="3"/>
    <n v="0"/>
    <n v="0"/>
    <n v="0.280640377182996"/>
  </r>
  <r>
    <d v="2019-06-24T00:00:00"/>
    <x v="0"/>
    <x v="2"/>
    <x v="17"/>
    <x v="245"/>
    <x v="4"/>
    <n v="2"/>
    <n v="2"/>
    <n v="12.971571843777339"/>
  </r>
  <r>
    <d v="2019-06-25T00:00:00"/>
    <x v="0"/>
    <x v="0"/>
    <x v="2"/>
    <x v="246"/>
    <x v="4"/>
    <n v="0"/>
    <n v="0"/>
    <n v="16.076793206744696"/>
  </r>
  <r>
    <d v="2019-06-25T00:00:00"/>
    <x v="0"/>
    <x v="0"/>
    <x v="18"/>
    <x v="247"/>
    <x v="2"/>
    <n v="0"/>
    <n v="0"/>
    <n v="52.431454050102495"/>
  </r>
  <r>
    <d v="2019-06-25T00:00:00"/>
    <x v="0"/>
    <x v="0"/>
    <x v="21"/>
    <x v="248"/>
    <x v="4"/>
    <n v="12"/>
    <n v="6"/>
    <n v="14.584670636319354"/>
  </r>
  <r>
    <d v="2019-06-25T00:00:00"/>
    <x v="0"/>
    <x v="0"/>
    <x v="6"/>
    <x v="249"/>
    <x v="3"/>
    <n v="0"/>
    <n v="0"/>
    <n v="50.445485277400124"/>
  </r>
  <r>
    <d v="2019-06-25T00:00:00"/>
    <x v="0"/>
    <x v="1"/>
    <x v="20"/>
    <x v="250"/>
    <x v="2"/>
    <n v="0"/>
    <n v="0"/>
    <n v="67.007491549679884"/>
  </r>
  <r>
    <d v="2019-06-25T00:00:00"/>
    <x v="0"/>
    <x v="1"/>
    <x v="12"/>
    <x v="251"/>
    <x v="34"/>
    <n v="3"/>
    <n v="0"/>
    <n v="323.01115094479746"/>
  </r>
  <r>
    <d v="2019-06-25T00:00:00"/>
    <x v="0"/>
    <x v="1"/>
    <x v="13"/>
    <x v="252"/>
    <x v="3"/>
    <n v="0"/>
    <n v="0"/>
    <n v="0.19037407969454653"/>
  </r>
  <r>
    <d v="2019-06-25T00:00:00"/>
    <x v="0"/>
    <x v="2"/>
    <x v="15"/>
    <x v="253"/>
    <x v="40"/>
    <n v="0"/>
    <n v="0"/>
    <n v="127.17829999655882"/>
  </r>
  <r>
    <d v="2019-06-25T00:00:00"/>
    <x v="0"/>
    <x v="2"/>
    <x v="16"/>
    <x v="254"/>
    <x v="3"/>
    <n v="1"/>
    <n v="0"/>
    <n v="0.33740985453990852"/>
  </r>
  <r>
    <d v="2019-06-25T00:00:00"/>
    <x v="0"/>
    <x v="2"/>
    <x v="17"/>
    <x v="255"/>
    <x v="4"/>
    <n v="0"/>
    <n v="0"/>
    <n v="5.8850997129695761"/>
  </r>
  <r>
    <d v="2019-06-26T00:00:00"/>
    <x v="0"/>
    <x v="0"/>
    <x v="2"/>
    <x v="256"/>
    <x v="1"/>
    <n v="0"/>
    <n v="0"/>
    <n v="10.975439221578961"/>
  </r>
  <r>
    <d v="2019-06-26T00:00:00"/>
    <x v="0"/>
    <x v="0"/>
    <x v="18"/>
    <x v="257"/>
    <x v="1"/>
    <n v="14"/>
    <n v="1"/>
    <n v="28.827925775755993"/>
  </r>
  <r>
    <d v="2019-06-26T00:00:00"/>
    <x v="0"/>
    <x v="0"/>
    <x v="21"/>
    <x v="258"/>
    <x v="2"/>
    <n v="8"/>
    <n v="0"/>
    <n v="33.286648694905118"/>
  </r>
  <r>
    <d v="2019-06-26T00:00:00"/>
    <x v="0"/>
    <x v="0"/>
    <x v="6"/>
    <x v="259"/>
    <x v="5"/>
    <n v="7"/>
    <n v="0"/>
    <n v="54.047701618608684"/>
  </r>
  <r>
    <d v="2019-06-26T00:00:00"/>
    <x v="0"/>
    <x v="1"/>
    <x v="20"/>
    <x v="260"/>
    <x v="5"/>
    <n v="6"/>
    <n v="0"/>
    <n v="66.635447239306714"/>
  </r>
  <r>
    <d v="2019-06-26T00:00:00"/>
    <x v="0"/>
    <x v="1"/>
    <x v="12"/>
    <x v="261"/>
    <x v="43"/>
    <n v="0"/>
    <n v="0"/>
    <n v="163.11739936423663"/>
  </r>
  <r>
    <d v="2019-06-26T00:00:00"/>
    <x v="0"/>
    <x v="1"/>
    <x v="13"/>
    <x v="262"/>
    <x v="3"/>
    <n v="0"/>
    <n v="0"/>
    <n v="0.12285009737673887"/>
  </r>
  <r>
    <d v="2019-06-26T00:00:00"/>
    <x v="0"/>
    <x v="2"/>
    <x v="15"/>
    <x v="263"/>
    <x v="37"/>
    <n v="1"/>
    <n v="1"/>
    <n v="119.04839547135813"/>
  </r>
  <r>
    <d v="2019-06-26T00:00:00"/>
    <x v="0"/>
    <x v="2"/>
    <x v="16"/>
    <x v="264"/>
    <x v="3"/>
    <n v="0"/>
    <n v="0"/>
    <n v="0.31382523139998364"/>
  </r>
  <r>
    <d v="2019-06-26T00:00:00"/>
    <x v="0"/>
    <x v="2"/>
    <x v="17"/>
    <x v="265"/>
    <x v="2"/>
    <n v="0"/>
    <n v="0"/>
    <n v="13.908467878351708"/>
  </r>
  <r>
    <d v="2019-06-27T00:00:00"/>
    <x v="0"/>
    <x v="1"/>
    <x v="12"/>
    <x v="118"/>
    <x v="3"/>
    <n v="0"/>
    <n v="0"/>
    <n v="0"/>
  </r>
  <r>
    <d v="2019-06-27T00:00:00"/>
    <x v="0"/>
    <x v="2"/>
    <x v="15"/>
    <x v="118"/>
    <x v="3"/>
    <n v="0"/>
    <n v="0"/>
    <n v="0"/>
  </r>
  <r>
    <d v="2019-06-29T00:00:00"/>
    <x v="0"/>
    <x v="0"/>
    <x v="2"/>
    <x v="266"/>
    <x v="3"/>
    <n v="0"/>
    <n v="0"/>
    <n v="11.543341972424454"/>
  </r>
  <r>
    <d v="2019-06-29T00:00:00"/>
    <x v="0"/>
    <x v="0"/>
    <x v="18"/>
    <x v="267"/>
    <x v="4"/>
    <n v="2"/>
    <n v="0"/>
    <n v="27.552286752300198"/>
  </r>
  <r>
    <d v="2019-06-29T00:00:00"/>
    <x v="0"/>
    <x v="0"/>
    <x v="21"/>
    <x v="268"/>
    <x v="21"/>
    <n v="0"/>
    <n v="0"/>
    <n v="37.241355322962896"/>
  </r>
  <r>
    <d v="2019-06-29T00:00:00"/>
    <x v="0"/>
    <x v="0"/>
    <x v="6"/>
    <x v="269"/>
    <x v="4"/>
    <n v="3"/>
    <n v="0"/>
    <n v="54.692258554204486"/>
  </r>
  <r>
    <d v="2019-06-29T00:00:00"/>
    <x v="0"/>
    <x v="1"/>
    <x v="20"/>
    <x v="270"/>
    <x v="5"/>
    <n v="4"/>
    <n v="1"/>
    <n v="64.009819395867027"/>
  </r>
  <r>
    <d v="2019-06-29T00:00:00"/>
    <x v="0"/>
    <x v="1"/>
    <x v="12"/>
    <x v="271"/>
    <x v="41"/>
    <n v="1"/>
    <n v="0"/>
    <n v="166.64193411294966"/>
  </r>
  <r>
    <d v="2019-06-29T00:00:00"/>
    <x v="0"/>
    <x v="1"/>
    <x v="13"/>
    <x v="272"/>
    <x v="3"/>
    <n v="0"/>
    <n v="0"/>
    <n v="0.14030563018215234"/>
  </r>
  <r>
    <d v="2019-06-29T00:00:00"/>
    <x v="0"/>
    <x v="2"/>
    <x v="15"/>
    <x v="273"/>
    <x v="18"/>
    <n v="0"/>
    <n v="0"/>
    <n v="145.355513950963"/>
  </r>
  <r>
    <d v="2019-06-29T00:00:00"/>
    <x v="0"/>
    <x v="2"/>
    <x v="16"/>
    <x v="274"/>
    <x v="3"/>
    <n v="0"/>
    <n v="0"/>
    <n v="0.64277665011007956"/>
  </r>
  <r>
    <d v="2019-06-29T00:00:00"/>
    <x v="0"/>
    <x v="2"/>
    <x v="17"/>
    <x v="275"/>
    <x v="4"/>
    <n v="0"/>
    <n v="0"/>
    <n v="9.7645060883462218"/>
  </r>
  <r>
    <d v="2019-06-30T00:00:00"/>
    <x v="0"/>
    <x v="0"/>
    <x v="2"/>
    <x v="276"/>
    <x v="3"/>
    <n v="0"/>
    <n v="0"/>
    <n v="11.065992527708797"/>
  </r>
  <r>
    <d v="2019-06-30T00:00:00"/>
    <x v="0"/>
    <x v="0"/>
    <x v="18"/>
    <x v="277"/>
    <x v="3"/>
    <n v="2"/>
    <n v="1"/>
    <n v="30.06510772103891"/>
  </r>
  <r>
    <d v="2019-06-30T00:00:00"/>
    <x v="0"/>
    <x v="0"/>
    <x v="21"/>
    <x v="278"/>
    <x v="0"/>
    <n v="0"/>
    <n v="0"/>
    <n v="36.531491442815373"/>
  </r>
  <r>
    <d v="2019-06-30T00:00:00"/>
    <x v="0"/>
    <x v="0"/>
    <x v="6"/>
    <x v="279"/>
    <x v="3"/>
    <n v="0"/>
    <n v="0"/>
    <n v="55.174389396503791"/>
  </r>
  <r>
    <d v="2019-06-30T00:00:00"/>
    <x v="0"/>
    <x v="1"/>
    <x v="20"/>
    <x v="280"/>
    <x v="0"/>
    <n v="1"/>
    <n v="0"/>
    <n v="69.634188396320127"/>
  </r>
  <r>
    <d v="2019-06-30T00:00:00"/>
    <x v="0"/>
    <x v="1"/>
    <x v="12"/>
    <x v="281"/>
    <x v="46"/>
    <n v="0"/>
    <n v="0"/>
    <n v="384.65065540169189"/>
  </r>
  <r>
    <d v="2019-06-30T00:00:00"/>
    <x v="0"/>
    <x v="1"/>
    <x v="13"/>
    <x v="282"/>
    <x v="3"/>
    <n v="0"/>
    <n v="0"/>
    <n v="0.14820460713853989"/>
  </r>
  <r>
    <d v="2019-06-30T00:00:00"/>
    <x v="0"/>
    <x v="2"/>
    <x v="15"/>
    <x v="283"/>
    <x v="29"/>
    <n v="0"/>
    <n v="0"/>
    <n v="354.69638501054681"/>
  </r>
  <r>
    <d v="2019-06-30T00:00:00"/>
    <x v="0"/>
    <x v="2"/>
    <x v="16"/>
    <x v="284"/>
    <x v="3"/>
    <n v="1"/>
    <n v="1"/>
    <n v="0.33400734629855777"/>
  </r>
  <r>
    <d v="2019-06-30T00:00:00"/>
    <x v="0"/>
    <x v="2"/>
    <x v="17"/>
    <x v="285"/>
    <x v="41"/>
    <n v="0"/>
    <n v="0"/>
    <n v="43.8153943223047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d v="2019-06-01T00:00:00"/>
    <s v="Retargeting"/>
    <x v="0"/>
    <x v="0"/>
    <n v="8308"/>
    <n v="15"/>
    <n v="5"/>
    <n v="0"/>
    <n v="133.27667227561307"/>
  </r>
  <r>
    <d v="2019-06-01T00:00:00"/>
    <s v="Retargeting"/>
    <x v="0"/>
    <x v="1"/>
    <n v="4179"/>
    <n v="6"/>
    <n v="0"/>
    <n v="0"/>
    <n v="58.825112810365923"/>
  </r>
  <r>
    <d v="2019-06-01T00:00:00"/>
    <s v="Retargeting"/>
    <x v="0"/>
    <x v="2"/>
    <n v="36614"/>
    <n v="15"/>
    <n v="3"/>
    <n v="0"/>
    <n v="151.64328990832468"/>
  </r>
  <r>
    <d v="2019-06-01T00:00:00"/>
    <s v="Retargeting"/>
    <x v="0"/>
    <x v="3"/>
    <n v="26935"/>
    <n v="16"/>
    <n v="0"/>
    <n v="0"/>
    <n v="284.57771081725599"/>
  </r>
  <r>
    <d v="2019-06-01T00:00:00"/>
    <s v="Retargeting"/>
    <x v="0"/>
    <x v="4"/>
    <n v="1449"/>
    <n v="0"/>
    <n v="2"/>
    <n v="2"/>
    <n v="6.9288398425738045"/>
  </r>
  <r>
    <d v="2019-06-02T00:00:00"/>
    <s v="Retargeting"/>
    <x v="0"/>
    <x v="0"/>
    <n v="14244"/>
    <n v="17"/>
    <n v="2"/>
    <n v="0"/>
    <n v="234.57124534455875"/>
  </r>
  <r>
    <d v="2019-06-02T00:00:00"/>
    <s v="Retargeting"/>
    <x v="0"/>
    <x v="1"/>
    <n v="5606"/>
    <n v="3"/>
    <n v="2"/>
    <n v="0"/>
    <n v="81.996705956296111"/>
  </r>
  <r>
    <d v="2019-06-02T00:00:00"/>
    <s v="Retargeting"/>
    <x v="0"/>
    <x v="2"/>
    <n v="47908"/>
    <n v="15"/>
    <n v="0"/>
    <n v="0"/>
    <n v="195.68943762927435"/>
  </r>
  <r>
    <d v="2019-06-02T00:00:00"/>
    <s v="Retargeting"/>
    <x v="0"/>
    <x v="3"/>
    <n v="31822"/>
    <n v="26"/>
    <n v="12"/>
    <n v="0"/>
    <n v="342.07398383766969"/>
  </r>
  <r>
    <d v="2019-06-02T00:00:00"/>
    <s v="Retargeting"/>
    <x v="0"/>
    <x v="4"/>
    <n v="1732"/>
    <n v="1"/>
    <n v="0"/>
    <n v="0"/>
    <n v="7.8428925821258657"/>
  </r>
  <r>
    <d v="2019-06-03T00:00:00"/>
    <s v="Retargeting"/>
    <x v="0"/>
    <x v="0"/>
    <n v="13602"/>
    <n v="16"/>
    <n v="3"/>
    <n v="0"/>
    <n v="225.65076375997288"/>
  </r>
  <r>
    <d v="2019-06-03T00:00:00"/>
    <s v="Retargeting"/>
    <x v="0"/>
    <x v="1"/>
    <n v="6050"/>
    <n v="5"/>
    <n v="0"/>
    <n v="0"/>
    <n v="90.285919449555806"/>
  </r>
  <r>
    <d v="2019-06-03T00:00:00"/>
    <s v="Retargeting"/>
    <x v="0"/>
    <x v="2"/>
    <n v="47593"/>
    <n v="15"/>
    <n v="15"/>
    <n v="3"/>
    <n v="193.85109493340573"/>
  </r>
  <r>
    <d v="2019-06-03T00:00:00"/>
    <s v="Retargeting"/>
    <x v="0"/>
    <x v="3"/>
    <n v="31537"/>
    <n v="15"/>
    <n v="7"/>
    <n v="3"/>
    <n v="344.54615601942118"/>
  </r>
  <r>
    <d v="2019-06-03T00:00:00"/>
    <s v="Retargeting"/>
    <x v="0"/>
    <x v="4"/>
    <n v="1344"/>
    <n v="0"/>
    <n v="0"/>
    <n v="0"/>
    <n v="6.092113904523587"/>
  </r>
  <r>
    <d v="2019-06-04T00:00:00"/>
    <s v="Retargeting"/>
    <x v="0"/>
    <x v="0"/>
    <n v="7937"/>
    <n v="9"/>
    <n v="2"/>
    <n v="0"/>
    <n v="132.47496414083813"/>
  </r>
  <r>
    <d v="2019-06-04T00:00:00"/>
    <s v="Retargeting"/>
    <x v="0"/>
    <x v="1"/>
    <n v="4860"/>
    <n v="4"/>
    <n v="4"/>
    <n v="1"/>
    <n v="75.089703465573734"/>
  </r>
  <r>
    <d v="2019-06-04T00:00:00"/>
    <s v="Retargeting"/>
    <x v="0"/>
    <x v="2"/>
    <n v="35045"/>
    <n v="10"/>
    <n v="7"/>
    <n v="2"/>
    <n v="171.4580458850792"/>
  </r>
  <r>
    <d v="2019-06-04T00:00:00"/>
    <s v="Retargeting"/>
    <x v="0"/>
    <x v="3"/>
    <n v="21158"/>
    <n v="18"/>
    <n v="0"/>
    <n v="0"/>
    <n v="239.16275830466952"/>
  </r>
  <r>
    <d v="2019-06-04T00:00:00"/>
    <s v="Retargeting"/>
    <x v="0"/>
    <x v="4"/>
    <n v="1162"/>
    <n v="1"/>
    <n v="0"/>
    <n v="0"/>
    <n v="5.4717045653113541"/>
  </r>
  <r>
    <d v="2019-06-05T00:00:00"/>
    <s v="Retargeting"/>
    <x v="0"/>
    <x v="0"/>
    <n v="7011"/>
    <n v="5"/>
    <n v="0"/>
    <n v="0"/>
    <n v="113.85394902373055"/>
  </r>
  <r>
    <d v="2019-06-05T00:00:00"/>
    <s v="Retargeting"/>
    <x v="0"/>
    <x v="1"/>
    <n v="4112"/>
    <n v="5"/>
    <n v="0"/>
    <n v="0"/>
    <n v="59.805979206405929"/>
  </r>
  <r>
    <d v="2019-06-05T00:00:00"/>
    <s v="Retargeting"/>
    <x v="0"/>
    <x v="2"/>
    <n v="53964"/>
    <n v="26"/>
    <n v="6"/>
    <n v="0"/>
    <n v="337.18687089508768"/>
  </r>
  <r>
    <d v="2019-06-05T00:00:00"/>
    <s v="Retargeting"/>
    <x v="0"/>
    <x v="3"/>
    <n v="17736"/>
    <n v="17"/>
    <n v="1"/>
    <n v="0"/>
    <n v="187.78174650302662"/>
  </r>
  <r>
    <d v="2019-06-05T00:00:00"/>
    <s v="Retargeting"/>
    <x v="0"/>
    <x v="4"/>
    <n v="1072"/>
    <n v="0"/>
    <n v="6"/>
    <n v="1"/>
    <n v="4.7920347570415904"/>
  </r>
  <r>
    <d v="2019-06-06T00:00:00"/>
    <s v="Retargeting"/>
    <x v="0"/>
    <x v="0"/>
    <n v="6927"/>
    <n v="6"/>
    <n v="11"/>
    <n v="1"/>
    <n v="113.01745441946507"/>
  </r>
  <r>
    <d v="2019-06-06T00:00:00"/>
    <s v="Retargeting"/>
    <x v="0"/>
    <x v="1"/>
    <n v="4047"/>
    <n v="4"/>
    <n v="0"/>
    <n v="0"/>
    <n v="59.911712681815892"/>
  </r>
  <r>
    <d v="2019-06-06T00:00:00"/>
    <s v="Retargeting"/>
    <x v="0"/>
    <x v="2"/>
    <n v="51522"/>
    <n v="21"/>
    <n v="10"/>
    <n v="3"/>
    <n v="333.40738968829135"/>
  </r>
  <r>
    <d v="2019-06-06T00:00:00"/>
    <s v="Retargeting"/>
    <x v="0"/>
    <x v="3"/>
    <n v="17011"/>
    <n v="11"/>
    <n v="0"/>
    <n v="0"/>
    <n v="185.72948416078873"/>
  </r>
  <r>
    <d v="2019-06-06T00:00:00"/>
    <s v="Retargeting"/>
    <x v="0"/>
    <x v="4"/>
    <n v="852"/>
    <n v="0"/>
    <n v="0"/>
    <n v="0"/>
    <n v="3.980404353907844"/>
  </r>
  <r>
    <d v="2019-06-07T00:00:00"/>
    <s v="Retargeting"/>
    <x v="0"/>
    <x v="0"/>
    <n v="5484"/>
    <n v="4"/>
    <n v="0"/>
    <n v="0"/>
    <n v="88.59313029877184"/>
  </r>
  <r>
    <d v="2019-06-07T00:00:00"/>
    <s v="Retargeting"/>
    <x v="0"/>
    <x v="1"/>
    <n v="3353"/>
    <n v="2"/>
    <n v="0"/>
    <n v="0"/>
    <n v="48.233866166167694"/>
  </r>
  <r>
    <d v="2019-06-07T00:00:00"/>
    <s v="Retargeting"/>
    <x v="0"/>
    <x v="2"/>
    <n v="47316"/>
    <n v="27"/>
    <n v="1"/>
    <n v="0"/>
    <n v="314.60266767453629"/>
  </r>
  <r>
    <d v="2019-06-07T00:00:00"/>
    <s v="Retargeting"/>
    <x v="0"/>
    <x v="3"/>
    <n v="17566"/>
    <n v="10"/>
    <n v="3"/>
    <n v="1"/>
    <n v="191.05816312972365"/>
  </r>
  <r>
    <d v="2019-06-08T00:00:00"/>
    <s v="Retargeting"/>
    <x v="0"/>
    <x v="0"/>
    <n v="5300"/>
    <n v="2"/>
    <n v="3"/>
    <n v="2"/>
    <n v="87.032783920499654"/>
  </r>
  <r>
    <d v="2019-06-08T00:00:00"/>
    <s v="Retargeting"/>
    <x v="0"/>
    <x v="5"/>
    <n v="1851"/>
    <n v="1"/>
    <n v="0"/>
    <n v="0"/>
    <n v="43.391319816579333"/>
  </r>
  <r>
    <d v="2019-06-08T00:00:00"/>
    <s v="Retargeting"/>
    <x v="0"/>
    <x v="1"/>
    <n v="2029"/>
    <n v="1"/>
    <n v="0"/>
    <n v="0"/>
    <n v="29.204114910066266"/>
  </r>
  <r>
    <d v="2019-06-08T00:00:00"/>
    <s v="Retargeting"/>
    <x v="0"/>
    <x v="2"/>
    <n v="47413"/>
    <n v="20"/>
    <n v="18"/>
    <n v="1"/>
    <n v="313.36199671527555"/>
  </r>
  <r>
    <d v="2019-06-08T00:00:00"/>
    <s v="Retargeting"/>
    <x v="0"/>
    <x v="3"/>
    <n v="18971"/>
    <n v="15"/>
    <n v="0"/>
    <n v="0"/>
    <n v="204.91685176463125"/>
  </r>
  <r>
    <d v="2019-06-08T00:00:00"/>
    <s v="Retargeting"/>
    <x v="0"/>
    <x v="6"/>
    <n v="1420"/>
    <n v="2"/>
    <n v="0"/>
    <n v="0"/>
    <n v="18.847925688426407"/>
  </r>
  <r>
    <d v="2019-06-09T00:00:00"/>
    <s v="Retargeting"/>
    <x v="0"/>
    <x v="0"/>
    <n v="5663"/>
    <n v="4"/>
    <n v="3"/>
    <n v="0"/>
    <n v="93.805250486031184"/>
  </r>
  <r>
    <d v="2019-06-09T00:00:00"/>
    <s v="Retargeting"/>
    <x v="0"/>
    <x v="5"/>
    <n v="1877"/>
    <n v="1"/>
    <n v="0"/>
    <n v="0"/>
    <n v="43.783962928184472"/>
  </r>
  <r>
    <d v="2019-06-09T00:00:00"/>
    <s v="Retargeting"/>
    <x v="0"/>
    <x v="1"/>
    <n v="2931"/>
    <n v="2"/>
    <n v="3"/>
    <n v="3"/>
    <n v="41.778262781228015"/>
  </r>
  <r>
    <d v="2019-06-09T00:00:00"/>
    <s v="Retargeting"/>
    <x v="0"/>
    <x v="2"/>
    <n v="35412"/>
    <n v="20"/>
    <n v="3"/>
    <n v="0"/>
    <n v="246.46638396295671"/>
  </r>
  <r>
    <d v="2019-06-09T00:00:00"/>
    <s v="Retargeting"/>
    <x v="0"/>
    <x v="3"/>
    <n v="16092"/>
    <n v="16"/>
    <n v="6"/>
    <n v="1"/>
    <n v="174.07280050571595"/>
  </r>
  <r>
    <d v="2019-06-09T00:00:00"/>
    <s v="Retargeting"/>
    <x v="0"/>
    <x v="6"/>
    <n v="5162"/>
    <n v="0"/>
    <n v="0"/>
    <n v="0"/>
    <n v="62.798145141855493"/>
  </r>
  <r>
    <d v="2019-06-09T00:00:00"/>
    <s v="Retargeting"/>
    <x v="0"/>
    <x v="4"/>
    <n v="18630"/>
    <n v="7"/>
    <n v="0"/>
    <n v="0"/>
    <n v="81.654571650083682"/>
  </r>
  <r>
    <d v="2019-06-10T00:00:00"/>
    <s v="Retargeting"/>
    <x v="0"/>
    <x v="0"/>
    <n v="6434"/>
    <n v="9"/>
    <n v="4"/>
    <n v="0"/>
    <n v="115.41699057995302"/>
  </r>
  <r>
    <d v="2019-06-10T00:00:00"/>
    <s v="Retargeting"/>
    <x v="0"/>
    <x v="5"/>
    <n v="1851"/>
    <n v="3"/>
    <n v="0"/>
    <n v="0"/>
    <n v="47.883702069185148"/>
  </r>
  <r>
    <d v="2019-06-10T00:00:00"/>
    <s v="Retargeting"/>
    <x v="0"/>
    <x v="7"/>
    <n v="444"/>
    <n v="2"/>
    <n v="1"/>
    <n v="1"/>
    <n v="10.303592837876115"/>
  </r>
  <r>
    <d v="2019-06-10T00:00:00"/>
    <s v="Retargeting"/>
    <x v="0"/>
    <x v="1"/>
    <n v="3941"/>
    <n v="1"/>
    <n v="2"/>
    <n v="0"/>
    <n v="62.500273628847054"/>
  </r>
  <r>
    <d v="2019-06-10T00:00:00"/>
    <s v="Retargeting"/>
    <x v="0"/>
    <x v="2"/>
    <n v="6510"/>
    <n v="4"/>
    <n v="3"/>
    <n v="1"/>
    <n v="54.427942526694082"/>
  </r>
  <r>
    <d v="2019-06-10T00:00:00"/>
    <s v="Retargeting"/>
    <x v="0"/>
    <x v="3"/>
    <n v="8375"/>
    <n v="5"/>
    <n v="5"/>
    <n v="2"/>
    <n v="91.672113295206898"/>
  </r>
  <r>
    <d v="2019-06-10T00:00:00"/>
    <s v="Retargeting"/>
    <x v="0"/>
    <x v="6"/>
    <n v="4615"/>
    <n v="5"/>
    <n v="0"/>
    <n v="0"/>
    <n v="56.173138534767524"/>
  </r>
  <r>
    <d v="2019-06-10T00:00:00"/>
    <s v="Retargeting"/>
    <x v="0"/>
    <x v="4"/>
    <n v="29770"/>
    <n v="12"/>
    <n v="0"/>
    <n v="0"/>
    <n v="137.70943451629108"/>
  </r>
  <r>
    <d v="2019-06-11T00:00:00"/>
    <s v="Retargeting"/>
    <x v="0"/>
    <x v="0"/>
    <n v="5464"/>
    <n v="7"/>
    <n v="0"/>
    <n v="0"/>
    <n v="99.138101824554028"/>
  </r>
  <r>
    <d v="2019-06-11T00:00:00"/>
    <s v="Retargeting"/>
    <x v="0"/>
    <x v="5"/>
    <n v="1494"/>
    <n v="1"/>
    <n v="0"/>
    <n v="0"/>
    <n v="39.271563335311001"/>
  </r>
  <r>
    <d v="2019-06-11T00:00:00"/>
    <s v="Retargeting"/>
    <x v="0"/>
    <x v="7"/>
    <n v="578"/>
    <n v="2"/>
    <n v="0"/>
    <n v="0"/>
    <n v="17.776763863167261"/>
  </r>
  <r>
    <d v="2019-06-11T00:00:00"/>
    <s v="Retargeting"/>
    <x v="0"/>
    <x v="1"/>
    <n v="3985"/>
    <n v="4"/>
    <n v="7"/>
    <n v="1"/>
    <n v="63.295445887413734"/>
  </r>
  <r>
    <d v="2019-06-11T00:00:00"/>
    <s v="Retargeting"/>
    <x v="0"/>
    <x v="3"/>
    <n v="8321"/>
    <n v="7"/>
    <n v="1"/>
    <n v="0"/>
    <n v="91.936912438455352"/>
  </r>
  <r>
    <d v="2019-06-11T00:00:00"/>
    <s v="Retargeting"/>
    <x v="0"/>
    <x v="8"/>
    <n v="18634"/>
    <n v="11"/>
    <n v="0"/>
    <n v="0"/>
    <n v="75.508445487547391"/>
  </r>
  <r>
    <d v="2019-06-11T00:00:00"/>
    <s v="Retargeting"/>
    <x v="0"/>
    <x v="6"/>
    <n v="4294"/>
    <n v="5"/>
    <n v="0"/>
    <n v="0"/>
    <n v="53.866470346671512"/>
  </r>
  <r>
    <d v="2019-06-11T00:00:00"/>
    <s v="Retargeting"/>
    <x v="0"/>
    <x v="4"/>
    <n v="25894"/>
    <n v="10"/>
    <n v="12"/>
    <n v="0"/>
    <n v="123.75417656843517"/>
  </r>
  <r>
    <d v="2019-06-12T00:00:00"/>
    <s v="Retargeting"/>
    <x v="0"/>
    <x v="0"/>
    <n v="4751"/>
    <n v="3"/>
    <n v="1"/>
    <n v="0"/>
    <n v="87.638404620410824"/>
  </r>
  <r>
    <d v="2019-06-12T00:00:00"/>
    <s v="Retargeting"/>
    <x v="0"/>
    <x v="5"/>
    <n v="1517"/>
    <n v="1"/>
    <n v="1"/>
    <n v="0"/>
    <n v="34.265029203861175"/>
  </r>
  <r>
    <d v="2019-06-12T00:00:00"/>
    <s v="Retargeting"/>
    <x v="0"/>
    <x v="7"/>
    <n v="482"/>
    <n v="0"/>
    <n v="0"/>
    <n v="0"/>
    <n v="16.196338827238652"/>
  </r>
  <r>
    <d v="2019-06-12T00:00:00"/>
    <s v="Retargeting"/>
    <x v="0"/>
    <x v="1"/>
    <n v="3513"/>
    <n v="1"/>
    <n v="0"/>
    <n v="0"/>
    <n v="56.38493715691741"/>
  </r>
  <r>
    <d v="2019-06-12T00:00:00"/>
    <s v="Retargeting"/>
    <x v="0"/>
    <x v="2"/>
    <n v="0"/>
    <n v="0"/>
    <n v="0"/>
    <n v="0"/>
    <n v="0"/>
  </r>
  <r>
    <d v="2019-06-12T00:00:00"/>
    <s v="Retargeting"/>
    <x v="0"/>
    <x v="3"/>
    <n v="12791"/>
    <n v="8"/>
    <n v="0"/>
    <n v="0"/>
    <n v="142.98365249541393"/>
  </r>
  <r>
    <d v="2019-06-12T00:00:00"/>
    <s v="Retargeting"/>
    <x v="0"/>
    <x v="8"/>
    <n v="8492"/>
    <n v="9"/>
    <n v="0"/>
    <n v="0"/>
    <n v="46.582887113038325"/>
  </r>
  <r>
    <d v="2019-06-12T00:00:00"/>
    <s v="Retargeting"/>
    <x v="0"/>
    <x v="6"/>
    <n v="3100"/>
    <n v="5"/>
    <n v="0"/>
    <n v="0"/>
    <n v="39.465883714517616"/>
  </r>
  <r>
    <d v="2019-06-12T00:00:00"/>
    <s v="Retargeting"/>
    <x v="0"/>
    <x v="4"/>
    <n v="26721"/>
    <n v="13"/>
    <n v="8"/>
    <n v="1"/>
    <n v="126.61220235456663"/>
  </r>
  <r>
    <d v="2019-06-13T00:00:00"/>
    <s v="Retargeting"/>
    <x v="0"/>
    <x v="0"/>
    <n v="3814"/>
    <n v="5"/>
    <n v="1"/>
    <n v="0"/>
    <n v="67.603248864159568"/>
  </r>
  <r>
    <d v="2019-06-13T00:00:00"/>
    <s v="Retargeting"/>
    <x v="0"/>
    <x v="5"/>
    <n v="1242"/>
    <n v="0"/>
    <n v="4"/>
    <n v="1"/>
    <n v="29.860654127013085"/>
  </r>
  <r>
    <d v="2019-06-13T00:00:00"/>
    <s v="Retargeting"/>
    <x v="0"/>
    <x v="7"/>
    <n v="358"/>
    <n v="0"/>
    <n v="0"/>
    <n v="0"/>
    <n v="8.8730776687863901"/>
  </r>
  <r>
    <d v="2019-06-13T00:00:00"/>
    <s v="Retargeting"/>
    <x v="0"/>
    <x v="1"/>
    <n v="2813"/>
    <n v="2"/>
    <n v="6"/>
    <n v="1"/>
    <n v="46.751710607147665"/>
  </r>
  <r>
    <d v="2019-06-13T00:00:00"/>
    <s v="Retargeting"/>
    <x v="0"/>
    <x v="2"/>
    <n v="0"/>
    <n v="0"/>
    <n v="0"/>
    <n v="0"/>
    <n v="0"/>
  </r>
  <r>
    <d v="2019-06-13T00:00:00"/>
    <s v="Retargeting"/>
    <x v="0"/>
    <x v="3"/>
    <n v="12531"/>
    <n v="8"/>
    <n v="0"/>
    <n v="0"/>
    <n v="141.93455656863696"/>
  </r>
  <r>
    <d v="2019-06-13T00:00:00"/>
    <s v="Retargeting"/>
    <x v="0"/>
    <x v="8"/>
    <n v="7746"/>
    <n v="9"/>
    <n v="0"/>
    <n v="0"/>
    <n v="42.391768339899578"/>
  </r>
  <r>
    <d v="2019-06-13T00:00:00"/>
    <s v="Retargeting"/>
    <x v="0"/>
    <x v="6"/>
    <n v="1653"/>
    <n v="2"/>
    <n v="1"/>
    <n v="0"/>
    <n v="21.433231239546572"/>
  </r>
  <r>
    <d v="2019-06-13T00:00:00"/>
    <s v="Retargeting"/>
    <x v="0"/>
    <x v="4"/>
    <n v="27859"/>
    <n v="8"/>
    <n v="0"/>
    <n v="0"/>
    <n v="128.80526056995433"/>
  </r>
  <r>
    <d v="2019-06-14T00:00:00"/>
    <s v="Retargeting"/>
    <x v="0"/>
    <x v="0"/>
    <n v="4777"/>
    <n v="1"/>
    <n v="0"/>
    <n v="0"/>
    <n v="84.726542166970745"/>
  </r>
  <r>
    <d v="2019-06-14T00:00:00"/>
    <s v="Retargeting"/>
    <x v="0"/>
    <x v="5"/>
    <n v="1292"/>
    <n v="1"/>
    <n v="0"/>
    <n v="0"/>
    <n v="24.694686423392351"/>
  </r>
  <r>
    <d v="2019-06-14T00:00:00"/>
    <s v="Retargeting"/>
    <x v="0"/>
    <x v="7"/>
    <n v="521"/>
    <n v="0"/>
    <n v="4"/>
    <n v="0"/>
    <n v="11.119247891434046"/>
  </r>
  <r>
    <d v="2019-06-14T00:00:00"/>
    <s v="Retargeting"/>
    <x v="0"/>
    <x v="1"/>
    <n v="3014"/>
    <n v="5"/>
    <n v="0"/>
    <n v="0"/>
    <n v="49.686268855881472"/>
  </r>
  <r>
    <d v="2019-06-14T00:00:00"/>
    <s v="Retargeting"/>
    <x v="0"/>
    <x v="3"/>
    <n v="13038"/>
    <n v="10"/>
    <n v="0"/>
    <n v="0"/>
    <n v="147.27879343138611"/>
  </r>
  <r>
    <d v="2019-06-14T00:00:00"/>
    <s v="Retargeting"/>
    <x v="0"/>
    <x v="8"/>
    <n v="8366"/>
    <n v="9"/>
    <n v="0"/>
    <n v="0"/>
    <n v="46.873665319031836"/>
  </r>
  <r>
    <d v="2019-06-14T00:00:00"/>
    <s v="Retargeting"/>
    <x v="0"/>
    <x v="6"/>
    <n v="1627"/>
    <n v="1"/>
    <n v="0"/>
    <n v="0"/>
    <n v="20.383090130007105"/>
  </r>
  <r>
    <d v="2019-06-14T00:00:00"/>
    <s v="Retargeting"/>
    <x v="0"/>
    <x v="4"/>
    <n v="29756"/>
    <n v="12"/>
    <n v="0"/>
    <n v="0"/>
    <n v="137.80125730592047"/>
  </r>
  <r>
    <d v="2019-06-15T00:00:00"/>
    <s v="Retargeting"/>
    <x v="0"/>
    <x v="0"/>
    <n v="4749"/>
    <n v="5"/>
    <n v="5"/>
    <n v="0"/>
    <n v="83.967569464989481"/>
  </r>
  <r>
    <d v="2019-06-15T00:00:00"/>
    <s v="Retargeting"/>
    <x v="0"/>
    <x v="5"/>
    <n v="1973"/>
    <n v="0"/>
    <n v="1"/>
    <n v="0"/>
    <n v="42.054924052042495"/>
  </r>
  <r>
    <d v="2019-06-15T00:00:00"/>
    <s v="Retargeting"/>
    <x v="0"/>
    <x v="7"/>
    <n v="239"/>
    <n v="0"/>
    <n v="5"/>
    <n v="0"/>
    <n v="5.9567167487364632"/>
  </r>
  <r>
    <d v="2019-06-15T00:00:00"/>
    <s v="Retargeting"/>
    <x v="0"/>
    <x v="1"/>
    <n v="2623"/>
    <n v="3"/>
    <n v="0"/>
    <n v="0"/>
    <n v="43.579575348609318"/>
  </r>
  <r>
    <d v="2019-06-15T00:00:00"/>
    <s v="Retargeting"/>
    <x v="0"/>
    <x v="2"/>
    <n v="14839"/>
    <n v="11"/>
    <n v="3"/>
    <n v="0"/>
    <n v="102.71912651555802"/>
  </r>
  <r>
    <d v="2019-06-15T00:00:00"/>
    <s v="Retargeting"/>
    <x v="0"/>
    <x v="3"/>
    <n v="16166"/>
    <n v="11"/>
    <n v="2"/>
    <n v="0"/>
    <n v="197.09512761738884"/>
  </r>
  <r>
    <d v="2019-06-15T00:00:00"/>
    <s v="Retargeting"/>
    <x v="0"/>
    <x v="8"/>
    <n v="9508"/>
    <n v="1"/>
    <n v="0"/>
    <n v="0"/>
    <n v="50.625052013171633"/>
  </r>
  <r>
    <d v="2019-06-15T00:00:00"/>
    <s v="Retargeting"/>
    <x v="0"/>
    <x v="6"/>
    <n v="399"/>
    <n v="0"/>
    <n v="1"/>
    <n v="1"/>
    <n v="5.3652324940825524"/>
  </r>
  <r>
    <d v="2019-06-15T00:00:00"/>
    <s v="Retargeting"/>
    <x v="0"/>
    <x v="4"/>
    <n v="18866"/>
    <n v="9"/>
    <n v="0"/>
    <n v="0"/>
    <n v="97.971516206654371"/>
  </r>
  <r>
    <d v="2019-06-16T00:00:00"/>
    <s v="Retargeting"/>
    <x v="0"/>
    <x v="0"/>
    <n v="5560"/>
    <n v="5"/>
    <n v="1"/>
    <n v="1"/>
    <n v="103.12321368162424"/>
  </r>
  <r>
    <d v="2019-06-16T00:00:00"/>
    <s v="Retargeting"/>
    <x v="0"/>
    <x v="5"/>
    <n v="2693"/>
    <n v="2"/>
    <n v="0"/>
    <n v="0"/>
    <n v="62.831128322686418"/>
  </r>
  <r>
    <d v="2019-06-16T00:00:00"/>
    <s v="Retargeting"/>
    <x v="0"/>
    <x v="1"/>
    <n v="3100"/>
    <n v="5"/>
    <n v="0"/>
    <n v="0"/>
    <n v="52.48973331465568"/>
  </r>
  <r>
    <d v="2019-06-16T00:00:00"/>
    <s v="Retargeting"/>
    <x v="0"/>
    <x v="2"/>
    <n v="19939"/>
    <n v="9"/>
    <n v="1"/>
    <n v="1"/>
    <n v="133.87178819197251"/>
  </r>
  <r>
    <d v="2019-06-16T00:00:00"/>
    <s v="Retargeting"/>
    <x v="0"/>
    <x v="3"/>
    <n v="15624"/>
    <n v="20"/>
    <n v="1"/>
    <n v="0"/>
    <n v="199.09940910294236"/>
  </r>
  <r>
    <d v="2019-06-16T00:00:00"/>
    <s v="Retargeting"/>
    <x v="0"/>
    <x v="8"/>
    <n v="9658"/>
    <n v="10"/>
    <n v="0"/>
    <n v="0"/>
    <n v="55.433904457650591"/>
  </r>
  <r>
    <d v="2019-06-16T00:00:00"/>
    <s v="Retargeting"/>
    <x v="0"/>
    <x v="6"/>
    <n v="2258"/>
    <n v="3"/>
    <n v="0"/>
    <n v="0"/>
    <n v="32.504411872521104"/>
  </r>
  <r>
    <d v="2019-06-16T00:00:00"/>
    <s v="Retargeting"/>
    <x v="0"/>
    <x v="4"/>
    <n v="17014"/>
    <n v="7"/>
    <n v="12"/>
    <n v="0"/>
    <n v="96.146838927011288"/>
  </r>
  <r>
    <d v="2019-06-17T00:00:00"/>
    <s v="Retargeting"/>
    <x v="0"/>
    <x v="0"/>
    <n v="5021"/>
    <n v="4"/>
    <n v="0"/>
    <n v="0"/>
    <n v="97.226535017920611"/>
  </r>
  <r>
    <d v="2019-06-17T00:00:00"/>
    <s v="Retargeting"/>
    <x v="0"/>
    <x v="5"/>
    <n v="1880"/>
    <n v="4"/>
    <n v="1"/>
    <n v="0"/>
    <n v="46.00538601016985"/>
  </r>
  <r>
    <d v="2019-06-17T00:00:00"/>
    <s v="Retargeting"/>
    <x v="0"/>
    <x v="1"/>
    <n v="3580"/>
    <n v="5"/>
    <n v="0"/>
    <n v="0"/>
    <n v="62.097984177132396"/>
  </r>
  <r>
    <d v="2019-06-17T00:00:00"/>
    <s v="Retargeting"/>
    <x v="0"/>
    <x v="2"/>
    <n v="18173"/>
    <n v="12"/>
    <n v="1"/>
    <n v="0"/>
    <n v="123.86673578407284"/>
  </r>
  <r>
    <d v="2019-06-17T00:00:00"/>
    <s v="Retargeting"/>
    <x v="0"/>
    <x v="3"/>
    <n v="14325"/>
    <n v="11"/>
    <n v="7"/>
    <n v="0"/>
    <n v="186.6245034254469"/>
  </r>
  <r>
    <d v="2019-06-17T00:00:00"/>
    <s v="Retargeting"/>
    <x v="0"/>
    <x v="8"/>
    <n v="18466"/>
    <n v="13"/>
    <n v="0"/>
    <n v="0"/>
    <n v="112.30076841847816"/>
  </r>
  <r>
    <d v="2019-06-17T00:00:00"/>
    <s v="Retargeting"/>
    <x v="0"/>
    <x v="6"/>
    <n v="1962"/>
    <n v="5"/>
    <n v="0"/>
    <n v="0"/>
    <n v="28.205973733327401"/>
  </r>
  <r>
    <d v="2019-06-17T00:00:00"/>
    <s v="Retargeting"/>
    <x v="0"/>
    <x v="4"/>
    <n v="17346"/>
    <n v="7"/>
    <n v="6"/>
    <n v="4"/>
    <n v="96.713879840792544"/>
  </r>
  <r>
    <d v="2019-06-18T00:00:00"/>
    <s v="Retargeting"/>
    <x v="0"/>
    <x v="0"/>
    <n v="3800"/>
    <n v="6"/>
    <n v="0"/>
    <n v="0"/>
    <n v="70.994774952434696"/>
  </r>
  <r>
    <d v="2019-06-18T00:00:00"/>
    <s v="Retargeting"/>
    <x v="0"/>
    <x v="5"/>
    <n v="1400"/>
    <n v="1"/>
    <n v="1"/>
    <n v="0"/>
    <n v="31.622954899389317"/>
  </r>
  <r>
    <d v="2019-06-18T00:00:00"/>
    <s v="Retargeting"/>
    <x v="0"/>
    <x v="1"/>
    <n v="2887"/>
    <n v="3"/>
    <n v="0"/>
    <n v="0"/>
    <n v="50.303955145603112"/>
  </r>
  <r>
    <d v="2019-06-18T00:00:00"/>
    <s v="Retargeting"/>
    <x v="0"/>
    <x v="2"/>
    <n v="14184"/>
    <n v="5"/>
    <n v="2"/>
    <n v="0"/>
    <n v="101.96685691902708"/>
  </r>
  <r>
    <d v="2019-06-18T00:00:00"/>
    <s v="Retargeting"/>
    <x v="0"/>
    <x v="3"/>
    <n v="10081"/>
    <n v="7"/>
    <n v="4"/>
    <n v="0"/>
    <n v="127.66763069530739"/>
  </r>
  <r>
    <d v="2019-06-18T00:00:00"/>
    <s v="Retargeting"/>
    <x v="0"/>
    <x v="8"/>
    <n v="17658"/>
    <n v="7"/>
    <n v="0"/>
    <n v="0"/>
    <n v="109.11697728177226"/>
  </r>
  <r>
    <d v="2019-06-18T00:00:00"/>
    <s v="Retargeting"/>
    <x v="0"/>
    <x v="6"/>
    <n v="2171"/>
    <n v="3"/>
    <n v="0"/>
    <n v="0"/>
    <n v="31.007306019266082"/>
  </r>
  <r>
    <d v="2019-06-18T00:00:00"/>
    <s v="Retargeting"/>
    <x v="0"/>
    <x v="4"/>
    <n v="16724"/>
    <n v="11"/>
    <n v="14"/>
    <n v="1"/>
    <n v="99.360338338558876"/>
  </r>
  <r>
    <d v="2019-06-19T00:00:00"/>
    <s v="Retargeting"/>
    <x v="0"/>
    <x v="0"/>
    <n v="2941"/>
    <n v="2"/>
    <n v="0"/>
    <n v="0"/>
    <n v="54.905708109632421"/>
  </r>
  <r>
    <d v="2019-06-19T00:00:00"/>
    <s v="Retargeting"/>
    <x v="0"/>
    <x v="5"/>
    <n v="1567"/>
    <n v="2"/>
    <n v="7"/>
    <n v="0"/>
    <n v="34.57536486970686"/>
  </r>
  <r>
    <d v="2019-06-19T00:00:00"/>
    <s v="Retargeting"/>
    <x v="0"/>
    <x v="1"/>
    <n v="2228"/>
    <n v="2"/>
    <n v="4"/>
    <n v="0"/>
    <n v="39.971952846664841"/>
  </r>
  <r>
    <d v="2019-06-19T00:00:00"/>
    <s v="Retargeting"/>
    <x v="0"/>
    <x v="2"/>
    <n v="13172"/>
    <n v="8"/>
    <n v="1"/>
    <n v="0"/>
    <n v="105.20763699425328"/>
  </r>
  <r>
    <d v="2019-06-19T00:00:00"/>
    <s v="Retargeting"/>
    <x v="0"/>
    <x v="3"/>
    <n v="10066"/>
    <n v="10"/>
    <n v="1"/>
    <n v="1"/>
    <n v="130.50533255422752"/>
  </r>
  <r>
    <d v="2019-06-19T00:00:00"/>
    <s v="Retargeting"/>
    <x v="0"/>
    <x v="8"/>
    <n v="16329"/>
    <n v="14"/>
    <n v="0"/>
    <n v="0"/>
    <n v="99.567571602402111"/>
  </r>
  <r>
    <d v="2019-06-19T00:00:00"/>
    <s v="Retargeting"/>
    <x v="0"/>
    <x v="6"/>
    <n v="1756"/>
    <n v="0"/>
    <n v="0"/>
    <n v="0"/>
    <n v="25.064218453752805"/>
  </r>
  <r>
    <d v="2019-06-19T00:00:00"/>
    <s v="Retargeting"/>
    <x v="0"/>
    <x v="4"/>
    <n v="24959"/>
    <n v="22"/>
    <n v="4"/>
    <n v="2"/>
    <n v="161.52457595421853"/>
  </r>
  <r>
    <d v="2019-06-20T00:00:00"/>
    <s v="Retargeting"/>
    <x v="0"/>
    <x v="0"/>
    <n v="2938"/>
    <n v="1"/>
    <n v="0"/>
    <n v="0"/>
    <n v="55.653420709318873"/>
  </r>
  <r>
    <d v="2019-06-20T00:00:00"/>
    <s v="Retargeting"/>
    <x v="0"/>
    <x v="5"/>
    <n v="1278"/>
    <n v="1"/>
    <n v="3"/>
    <n v="1"/>
    <n v="29.514581572151521"/>
  </r>
  <r>
    <d v="2019-06-20T00:00:00"/>
    <s v="Retargeting"/>
    <x v="0"/>
    <x v="1"/>
    <n v="1864"/>
    <n v="3"/>
    <n v="0"/>
    <n v="0"/>
    <n v="34.560579017559832"/>
  </r>
  <r>
    <d v="2019-06-20T00:00:00"/>
    <s v="Retargeting"/>
    <x v="0"/>
    <x v="2"/>
    <n v="14154"/>
    <n v="10"/>
    <n v="0"/>
    <n v="0"/>
    <n v="112.7075256781083"/>
  </r>
  <r>
    <d v="2019-06-20T00:00:00"/>
    <s v="Retargeting"/>
    <x v="0"/>
    <x v="3"/>
    <n v="10002"/>
    <n v="4"/>
    <n v="3"/>
    <n v="0"/>
    <n v="132.37585851771956"/>
  </r>
  <r>
    <d v="2019-06-20T00:00:00"/>
    <s v="Retargeting"/>
    <x v="0"/>
    <x v="8"/>
    <n v="15465"/>
    <n v="22"/>
    <n v="0"/>
    <n v="0"/>
    <n v="96.319935128253789"/>
  </r>
  <r>
    <d v="2019-06-20T00:00:00"/>
    <s v="Retargeting"/>
    <x v="0"/>
    <x v="6"/>
    <n v="701"/>
    <n v="0"/>
    <n v="15"/>
    <n v="1"/>
    <n v="10.734118947102855"/>
  </r>
  <r>
    <d v="2019-06-20T00:00:00"/>
    <s v="Retargeting"/>
    <x v="0"/>
    <x v="4"/>
    <n v="24959"/>
    <n v="4"/>
    <n v="5"/>
    <n v="1"/>
    <n v="166.58571879464421"/>
  </r>
  <r>
    <d v="2019-06-21T00:00:00"/>
    <s v="Retargeting"/>
    <x v="0"/>
    <x v="0"/>
    <n v="3102"/>
    <n v="2"/>
    <n v="0"/>
    <n v="0"/>
    <n v="61.154242672816878"/>
  </r>
  <r>
    <d v="2019-06-21T00:00:00"/>
    <s v="Retargeting"/>
    <x v="0"/>
    <x v="5"/>
    <n v="1211"/>
    <n v="0"/>
    <n v="6"/>
    <n v="0"/>
    <n v="23.764401298749938"/>
  </r>
  <r>
    <d v="2019-06-21T00:00:00"/>
    <s v="Retargeting"/>
    <x v="0"/>
    <x v="1"/>
    <n v="2278"/>
    <n v="3"/>
    <n v="0"/>
    <n v="0"/>
    <n v="42.800733025524146"/>
  </r>
  <r>
    <d v="2019-06-21T00:00:00"/>
    <s v="Retargeting"/>
    <x v="0"/>
    <x v="2"/>
    <n v="14141"/>
    <n v="8"/>
    <n v="0"/>
    <n v="0"/>
    <n v="112.27166495606171"/>
  </r>
  <r>
    <d v="2019-06-21T00:00:00"/>
    <s v="Retargeting"/>
    <x v="0"/>
    <x v="3"/>
    <n v="10654"/>
    <n v="8"/>
    <n v="5"/>
    <n v="1"/>
    <n v="143.07152867493204"/>
  </r>
  <r>
    <d v="2019-06-21T00:00:00"/>
    <s v="Retargeting"/>
    <x v="0"/>
    <x v="8"/>
    <n v="16180"/>
    <n v="12"/>
    <n v="0"/>
    <n v="0"/>
    <n v="100.29955907903228"/>
  </r>
  <r>
    <d v="2019-06-21T00:00:00"/>
    <s v="Retargeting"/>
    <x v="0"/>
    <x v="6"/>
    <n v="780"/>
    <n v="1"/>
    <n v="1"/>
    <n v="0"/>
    <n v="12.294250714514494"/>
  </r>
  <r>
    <d v="2019-06-21T00:00:00"/>
    <s v="Retargeting"/>
    <x v="0"/>
    <x v="4"/>
    <n v="24774"/>
    <n v="8"/>
    <n v="1"/>
    <n v="0"/>
    <n v="166.8164310440645"/>
  </r>
  <r>
    <d v="2019-06-22T00:00:00"/>
    <s v="Retargeting"/>
    <x v="0"/>
    <x v="0"/>
    <n v="3562"/>
    <n v="1"/>
    <n v="0"/>
    <n v="0"/>
    <n v="63.444907022453272"/>
  </r>
  <r>
    <d v="2019-06-22T00:00:00"/>
    <s v="Retargeting"/>
    <x v="0"/>
    <x v="5"/>
    <n v="2033"/>
    <n v="2"/>
    <n v="0"/>
    <n v="0"/>
    <n v="40.238864652670614"/>
  </r>
  <r>
    <d v="2019-06-22T00:00:00"/>
    <s v="Retargeting"/>
    <x v="0"/>
    <x v="1"/>
    <n v="1978"/>
    <n v="2"/>
    <n v="0"/>
    <n v="0"/>
    <n v="35.785282371363351"/>
  </r>
  <r>
    <d v="2019-06-22T00:00:00"/>
    <s v="Retargeting"/>
    <x v="0"/>
    <x v="2"/>
    <n v="16405"/>
    <n v="11"/>
    <n v="2"/>
    <n v="0"/>
    <n v="125.07481933837535"/>
  </r>
  <r>
    <d v="2019-06-22T00:00:00"/>
    <s v="Retargeting"/>
    <x v="0"/>
    <x v="3"/>
    <n v="11926"/>
    <n v="5"/>
    <n v="4"/>
    <n v="0"/>
    <n v="156.66814679038998"/>
  </r>
  <r>
    <d v="2019-06-22T00:00:00"/>
    <s v="Retargeting"/>
    <x v="0"/>
    <x v="8"/>
    <n v="18350"/>
    <n v="10"/>
    <n v="0"/>
    <n v="0"/>
    <n v="108.48356586899436"/>
  </r>
  <r>
    <d v="2019-06-22T00:00:00"/>
    <s v="Retargeting"/>
    <x v="0"/>
    <x v="6"/>
    <n v="344"/>
    <n v="0"/>
    <n v="0"/>
    <n v="0"/>
    <n v="3.9474741290035675"/>
  </r>
  <r>
    <d v="2019-06-22T00:00:00"/>
    <s v="Retargeting"/>
    <x v="0"/>
    <x v="4"/>
    <n v="27835"/>
    <n v="10"/>
    <n v="9"/>
    <n v="2"/>
    <n v="188.38776855311863"/>
  </r>
  <r>
    <d v="2019-06-23T00:00:00"/>
    <s v="Retargeting"/>
    <x v="0"/>
    <x v="0"/>
    <n v="3674"/>
    <n v="2"/>
    <n v="0"/>
    <n v="0"/>
    <n v="68.52695351812919"/>
  </r>
  <r>
    <d v="2019-06-23T00:00:00"/>
    <s v="Retargeting"/>
    <x v="0"/>
    <x v="5"/>
    <n v="1852"/>
    <n v="0"/>
    <n v="0"/>
    <n v="0"/>
    <n v="40.801172978903189"/>
  </r>
  <r>
    <d v="2019-06-23T00:00:00"/>
    <s v="Retargeting"/>
    <x v="0"/>
    <x v="1"/>
    <n v="2413"/>
    <n v="0"/>
    <n v="0"/>
    <n v="0"/>
    <n v="42.236638133556184"/>
  </r>
  <r>
    <d v="2019-06-23T00:00:00"/>
    <s v="Retargeting"/>
    <x v="0"/>
    <x v="2"/>
    <n v="14242"/>
    <n v="6"/>
    <n v="1"/>
    <n v="0"/>
    <n v="113.06359575448761"/>
  </r>
  <r>
    <d v="2019-06-23T00:00:00"/>
    <s v="Retargeting"/>
    <x v="0"/>
    <x v="3"/>
    <n v="10607"/>
    <n v="9"/>
    <n v="1"/>
    <n v="0"/>
    <n v="140.64428262904434"/>
  </r>
  <r>
    <d v="2019-06-23T00:00:00"/>
    <s v="Retargeting"/>
    <x v="0"/>
    <x v="8"/>
    <n v="20272"/>
    <n v="13"/>
    <n v="0"/>
    <n v="0"/>
    <n v="122.75367188507599"/>
  </r>
  <r>
    <d v="2019-06-23T00:00:00"/>
    <s v="Retargeting"/>
    <x v="0"/>
    <x v="6"/>
    <n v="1493"/>
    <n v="2"/>
    <n v="0"/>
    <n v="0"/>
    <n v="21.814268641756776"/>
  </r>
  <r>
    <d v="2019-06-23T00:00:00"/>
    <s v="Retargeting"/>
    <x v="0"/>
    <x v="4"/>
    <n v="25056"/>
    <n v="15"/>
    <n v="0"/>
    <n v="0"/>
    <n v="165.21691679016141"/>
  </r>
  <r>
    <d v="2019-06-24T00:00:00"/>
    <s v="Retargeting"/>
    <x v="0"/>
    <x v="0"/>
    <n v="3471"/>
    <n v="7"/>
    <n v="3"/>
    <n v="0"/>
    <n v="64.065377679054222"/>
  </r>
  <r>
    <d v="2019-06-24T00:00:00"/>
    <s v="Retargeting"/>
    <x v="0"/>
    <x v="5"/>
    <n v="1762"/>
    <n v="2"/>
    <n v="0"/>
    <n v="0"/>
    <n v="37.436214042874141"/>
  </r>
  <r>
    <d v="2019-06-24T00:00:00"/>
    <s v="Retargeting"/>
    <x v="0"/>
    <x v="1"/>
    <n v="2129"/>
    <n v="3"/>
    <n v="7"/>
    <n v="3"/>
    <n v="39.166579604336015"/>
  </r>
  <r>
    <d v="2019-06-24T00:00:00"/>
    <s v="Retargeting"/>
    <x v="0"/>
    <x v="2"/>
    <n v="14774"/>
    <n v="5"/>
    <n v="4"/>
    <n v="1"/>
    <n v="153.12542038295845"/>
  </r>
  <r>
    <d v="2019-06-24T00:00:00"/>
    <s v="Retargeting"/>
    <x v="0"/>
    <x v="3"/>
    <n v="8718"/>
    <n v="3"/>
    <n v="3"/>
    <n v="0"/>
    <n v="120.7481724132099"/>
  </r>
  <r>
    <d v="2019-06-24T00:00:00"/>
    <s v="Retargeting"/>
    <x v="0"/>
    <x v="8"/>
    <n v="14208"/>
    <n v="13"/>
    <n v="0"/>
    <n v="0"/>
    <n v="93.925518969725175"/>
  </r>
  <r>
    <d v="2019-06-24T00:00:00"/>
    <s v="Retargeting"/>
    <x v="0"/>
    <x v="6"/>
    <n v="824"/>
    <n v="0"/>
    <n v="0"/>
    <n v="0"/>
    <n v="11.576488872070648"/>
  </r>
  <r>
    <d v="2019-06-24T00:00:00"/>
    <s v="Retargeting"/>
    <x v="0"/>
    <x v="4"/>
    <n v="17166"/>
    <n v="7"/>
    <n v="0"/>
    <n v="0"/>
    <n v="119.98759431050541"/>
  </r>
  <r>
    <d v="2019-06-25T00:00:00"/>
    <s v="Retargeting"/>
    <x v="0"/>
    <x v="0"/>
    <n v="3283"/>
    <n v="3"/>
    <n v="0"/>
    <n v="0"/>
    <n v="63.791751618982062"/>
  </r>
  <r>
    <d v="2019-06-25T00:00:00"/>
    <s v="Retargeting"/>
    <x v="0"/>
    <x v="5"/>
    <n v="1069"/>
    <n v="1"/>
    <n v="0"/>
    <n v="0"/>
    <n v="23.26332395947648"/>
  </r>
  <r>
    <d v="2019-06-25T00:00:00"/>
    <s v="Retargeting"/>
    <x v="0"/>
    <x v="1"/>
    <n v="1984"/>
    <n v="1"/>
    <n v="0"/>
    <n v="0"/>
    <n v="35.951756294622555"/>
  </r>
  <r>
    <d v="2019-06-25T00:00:00"/>
    <s v="Retargeting"/>
    <x v="0"/>
    <x v="2"/>
    <n v="12820"/>
    <n v="8"/>
    <n v="0"/>
    <n v="0"/>
    <n v="145.22451597678202"/>
  </r>
  <r>
    <d v="2019-06-25T00:00:00"/>
    <s v="Retargeting"/>
    <x v="0"/>
    <x v="3"/>
    <n v="6860"/>
    <n v="7"/>
    <n v="4"/>
    <n v="0"/>
    <n v="94.649122687022953"/>
  </r>
  <r>
    <d v="2019-06-25T00:00:00"/>
    <s v="Retargeting"/>
    <x v="0"/>
    <x v="8"/>
    <n v="12059"/>
    <n v="8"/>
    <n v="1"/>
    <n v="0"/>
    <n v="94.133961858418871"/>
  </r>
  <r>
    <d v="2019-06-25T00:00:00"/>
    <s v="Retargeting"/>
    <x v="0"/>
    <x v="6"/>
    <n v="193"/>
    <n v="1"/>
    <n v="0"/>
    <n v="0"/>
    <n v="2.2662265830717945"/>
  </r>
  <r>
    <d v="2019-06-25T00:00:00"/>
    <s v="Retargeting"/>
    <x v="0"/>
    <x v="4"/>
    <n v="12296"/>
    <n v="5"/>
    <n v="9"/>
    <n v="2"/>
    <n v="88.616634368735262"/>
  </r>
  <r>
    <d v="2019-06-26T00:00:00"/>
    <s v="Retargeting"/>
    <x v="0"/>
    <x v="0"/>
    <n v="3111"/>
    <n v="2"/>
    <n v="11"/>
    <n v="3"/>
    <n v="64.336804674594035"/>
  </r>
  <r>
    <d v="2019-06-26T00:00:00"/>
    <s v="Retargeting"/>
    <x v="0"/>
    <x v="5"/>
    <n v="1289"/>
    <n v="2"/>
    <n v="0"/>
    <n v="0"/>
    <n v="35.615770450207755"/>
  </r>
  <r>
    <d v="2019-06-26T00:00:00"/>
    <s v="Retargeting"/>
    <x v="0"/>
    <x v="1"/>
    <n v="1958"/>
    <n v="1"/>
    <n v="0"/>
    <n v="0"/>
    <n v="39.364768553340951"/>
  </r>
  <r>
    <d v="2019-06-26T00:00:00"/>
    <s v="Retargeting"/>
    <x v="0"/>
    <x v="2"/>
    <n v="19834"/>
    <n v="14"/>
    <n v="1"/>
    <n v="0"/>
    <n v="230.11805605197026"/>
  </r>
  <r>
    <d v="2019-06-26T00:00:00"/>
    <s v="Retargeting"/>
    <x v="0"/>
    <x v="3"/>
    <n v="9288"/>
    <n v="9"/>
    <n v="1"/>
    <n v="0"/>
    <n v="133.7187121181517"/>
  </r>
  <r>
    <d v="2019-06-26T00:00:00"/>
    <s v="Retargeting"/>
    <x v="0"/>
    <x v="8"/>
    <n v="11153"/>
    <n v="11"/>
    <n v="1"/>
    <n v="0"/>
    <n v="99.254928173016793"/>
  </r>
  <r>
    <d v="2019-06-26T00:00:00"/>
    <s v="Retargeting"/>
    <x v="0"/>
    <x v="6"/>
    <n v="1133"/>
    <n v="2"/>
    <n v="2"/>
    <n v="2"/>
    <n v="17.622592437811345"/>
  </r>
  <r>
    <d v="2019-06-26T00:00:00"/>
    <s v="Retargeting"/>
    <x v="0"/>
    <x v="4"/>
    <n v="12830"/>
    <n v="11"/>
    <n v="17"/>
    <n v="5"/>
    <n v="92.628653410843654"/>
  </r>
  <r>
    <d v="2019-06-27T00:00:00"/>
    <s v="Retargeting"/>
    <x v="0"/>
    <x v="0"/>
    <n v="2119"/>
    <n v="1"/>
    <n v="3"/>
    <n v="1"/>
    <n v="44.933120471913476"/>
  </r>
  <r>
    <d v="2019-06-27T00:00:00"/>
    <s v="Retargeting"/>
    <x v="0"/>
    <x v="5"/>
    <n v="961"/>
    <n v="0"/>
    <n v="0"/>
    <n v="0"/>
    <n v="24.41799170672946"/>
  </r>
  <r>
    <d v="2019-06-27T00:00:00"/>
    <s v="Retargeting"/>
    <x v="0"/>
    <x v="1"/>
    <n v="1422"/>
    <n v="3"/>
    <n v="8"/>
    <n v="0"/>
    <n v="27.55383821975331"/>
  </r>
  <r>
    <d v="2019-06-27T00:00:00"/>
    <s v="Retargeting"/>
    <x v="0"/>
    <x v="2"/>
    <n v="18409"/>
    <n v="13"/>
    <n v="0"/>
    <n v="0"/>
    <n v="222.50667284531832"/>
  </r>
  <r>
    <d v="2019-06-27T00:00:00"/>
    <s v="Retargeting"/>
    <x v="0"/>
    <x v="3"/>
    <n v="7227"/>
    <n v="5"/>
    <n v="3"/>
    <n v="0"/>
    <n v="107.18717691345255"/>
  </r>
  <r>
    <d v="2019-06-27T00:00:00"/>
    <s v="Retargeting"/>
    <x v="0"/>
    <x v="8"/>
    <n v="8738"/>
    <n v="7"/>
    <n v="0"/>
    <n v="0"/>
    <n v="79.035962395418764"/>
  </r>
  <r>
    <d v="2019-06-27T00:00:00"/>
    <s v="Retargeting"/>
    <x v="0"/>
    <x v="6"/>
    <n v="492"/>
    <n v="3"/>
    <n v="0"/>
    <n v="0"/>
    <n v="7.416254552775678"/>
  </r>
  <r>
    <d v="2019-06-27T00:00:00"/>
    <s v="Retargeting"/>
    <x v="0"/>
    <x v="4"/>
    <n v="8222"/>
    <n v="5"/>
    <n v="15"/>
    <n v="2"/>
    <n v="60.559974051283611"/>
  </r>
  <r>
    <d v="2019-06-28T00:00:00"/>
    <s v="Retargeting"/>
    <x v="0"/>
    <x v="0"/>
    <n v="2988"/>
    <n v="4"/>
    <n v="0"/>
    <n v="0"/>
    <n v="64.306831620119169"/>
  </r>
  <r>
    <d v="2019-06-28T00:00:00"/>
    <s v="Retargeting"/>
    <x v="0"/>
    <x v="5"/>
    <n v="1866"/>
    <n v="2"/>
    <n v="0"/>
    <n v="0"/>
    <n v="43.838108969590778"/>
  </r>
  <r>
    <d v="2019-06-28T00:00:00"/>
    <s v="Retargeting"/>
    <x v="0"/>
    <x v="1"/>
    <n v="1791"/>
    <n v="1"/>
    <n v="0"/>
    <n v="0"/>
    <n v="34.925604219848324"/>
  </r>
  <r>
    <d v="2019-06-28T00:00:00"/>
    <s v="Retargeting"/>
    <x v="0"/>
    <x v="2"/>
    <n v="18733"/>
    <n v="12"/>
    <n v="17"/>
    <n v="4"/>
    <n v="232.71189029443252"/>
  </r>
  <r>
    <d v="2019-06-28T00:00:00"/>
    <s v="Retargeting"/>
    <x v="0"/>
    <x v="3"/>
    <n v="10010"/>
    <n v="8"/>
    <n v="0"/>
    <n v="0"/>
    <n v="148.98058508969788"/>
  </r>
  <r>
    <d v="2019-06-28T00:00:00"/>
    <s v="Retargeting"/>
    <x v="0"/>
    <x v="8"/>
    <n v="9874"/>
    <n v="6"/>
    <n v="0"/>
    <n v="0"/>
    <n v="89.596870867963759"/>
  </r>
  <r>
    <d v="2019-06-28T00:00:00"/>
    <s v="Retargeting"/>
    <x v="0"/>
    <x v="6"/>
    <n v="827"/>
    <n v="4"/>
    <n v="0"/>
    <n v="0"/>
    <n v="12.255974728174211"/>
  </r>
  <r>
    <d v="2019-06-28T00:00:00"/>
    <s v="Retargeting"/>
    <x v="0"/>
    <x v="4"/>
    <n v="19328"/>
    <n v="11"/>
    <n v="2"/>
    <n v="0"/>
    <n v="145.37654129353226"/>
  </r>
  <r>
    <d v="2019-06-29T00:00:00"/>
    <s v="Retargeting"/>
    <x v="0"/>
    <x v="0"/>
    <n v="2825"/>
    <n v="3"/>
    <n v="0"/>
    <n v="0"/>
    <n v="62.702428698041473"/>
  </r>
  <r>
    <d v="2019-06-29T00:00:00"/>
    <s v="Retargeting"/>
    <x v="0"/>
    <x v="5"/>
    <n v="1866"/>
    <n v="1"/>
    <n v="0"/>
    <n v="0"/>
    <n v="48.495423849275348"/>
  </r>
  <r>
    <d v="2019-06-29T00:00:00"/>
    <s v="Retargeting"/>
    <x v="0"/>
    <x v="1"/>
    <n v="1451"/>
    <n v="1"/>
    <n v="3"/>
    <n v="0"/>
    <n v="28.201112936693207"/>
  </r>
  <r>
    <d v="2019-06-29T00:00:00"/>
    <s v="Retargeting"/>
    <x v="0"/>
    <x v="2"/>
    <n v="19109"/>
    <n v="13"/>
    <n v="1"/>
    <n v="0"/>
    <n v="231.46446884810297"/>
  </r>
  <r>
    <d v="2019-06-29T00:00:00"/>
    <s v="Retargeting"/>
    <x v="0"/>
    <x v="3"/>
    <n v="9969"/>
    <n v="9"/>
    <n v="1"/>
    <n v="0"/>
    <n v="150.6464447582114"/>
  </r>
  <r>
    <d v="2019-06-29T00:00:00"/>
    <s v="Retargeting"/>
    <x v="0"/>
    <x v="8"/>
    <n v="10578"/>
    <n v="9"/>
    <n v="0"/>
    <n v="0"/>
    <n v="92.682632223007943"/>
  </r>
  <r>
    <d v="2019-06-29T00:00:00"/>
    <s v="Retargeting"/>
    <x v="0"/>
    <x v="6"/>
    <n v="1388"/>
    <n v="1"/>
    <n v="0"/>
    <n v="0"/>
    <n v="20.29538954119306"/>
  </r>
  <r>
    <d v="2019-06-29T00:00:00"/>
    <s v="Retargeting"/>
    <x v="0"/>
    <x v="4"/>
    <n v="15829"/>
    <n v="10"/>
    <n v="14"/>
    <n v="5"/>
    <n v="121.8770840700405"/>
  </r>
  <r>
    <d v="2019-06-30T00:00:00"/>
    <s v="Retargeting"/>
    <x v="0"/>
    <x v="0"/>
    <n v="2806"/>
    <n v="5"/>
    <n v="2"/>
    <n v="0"/>
    <n v="60.75345549712619"/>
  </r>
  <r>
    <d v="2019-06-30T00:00:00"/>
    <s v="Retargeting"/>
    <x v="0"/>
    <x v="5"/>
    <n v="1408"/>
    <n v="3"/>
    <n v="0"/>
    <n v="0"/>
    <n v="35.97536906359327"/>
  </r>
  <r>
    <d v="2019-06-30T00:00:00"/>
    <s v="Retargeting"/>
    <x v="0"/>
    <x v="1"/>
    <n v="1593"/>
    <n v="1"/>
    <n v="1"/>
    <n v="1"/>
    <n v="30.086887419901807"/>
  </r>
  <r>
    <d v="2019-06-30T00:00:00"/>
    <s v="Retargeting"/>
    <x v="0"/>
    <x v="2"/>
    <n v="18754"/>
    <n v="12"/>
    <n v="15"/>
    <n v="1"/>
    <n v="229.58144807307932"/>
  </r>
  <r>
    <d v="2019-06-30T00:00:00"/>
    <s v="Retargeting"/>
    <x v="0"/>
    <x v="3"/>
    <n v="8420"/>
    <n v="7"/>
    <n v="2"/>
    <n v="0"/>
    <n v="129.22597589698361"/>
  </r>
  <r>
    <d v="2019-06-30T00:00:00"/>
    <s v="Retargeting"/>
    <x v="0"/>
    <x v="8"/>
    <n v="10280"/>
    <n v="5"/>
    <n v="0"/>
    <n v="0"/>
    <n v="94.387807486316177"/>
  </r>
  <r>
    <d v="2019-06-30T00:00:00"/>
    <s v="Retargeting"/>
    <x v="0"/>
    <x v="6"/>
    <n v="930"/>
    <n v="2"/>
    <n v="1"/>
    <n v="0"/>
    <n v="14.155860572253761"/>
  </r>
  <r>
    <d v="2019-06-30T00:00:00"/>
    <s v="Retargeting"/>
    <x v="0"/>
    <x v="4"/>
    <n v="13480"/>
    <n v="9"/>
    <n v="3"/>
    <n v="0"/>
    <n v="108.462996672228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88575B-EB5A-45A3-B959-B17632BA2381}"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6:J10" firstHeaderRow="0" firstDataRow="1" firstDataCol="1" rowPageCount="1" colPageCount="1"/>
  <pivotFields count="9">
    <pivotField numFmtId="14" showAll="0"/>
    <pivotField axis="axisPage" multipleItemSelectionAllowed="1" showAll="0">
      <items count="3">
        <item x="0"/>
        <item h="1" x="1"/>
        <item t="default"/>
      </items>
    </pivotField>
    <pivotField axis="axisRow" showAll="0">
      <items count="5">
        <item x="0"/>
        <item x="1"/>
        <item x="2"/>
        <item x="3"/>
        <item t="default"/>
      </items>
    </pivotField>
    <pivotField showAll="0"/>
    <pivotField dataField="1" showAll="0">
      <items count="494">
        <item x="164"/>
        <item x="51"/>
        <item x="432"/>
        <item x="464"/>
        <item x="481"/>
        <item x="415"/>
        <item x="31"/>
        <item x="32"/>
        <item x="30"/>
        <item x="434"/>
        <item x="483"/>
        <item x="201"/>
        <item x="399"/>
        <item x="417"/>
        <item x="368"/>
        <item x="352"/>
        <item x="424"/>
        <item x="322"/>
        <item x="338"/>
        <item x="7"/>
        <item x="256"/>
        <item x="9"/>
        <item x="304"/>
        <item x="466"/>
        <item x="184"/>
        <item x="26"/>
        <item x="376"/>
        <item x="225"/>
        <item x="261"/>
        <item x="176"/>
        <item x="249"/>
        <item x="211"/>
        <item x="202"/>
        <item x="317"/>
        <item x="449"/>
        <item x="3"/>
        <item x="239"/>
        <item x="149"/>
        <item x="250"/>
        <item x="131"/>
        <item x="194"/>
        <item x="98"/>
        <item x="115"/>
        <item x="167"/>
        <item x="360"/>
        <item x="282"/>
        <item x="268"/>
        <item x="407"/>
        <item x="457"/>
        <item x="37"/>
        <item x="112"/>
        <item x="299"/>
        <item x="266"/>
        <item x="284"/>
        <item x="491"/>
        <item x="444"/>
        <item x="203"/>
        <item x="318"/>
        <item x="301"/>
        <item x="39"/>
        <item x="27"/>
        <item x="95"/>
        <item x="40"/>
        <item x="28"/>
        <item x="441"/>
        <item x="78"/>
        <item x="47"/>
        <item x="355"/>
        <item x="185"/>
        <item x="224"/>
        <item x="65"/>
        <item x="81"/>
        <item x="139"/>
        <item x="341"/>
        <item x="137"/>
        <item x="238"/>
        <item x="62"/>
        <item x="473"/>
        <item x="307"/>
        <item x="475"/>
        <item x="486"/>
        <item x="146"/>
        <item x="445"/>
        <item x="283"/>
        <item x="22"/>
        <item x="469"/>
        <item x="391"/>
        <item x="193"/>
        <item x="267"/>
        <item x="210"/>
        <item x="14"/>
        <item x="426"/>
        <item x="325"/>
        <item x="300"/>
        <item x="487"/>
        <item x="305"/>
        <item x="243"/>
        <item x="229"/>
        <item x="150"/>
        <item x="53"/>
        <item x="16"/>
        <item x="330"/>
        <item x="402"/>
        <item x="453"/>
        <item x="4"/>
        <item x="142"/>
        <item x="386"/>
        <item x="342"/>
        <item x="452"/>
        <item x="158"/>
        <item x="289"/>
        <item x="409"/>
        <item x="437"/>
        <item x="294"/>
        <item x="255"/>
        <item x="372"/>
        <item x="420"/>
        <item x="143"/>
        <item x="371"/>
        <item x="5"/>
        <item x="99"/>
        <item x="132"/>
        <item x="116"/>
        <item x="443"/>
        <item x="403"/>
        <item x="10"/>
        <item x="312"/>
        <item x="326"/>
        <item x="277"/>
        <item x="356"/>
        <item x="121"/>
        <item x="69"/>
        <item x="119"/>
        <item x="387"/>
        <item x="104"/>
        <item x="24"/>
        <item x="11"/>
        <item x="102"/>
        <item x="248"/>
        <item x="182"/>
        <item x="87"/>
        <item x="257"/>
        <item x="273"/>
        <item x="296"/>
        <item x="393"/>
        <item x="231"/>
        <item x="485"/>
        <item x="226"/>
        <item x="468"/>
        <item x="168"/>
        <item x="308"/>
        <item x="279"/>
        <item x="89"/>
        <item x="159"/>
        <item x="378"/>
        <item x="340"/>
        <item x="324"/>
        <item x="418"/>
        <item x="85"/>
        <item x="217"/>
        <item x="13"/>
        <item x="314"/>
        <item x="263"/>
        <item x="451"/>
        <item x="240"/>
        <item x="332"/>
        <item x="33"/>
        <item x="245"/>
        <item x="34"/>
        <item x="215"/>
        <item x="354"/>
        <item x="362"/>
        <item x="436"/>
        <item x="346"/>
        <item x="419"/>
        <item x="123"/>
        <item x="126"/>
        <item x="200"/>
        <item x="36"/>
        <item x="106"/>
        <item x="401"/>
        <item x="212"/>
        <item x="45"/>
        <item x="370"/>
        <item x="290"/>
        <item x="385"/>
        <item x="233"/>
        <item x="66"/>
        <item x="8"/>
        <item x="306"/>
        <item x="223"/>
        <item x="177"/>
        <item x="52"/>
        <item x="195"/>
        <item x="219"/>
        <item x="109"/>
        <item x="82"/>
        <item x="186"/>
        <item x="92"/>
        <item x="205"/>
        <item x="19"/>
        <item x="298"/>
        <item x="364"/>
        <item x="198"/>
        <item x="348"/>
        <item x="48"/>
        <item x="380"/>
        <item x="71"/>
        <item x="281"/>
        <item x="265"/>
        <item x="247"/>
        <item x="49"/>
        <item x="467"/>
        <item x="25"/>
        <item x="316"/>
        <item x="395"/>
        <item x="334"/>
        <item x="180"/>
        <item x="204"/>
        <item x="319"/>
        <item x="384"/>
        <item x="254"/>
        <item x="209"/>
        <item x="237"/>
        <item x="147"/>
        <item x="1"/>
        <item x="75"/>
        <item x="232"/>
        <item x="218"/>
        <item x="113"/>
        <item x="288"/>
        <item x="411"/>
        <item x="165"/>
        <item x="162"/>
        <item x="96"/>
        <item x="135"/>
        <item x="63"/>
        <item x="141"/>
        <item x="129"/>
        <item x="192"/>
        <item x="208"/>
        <item x="462"/>
        <item x="125"/>
        <item x="272"/>
        <item x="42"/>
        <item x="365"/>
        <item x="157"/>
        <item x="430"/>
        <item x="413"/>
        <item x="412"/>
        <item x="381"/>
        <item x="349"/>
        <item x="461"/>
        <item x="67"/>
        <item x="396"/>
        <item x="83"/>
        <item x="335"/>
        <item x="479"/>
        <item x="59"/>
        <item x="478"/>
        <item x="46"/>
        <item x="79"/>
        <item x="429"/>
        <item x="175"/>
        <item x="178"/>
        <item x="422"/>
        <item x="108"/>
        <item x="435"/>
        <item x="91"/>
        <item x="55"/>
        <item x="169"/>
        <item x="447"/>
        <item x="29"/>
        <item x="228"/>
        <item x="74"/>
        <item x="450"/>
        <item x="18"/>
        <item x="196"/>
        <item x="117"/>
        <item x="242"/>
        <item x="179"/>
        <item x="489"/>
        <item x="133"/>
        <item x="214"/>
        <item x="323"/>
        <item x="100"/>
        <item x="153"/>
        <item x="188"/>
        <item x="405"/>
        <item x="448"/>
        <item x="151"/>
        <item x="459"/>
        <item x="369"/>
        <item x="271"/>
        <item x="171"/>
        <item x="253"/>
        <item x="339"/>
        <item x="427"/>
        <item x="439"/>
        <item x="476"/>
        <item x="260"/>
        <item x="276"/>
        <item x="166"/>
        <item x="114"/>
        <item x="148"/>
        <item x="456"/>
        <item x="471"/>
        <item x="183"/>
        <item x="344"/>
        <item x="455"/>
        <item x="64"/>
        <item x="328"/>
        <item x="2"/>
        <item x="310"/>
        <item x="297"/>
        <item x="130"/>
        <item x="97"/>
        <item x="490"/>
        <item x="472"/>
        <item x="400"/>
        <item x="389"/>
        <item x="358"/>
        <item x="280"/>
        <item x="440"/>
        <item x="287"/>
        <item x="264"/>
        <item x="428"/>
        <item x="50"/>
        <item x="23"/>
        <item x="80"/>
        <item x="353"/>
        <item x="246"/>
        <item x="477"/>
        <item x="374"/>
        <item x="423"/>
        <item x="460"/>
        <item x="425"/>
        <item x="227"/>
        <item x="187"/>
        <item x="213"/>
        <item x="421"/>
        <item x="442"/>
        <item x="241"/>
        <item x="327"/>
        <item x="492"/>
        <item x="6"/>
        <item x="58"/>
        <item x="236"/>
        <item x="357"/>
        <item x="343"/>
        <item x="309"/>
        <item x="406"/>
        <item x="388"/>
        <item x="41"/>
        <item x="222"/>
        <item x="292"/>
        <item x="404"/>
        <item x="258"/>
        <item x="345"/>
        <item x="275"/>
        <item x="474"/>
        <item x="161"/>
        <item x="259"/>
        <item x="359"/>
        <item x="73"/>
        <item x="329"/>
        <item x="373"/>
        <item x="313"/>
        <item x="410"/>
        <item x="111"/>
        <item x="278"/>
        <item x="408"/>
        <item x="295"/>
        <item x="128"/>
        <item x="311"/>
        <item x="134"/>
        <item x="90"/>
        <item x="94"/>
        <item x="84"/>
        <item x="170"/>
        <item x="291"/>
        <item x="375"/>
        <item x="446"/>
        <item x="484"/>
        <item x="293"/>
        <item x="163"/>
        <item x="197"/>
        <item x="152"/>
        <item x="454"/>
        <item x="488"/>
        <item x="262"/>
        <item x="68"/>
        <item x="145"/>
        <item x="470"/>
        <item x="458"/>
        <item x="57"/>
        <item x="101"/>
        <item x="438"/>
        <item x="274"/>
        <item x="333"/>
        <item x="118"/>
        <item x="390"/>
        <item x="363"/>
        <item x="394"/>
        <item x="191"/>
        <item x="379"/>
        <item x="77"/>
        <item x="347"/>
        <item x="174"/>
        <item x="315"/>
        <item x="17"/>
        <item x="0"/>
        <item x="361"/>
        <item x="140"/>
        <item x="331"/>
        <item x="392"/>
        <item x="199"/>
        <item x="216"/>
        <item x="21"/>
        <item x="156"/>
        <item x="377"/>
        <item x="230"/>
        <item x="107"/>
        <item x="244"/>
        <item x="181"/>
        <item x="124"/>
        <item x="61"/>
        <item x="44"/>
        <item x="76"/>
        <item x="160"/>
        <item x="20"/>
        <item x="337"/>
        <item x="351"/>
        <item x="367"/>
        <item x="321"/>
        <item x="127"/>
        <item x="144"/>
        <item x="60"/>
        <item x="43"/>
        <item x="221"/>
        <item x="235"/>
        <item x="110"/>
        <item x="93"/>
        <item x="383"/>
        <item x="207"/>
        <item x="252"/>
        <item x="286"/>
        <item x="303"/>
        <item x="433"/>
        <item x="398"/>
        <item x="270"/>
        <item x="416"/>
        <item x="465"/>
        <item x="431"/>
        <item x="463"/>
        <item x="54"/>
        <item x="302"/>
        <item x="285"/>
        <item x="269"/>
        <item x="206"/>
        <item x="234"/>
        <item x="220"/>
        <item x="251"/>
        <item x="336"/>
        <item x="320"/>
        <item x="366"/>
        <item x="88"/>
        <item x="350"/>
        <item x="382"/>
        <item x="72"/>
        <item x="397"/>
        <item x="190"/>
        <item x="35"/>
        <item x="122"/>
        <item x="105"/>
        <item x="189"/>
        <item x="172"/>
        <item x="414"/>
        <item x="173"/>
        <item x="154"/>
        <item x="86"/>
        <item x="120"/>
        <item x="155"/>
        <item x="482"/>
        <item x="136"/>
        <item x="103"/>
        <item x="138"/>
        <item x="70"/>
        <item x="38"/>
        <item x="480"/>
        <item x="56"/>
        <item x="15"/>
        <item x="12"/>
        <item t="default"/>
      </items>
    </pivotField>
    <pivotField dataField="1" showAll="0">
      <items count="49">
        <item x="3"/>
        <item x="1"/>
        <item x="4"/>
        <item x="2"/>
        <item x="5"/>
        <item x="16"/>
        <item x="0"/>
        <item x="36"/>
        <item x="43"/>
        <item x="20"/>
        <item x="21"/>
        <item x="27"/>
        <item x="39"/>
        <item x="14"/>
        <item x="8"/>
        <item x="9"/>
        <item x="10"/>
        <item x="12"/>
        <item x="22"/>
        <item x="28"/>
        <item x="33"/>
        <item x="24"/>
        <item x="19"/>
        <item x="42"/>
        <item x="25"/>
        <item x="41"/>
        <item x="13"/>
        <item x="17"/>
        <item x="45"/>
        <item x="46"/>
        <item x="44"/>
        <item x="35"/>
        <item x="47"/>
        <item x="26"/>
        <item x="18"/>
        <item x="23"/>
        <item x="6"/>
        <item x="40"/>
        <item x="38"/>
        <item x="29"/>
        <item x="31"/>
        <item x="34"/>
        <item x="37"/>
        <item x="32"/>
        <item x="11"/>
        <item x="30"/>
        <item x="15"/>
        <item x="7"/>
        <item t="default"/>
      </items>
    </pivotField>
    <pivotField dataField="1" showAll="0">
      <items count="22">
        <item x="2"/>
        <item x="7"/>
        <item x="0"/>
        <item x="6"/>
        <item x="8"/>
        <item x="5"/>
        <item x="4"/>
        <item x="13"/>
        <item x="3"/>
        <item x="18"/>
        <item x="11"/>
        <item x="16"/>
        <item x="10"/>
        <item x="15"/>
        <item x="12"/>
        <item x="1"/>
        <item x="20"/>
        <item x="9"/>
        <item x="17"/>
        <item x="14"/>
        <item x="19"/>
        <item t="default"/>
      </items>
    </pivotField>
    <pivotField dataField="1" showAll="0"/>
    <pivotField dataField="1" numFmtId="44" showAll="0"/>
  </pivotFields>
  <rowFields count="1">
    <field x="2"/>
  </rowFields>
  <rowItems count="4">
    <i>
      <x/>
    </i>
    <i>
      <x v="1"/>
    </i>
    <i>
      <x v="2"/>
    </i>
    <i t="grand">
      <x/>
    </i>
  </rowItems>
  <colFields count="1">
    <field x="-2"/>
  </colFields>
  <colItems count="5">
    <i>
      <x/>
    </i>
    <i i="1">
      <x v="1"/>
    </i>
    <i i="2">
      <x v="2"/>
    </i>
    <i i="3">
      <x v="3"/>
    </i>
    <i i="4">
      <x v="4"/>
    </i>
  </colItems>
  <pageFields count="1">
    <pageField fld="1" hier="-1"/>
  </pageFields>
  <dataFields count="5">
    <dataField name="Sum of Sum of Impressions" fld="4" baseField="2" baseItem="0" numFmtId="3"/>
    <dataField name="Sum of Sum of Clicks" fld="5" baseField="2" baseItem="0" numFmtId="3"/>
    <dataField name="Sum of Sum of Quotes" fld="6" baseField="0" baseItem="0"/>
    <dataField name="Sum of Sum of Sales" fld="7" baseField="0" baseItem="0"/>
    <dataField name="Sum of Sum of Spend" fld="8" baseField="2" baseItem="0" numFmtId="164"/>
  </dataFields>
  <formats count="9">
    <format dxfId="8">
      <pivotArea collapsedLevelsAreSubtotals="1" fieldPosition="0">
        <references count="2">
          <reference field="4294967294" count="1" selected="0">
            <x v="4"/>
          </reference>
          <reference field="2" count="1">
            <x v="0"/>
          </reference>
        </references>
      </pivotArea>
    </format>
    <format dxfId="7">
      <pivotArea collapsedLevelsAreSubtotals="1" fieldPosition="0">
        <references count="2">
          <reference field="4294967294" count="1" selected="0">
            <x v="4"/>
          </reference>
          <reference field="2" count="1">
            <x v="1"/>
          </reference>
        </references>
      </pivotArea>
    </format>
    <format dxfId="6">
      <pivotArea collapsedLevelsAreSubtotals="1" fieldPosition="0">
        <references count="2">
          <reference field="4294967294" count="1" selected="0">
            <x v="4"/>
          </reference>
          <reference field="2" count="1">
            <x v="2"/>
          </reference>
        </references>
      </pivotArea>
    </format>
    <format dxfId="5">
      <pivotArea collapsedLevelsAreSubtotals="1" fieldPosition="0">
        <references count="2">
          <reference field="4294967294" count="1" selected="0">
            <x v="3"/>
          </reference>
          <reference field="2" count="1">
            <x v="1"/>
          </reference>
        </references>
      </pivotArea>
    </format>
    <format dxfId="4">
      <pivotArea collapsedLevelsAreSubtotals="1" fieldPosition="0">
        <references count="2">
          <reference field="4294967294" count="1" selected="0">
            <x v="0"/>
          </reference>
          <reference field="2" count="1">
            <x v="1"/>
          </reference>
        </references>
      </pivotArea>
    </format>
    <format dxfId="3">
      <pivotArea collapsedLevelsAreSubtotals="1" fieldPosition="0">
        <references count="2">
          <reference field="4294967294" count="1" selected="0">
            <x v="0"/>
          </reference>
          <reference field="2" count="1">
            <x v="2"/>
          </reference>
        </references>
      </pivotArea>
    </format>
    <format dxfId="2">
      <pivotArea collapsedLevelsAreSubtotals="1" fieldPosition="0">
        <references count="2">
          <reference field="4294967294" count="1" selected="0">
            <x v="0"/>
          </reference>
          <reference field="2" count="1">
            <x v="0"/>
          </reference>
        </references>
      </pivotArea>
    </format>
    <format dxfId="1">
      <pivotArea collapsedLevelsAreSubtotals="1" fieldPosition="0">
        <references count="2">
          <reference field="4294967294" count="1" selected="0">
            <x v="0"/>
          </reference>
          <reference field="2" count="1">
            <x v="0"/>
          </reference>
        </references>
      </pivotArea>
    </format>
    <format dxfId="0">
      <pivotArea collapsedLevelsAreSubtotals="1" fieldPosition="0">
        <references count="2">
          <reference field="4294967294" count="1" selected="0">
            <x v="1"/>
          </reference>
          <reference field="2"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521C66-55F5-465F-B1B5-AB3A81E884F2}" name="PivotTable3" cacheId="1"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M32:X38" firstHeaderRow="1" firstDataRow="2" firstDataCol="1" rowPageCount="1" colPageCount="1"/>
  <pivotFields count="9">
    <pivotField numFmtId="14" showAll="0"/>
    <pivotField showAll="0">
      <items count="2">
        <item x="0"/>
        <item t="default"/>
      </items>
    </pivotField>
    <pivotField axis="axisPage" showAll="0">
      <items count="4">
        <item x="0"/>
        <item x="1"/>
        <item x="2"/>
        <item t="default"/>
      </items>
    </pivotField>
    <pivotField axis="axisCol" showAll="0">
      <items count="24">
        <item x="0"/>
        <item h="1" f="1" x="22"/>
        <item x="1"/>
        <item x="2"/>
        <item x="18"/>
        <item x="21"/>
        <item x="3"/>
        <item x="4"/>
        <item x="5"/>
        <item x="11"/>
        <item x="7"/>
        <item x="15"/>
        <item x="14"/>
        <item x="8"/>
        <item x="13"/>
        <item x="9"/>
        <item x="6"/>
        <item x="19"/>
        <item x="16"/>
        <item x="20"/>
        <item x="17"/>
        <item x="10"/>
        <item x="12"/>
        <item t="default"/>
      </items>
    </pivotField>
    <pivotField dataField="1" showAll="0">
      <items count="287">
        <item x="118"/>
        <item x="42"/>
        <item x="262"/>
        <item x="272"/>
        <item x="282"/>
        <item x="252"/>
        <item x="26"/>
        <item x="27"/>
        <item x="25"/>
        <item x="264"/>
        <item x="284"/>
        <item x="140"/>
        <item x="244"/>
        <item x="254"/>
        <item x="229"/>
        <item x="221"/>
        <item x="205"/>
        <item x="213"/>
        <item x="7"/>
        <item x="9"/>
        <item x="195"/>
        <item x="274"/>
        <item x="131"/>
        <item x="21"/>
        <item x="164"/>
        <item x="141"/>
        <item x="200"/>
        <item x="3"/>
        <item x="110"/>
        <item x="165"/>
        <item x="98"/>
        <item x="74"/>
        <item x="86"/>
        <item x="121"/>
        <item x="181"/>
        <item x="174"/>
        <item x="32"/>
        <item x="190"/>
        <item x="172"/>
        <item x="183"/>
        <item x="142"/>
        <item x="201"/>
        <item x="192"/>
        <item x="34"/>
        <item x="22"/>
        <item x="35"/>
        <item x="23"/>
        <item x="38"/>
        <item x="132"/>
        <item x="51"/>
        <item x="62"/>
        <item x="106"/>
        <item x="104"/>
        <item x="276"/>
        <item x="182"/>
        <item x="173"/>
        <item x="14"/>
        <item x="256"/>
        <item x="266"/>
        <item x="191"/>
        <item x="196"/>
        <item x="111"/>
        <item x="44"/>
        <item x="16"/>
        <item x="4"/>
        <item x="246"/>
        <item x="5"/>
        <item x="75"/>
        <item x="99"/>
        <item x="87"/>
        <item x="10"/>
        <item x="92"/>
        <item x="55"/>
        <item x="90"/>
        <item x="80"/>
        <item x="19"/>
        <item x="11"/>
        <item x="78"/>
        <item x="163"/>
        <item x="129"/>
        <item x="68"/>
        <item x="187"/>
        <item x="238"/>
        <item x="154"/>
        <item x="122"/>
        <item x="178"/>
        <item x="70"/>
        <item x="231"/>
        <item x="255"/>
        <item x="66"/>
        <item x="148"/>
        <item x="13"/>
        <item x="197"/>
        <item x="169"/>
        <item x="207"/>
        <item x="28"/>
        <item x="160"/>
        <item x="29"/>
        <item x="223"/>
        <item x="215"/>
        <item x="94"/>
        <item x="139"/>
        <item x="31"/>
        <item x="82"/>
        <item x="36"/>
        <item x="156"/>
        <item x="52"/>
        <item x="8"/>
        <item x="43"/>
        <item x="150"/>
        <item x="63"/>
        <item x="133"/>
        <item x="144"/>
        <item x="189"/>
        <item x="225"/>
        <item x="217"/>
        <item x="39"/>
        <item x="233"/>
        <item x="57"/>
        <item x="180"/>
        <item x="171"/>
        <item x="162"/>
        <item x="40"/>
        <item x="275"/>
        <item x="20"/>
        <item x="199"/>
        <item x="240"/>
        <item x="209"/>
        <item x="143"/>
        <item x="202"/>
        <item x="237"/>
        <item x="108"/>
        <item x="1"/>
        <item x="155"/>
        <item x="149"/>
        <item x="84"/>
        <item x="248"/>
        <item x="119"/>
        <item x="72"/>
        <item x="102"/>
        <item x="49"/>
        <item x="96"/>
        <item x="147"/>
        <item x="270"/>
        <item x="226"/>
        <item x="260"/>
        <item x="250"/>
        <item x="249"/>
        <item x="234"/>
        <item x="218"/>
        <item x="269"/>
        <item x="53"/>
        <item x="241"/>
        <item x="64"/>
        <item x="210"/>
        <item x="280"/>
        <item x="279"/>
        <item x="37"/>
        <item x="60"/>
        <item x="259"/>
        <item x="265"/>
        <item x="46"/>
        <item x="123"/>
        <item x="24"/>
        <item x="88"/>
        <item x="100"/>
        <item x="206"/>
        <item x="76"/>
        <item x="114"/>
        <item x="135"/>
        <item x="112"/>
        <item x="267"/>
        <item x="230"/>
        <item x="177"/>
        <item x="125"/>
        <item x="168"/>
        <item x="214"/>
        <item x="257"/>
        <item x="277"/>
        <item x="120"/>
        <item x="85"/>
        <item x="109"/>
        <item x="130"/>
        <item x="50"/>
        <item x="2"/>
        <item x="188"/>
        <item x="97"/>
        <item x="73"/>
        <item x="245"/>
        <item x="179"/>
        <item x="186"/>
        <item x="170"/>
        <item x="258"/>
        <item x="41"/>
        <item x="18"/>
        <item x="61"/>
        <item x="222"/>
        <item x="161"/>
        <item x="278"/>
        <item x="268"/>
        <item x="134"/>
        <item x="6"/>
        <item x="159"/>
        <item x="153"/>
        <item x="59"/>
        <item x="247"/>
        <item x="101"/>
        <item x="71"/>
        <item x="65"/>
        <item x="124"/>
        <item x="285"/>
        <item x="113"/>
        <item x="54"/>
        <item x="48"/>
        <item x="77"/>
        <item x="208"/>
        <item x="89"/>
        <item x="224"/>
        <item x="239"/>
        <item x="138"/>
        <item x="232"/>
        <item x="216"/>
        <item x="128"/>
        <item x="198"/>
        <item x="17"/>
        <item x="0"/>
        <item x="107"/>
        <item x="117"/>
        <item x="83"/>
        <item x="95"/>
        <item x="212"/>
        <item x="220"/>
        <item x="228"/>
        <item x="204"/>
        <item x="152"/>
        <item x="158"/>
        <item x="236"/>
        <item x="146"/>
        <item x="167"/>
        <item x="185"/>
        <item x="194"/>
        <item x="263"/>
        <item x="243"/>
        <item x="176"/>
        <item x="253"/>
        <item x="273"/>
        <item x="261"/>
        <item x="271"/>
        <item x="45"/>
        <item x="193"/>
        <item x="184"/>
        <item x="175"/>
        <item x="145"/>
        <item x="157"/>
        <item x="151"/>
        <item x="166"/>
        <item x="211"/>
        <item x="203"/>
        <item x="227"/>
        <item x="69"/>
        <item x="219"/>
        <item x="235"/>
        <item x="58"/>
        <item x="242"/>
        <item x="137"/>
        <item x="30"/>
        <item x="93"/>
        <item x="81"/>
        <item x="136"/>
        <item x="126"/>
        <item x="251"/>
        <item x="127"/>
        <item x="115"/>
        <item x="67"/>
        <item x="91"/>
        <item x="116"/>
        <item x="283"/>
        <item x="103"/>
        <item x="79"/>
        <item x="105"/>
        <item x="56"/>
        <item x="33"/>
        <item x="281"/>
        <item x="47"/>
        <item x="15"/>
        <item x="12"/>
        <item t="default"/>
      </items>
    </pivotField>
    <pivotField dataField="1" showAll="0">
      <items count="49">
        <item x="3"/>
        <item x="1"/>
        <item x="4"/>
        <item x="2"/>
        <item x="5"/>
        <item x="21"/>
        <item x="0"/>
        <item x="43"/>
        <item x="41"/>
        <item x="37"/>
        <item x="18"/>
        <item x="40"/>
        <item x="42"/>
        <item x="10"/>
        <item x="8"/>
        <item x="36"/>
        <item x="27"/>
        <item x="15"/>
        <item x="45"/>
        <item x="22"/>
        <item x="30"/>
        <item x="17"/>
        <item x="14"/>
        <item x="35"/>
        <item x="19"/>
        <item x="34"/>
        <item x="46"/>
        <item x="12"/>
        <item x="39"/>
        <item x="44"/>
        <item x="38"/>
        <item x="29"/>
        <item x="47"/>
        <item x="20"/>
        <item x="13"/>
        <item x="16"/>
        <item x="6"/>
        <item x="33"/>
        <item x="32"/>
        <item x="23"/>
        <item x="25"/>
        <item x="28"/>
        <item x="31"/>
        <item x="26"/>
        <item x="9"/>
        <item x="24"/>
        <item x="11"/>
        <item x="7"/>
        <item t="default"/>
      </items>
    </pivotField>
    <pivotField dataField="1" showAll="0"/>
    <pivotField dataField="1" showAll="0"/>
    <pivotField dataField="1" numFmtId="44" showAll="0"/>
  </pivotFields>
  <rowFields count="1">
    <field x="-2"/>
  </rowFields>
  <rowItems count="5">
    <i>
      <x/>
    </i>
    <i i="1">
      <x v="1"/>
    </i>
    <i i="2">
      <x v="2"/>
    </i>
    <i i="3">
      <x v="3"/>
    </i>
    <i i="4">
      <x v="4"/>
    </i>
  </rowItems>
  <colFields count="1">
    <field x="3"/>
  </colFields>
  <colItems count="11">
    <i>
      <x v="9"/>
    </i>
    <i>
      <x v="10"/>
    </i>
    <i>
      <x v="12"/>
    </i>
    <i>
      <x v="13"/>
    </i>
    <i>
      <x v="14"/>
    </i>
    <i>
      <x v="15"/>
    </i>
    <i>
      <x v="17"/>
    </i>
    <i>
      <x v="19"/>
    </i>
    <i>
      <x v="21"/>
    </i>
    <i>
      <x v="22"/>
    </i>
    <i t="grand">
      <x/>
    </i>
  </colItems>
  <pageFields count="1">
    <pageField fld="2" item="1" hier="-1"/>
  </pageFields>
  <dataFields count="5">
    <dataField name="Sum of Sum of Impressions" fld="4" baseField="0" baseItem="0"/>
    <dataField name="Sum of Sum of Clicks" fld="5" baseField="0" baseItem="0"/>
    <dataField name="Sum of Sum of Quotes" fld="6" baseField="0" baseItem="0"/>
    <dataField name="Sum of Sum of Sales" fld="7" baseField="0" baseItem="0"/>
    <dataField name="Sum of Sum of Spen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452010-7432-44B1-81E8-440ACA7602EC}" name="PivotTable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0:J22" firstHeaderRow="0" firstDataRow="1" firstDataCol="1" rowPageCount="1" colPageCount="1"/>
  <pivotFields count="9">
    <pivotField numFmtId="14" showAll="0"/>
    <pivotField axis="axisPage" multipleItemSelectionAllowed="1" showAll="0">
      <items count="3">
        <item h="1" x="0"/>
        <item x="1"/>
        <item t="default"/>
      </items>
    </pivotField>
    <pivotField axis="axisRow" showAll="0">
      <items count="5">
        <item x="0"/>
        <item x="1"/>
        <item x="2"/>
        <item x="3"/>
        <item t="default"/>
      </items>
    </pivotField>
    <pivotField showAll="0"/>
    <pivotField dataField="1" showAll="0">
      <items count="494">
        <item x="164"/>
        <item x="51"/>
        <item x="432"/>
        <item x="464"/>
        <item x="481"/>
        <item x="415"/>
        <item x="31"/>
        <item x="32"/>
        <item x="30"/>
        <item x="434"/>
        <item x="483"/>
        <item x="201"/>
        <item x="399"/>
        <item x="417"/>
        <item x="368"/>
        <item x="352"/>
        <item x="424"/>
        <item x="322"/>
        <item x="338"/>
        <item x="7"/>
        <item x="256"/>
        <item x="9"/>
        <item x="304"/>
        <item x="466"/>
        <item x="184"/>
        <item x="26"/>
        <item x="376"/>
        <item x="225"/>
        <item x="261"/>
        <item x="176"/>
        <item x="249"/>
        <item x="211"/>
        <item x="202"/>
        <item x="317"/>
        <item x="449"/>
        <item x="3"/>
        <item x="239"/>
        <item x="149"/>
        <item x="250"/>
        <item x="131"/>
        <item x="194"/>
        <item x="98"/>
        <item x="115"/>
        <item x="167"/>
        <item x="360"/>
        <item x="282"/>
        <item x="268"/>
        <item x="407"/>
        <item x="457"/>
        <item x="37"/>
        <item x="112"/>
        <item x="299"/>
        <item x="266"/>
        <item x="284"/>
        <item x="491"/>
        <item x="444"/>
        <item x="203"/>
        <item x="318"/>
        <item x="301"/>
        <item x="39"/>
        <item x="27"/>
        <item x="95"/>
        <item x="40"/>
        <item x="28"/>
        <item x="441"/>
        <item x="78"/>
        <item x="47"/>
        <item x="355"/>
        <item x="185"/>
        <item x="224"/>
        <item x="65"/>
        <item x="81"/>
        <item x="139"/>
        <item x="341"/>
        <item x="137"/>
        <item x="238"/>
        <item x="62"/>
        <item x="473"/>
        <item x="307"/>
        <item x="475"/>
        <item x="486"/>
        <item x="146"/>
        <item x="445"/>
        <item x="283"/>
        <item x="22"/>
        <item x="469"/>
        <item x="391"/>
        <item x="193"/>
        <item x="267"/>
        <item x="210"/>
        <item x="14"/>
        <item x="426"/>
        <item x="325"/>
        <item x="300"/>
        <item x="487"/>
        <item x="305"/>
        <item x="243"/>
        <item x="229"/>
        <item x="150"/>
        <item x="53"/>
        <item x="16"/>
        <item x="330"/>
        <item x="402"/>
        <item x="453"/>
        <item x="4"/>
        <item x="142"/>
        <item x="386"/>
        <item x="342"/>
        <item x="452"/>
        <item x="158"/>
        <item x="289"/>
        <item x="409"/>
        <item x="437"/>
        <item x="294"/>
        <item x="255"/>
        <item x="372"/>
        <item x="420"/>
        <item x="143"/>
        <item x="371"/>
        <item x="5"/>
        <item x="99"/>
        <item x="132"/>
        <item x="116"/>
        <item x="443"/>
        <item x="403"/>
        <item x="10"/>
        <item x="312"/>
        <item x="326"/>
        <item x="277"/>
        <item x="356"/>
        <item x="121"/>
        <item x="69"/>
        <item x="119"/>
        <item x="387"/>
        <item x="104"/>
        <item x="24"/>
        <item x="11"/>
        <item x="102"/>
        <item x="248"/>
        <item x="182"/>
        <item x="87"/>
        <item x="257"/>
        <item x="273"/>
        <item x="296"/>
        <item x="393"/>
        <item x="231"/>
        <item x="485"/>
        <item x="226"/>
        <item x="468"/>
        <item x="168"/>
        <item x="308"/>
        <item x="279"/>
        <item x="89"/>
        <item x="159"/>
        <item x="378"/>
        <item x="340"/>
        <item x="324"/>
        <item x="418"/>
        <item x="85"/>
        <item x="217"/>
        <item x="13"/>
        <item x="314"/>
        <item x="263"/>
        <item x="451"/>
        <item x="240"/>
        <item x="332"/>
        <item x="33"/>
        <item x="245"/>
        <item x="34"/>
        <item x="215"/>
        <item x="354"/>
        <item x="362"/>
        <item x="436"/>
        <item x="346"/>
        <item x="419"/>
        <item x="123"/>
        <item x="126"/>
        <item x="200"/>
        <item x="36"/>
        <item x="106"/>
        <item x="401"/>
        <item x="212"/>
        <item x="45"/>
        <item x="370"/>
        <item x="290"/>
        <item x="385"/>
        <item x="233"/>
        <item x="66"/>
        <item x="8"/>
        <item x="306"/>
        <item x="223"/>
        <item x="177"/>
        <item x="52"/>
        <item x="195"/>
        <item x="219"/>
        <item x="109"/>
        <item x="82"/>
        <item x="186"/>
        <item x="92"/>
        <item x="205"/>
        <item x="19"/>
        <item x="298"/>
        <item x="364"/>
        <item x="198"/>
        <item x="348"/>
        <item x="48"/>
        <item x="380"/>
        <item x="71"/>
        <item x="281"/>
        <item x="265"/>
        <item x="247"/>
        <item x="49"/>
        <item x="467"/>
        <item x="25"/>
        <item x="316"/>
        <item x="395"/>
        <item x="334"/>
        <item x="180"/>
        <item x="204"/>
        <item x="319"/>
        <item x="384"/>
        <item x="254"/>
        <item x="209"/>
        <item x="237"/>
        <item x="147"/>
        <item x="1"/>
        <item x="75"/>
        <item x="232"/>
        <item x="218"/>
        <item x="113"/>
        <item x="288"/>
        <item x="411"/>
        <item x="165"/>
        <item x="162"/>
        <item x="96"/>
        <item x="135"/>
        <item x="63"/>
        <item x="141"/>
        <item x="129"/>
        <item x="192"/>
        <item x="208"/>
        <item x="462"/>
        <item x="125"/>
        <item x="272"/>
        <item x="42"/>
        <item x="365"/>
        <item x="157"/>
        <item x="430"/>
        <item x="413"/>
        <item x="412"/>
        <item x="381"/>
        <item x="349"/>
        <item x="461"/>
        <item x="67"/>
        <item x="396"/>
        <item x="83"/>
        <item x="335"/>
        <item x="479"/>
        <item x="59"/>
        <item x="478"/>
        <item x="46"/>
        <item x="79"/>
        <item x="429"/>
        <item x="175"/>
        <item x="178"/>
        <item x="422"/>
        <item x="108"/>
        <item x="435"/>
        <item x="91"/>
        <item x="55"/>
        <item x="169"/>
        <item x="447"/>
        <item x="29"/>
        <item x="228"/>
        <item x="74"/>
        <item x="450"/>
        <item x="18"/>
        <item x="196"/>
        <item x="117"/>
        <item x="242"/>
        <item x="179"/>
        <item x="489"/>
        <item x="133"/>
        <item x="214"/>
        <item x="323"/>
        <item x="100"/>
        <item x="153"/>
        <item x="188"/>
        <item x="405"/>
        <item x="448"/>
        <item x="151"/>
        <item x="459"/>
        <item x="369"/>
        <item x="271"/>
        <item x="171"/>
        <item x="253"/>
        <item x="339"/>
        <item x="427"/>
        <item x="439"/>
        <item x="476"/>
        <item x="260"/>
        <item x="276"/>
        <item x="166"/>
        <item x="114"/>
        <item x="148"/>
        <item x="456"/>
        <item x="471"/>
        <item x="183"/>
        <item x="344"/>
        <item x="455"/>
        <item x="64"/>
        <item x="328"/>
        <item x="2"/>
        <item x="310"/>
        <item x="297"/>
        <item x="130"/>
        <item x="97"/>
        <item x="490"/>
        <item x="472"/>
        <item x="400"/>
        <item x="389"/>
        <item x="358"/>
        <item x="280"/>
        <item x="440"/>
        <item x="287"/>
        <item x="264"/>
        <item x="428"/>
        <item x="50"/>
        <item x="23"/>
        <item x="80"/>
        <item x="353"/>
        <item x="246"/>
        <item x="477"/>
        <item x="374"/>
        <item x="423"/>
        <item x="460"/>
        <item x="425"/>
        <item x="227"/>
        <item x="187"/>
        <item x="213"/>
        <item x="421"/>
        <item x="442"/>
        <item x="241"/>
        <item x="327"/>
        <item x="492"/>
        <item x="6"/>
        <item x="58"/>
        <item x="236"/>
        <item x="357"/>
        <item x="343"/>
        <item x="309"/>
        <item x="406"/>
        <item x="388"/>
        <item x="41"/>
        <item x="222"/>
        <item x="292"/>
        <item x="404"/>
        <item x="258"/>
        <item x="345"/>
        <item x="275"/>
        <item x="474"/>
        <item x="161"/>
        <item x="259"/>
        <item x="359"/>
        <item x="73"/>
        <item x="329"/>
        <item x="373"/>
        <item x="313"/>
        <item x="410"/>
        <item x="111"/>
        <item x="278"/>
        <item x="408"/>
        <item x="295"/>
        <item x="128"/>
        <item x="311"/>
        <item x="134"/>
        <item x="90"/>
        <item x="94"/>
        <item x="84"/>
        <item x="170"/>
        <item x="291"/>
        <item x="375"/>
        <item x="446"/>
        <item x="484"/>
        <item x="293"/>
        <item x="163"/>
        <item x="197"/>
        <item x="152"/>
        <item x="454"/>
        <item x="488"/>
        <item x="262"/>
        <item x="68"/>
        <item x="145"/>
        <item x="470"/>
        <item x="458"/>
        <item x="57"/>
        <item x="101"/>
        <item x="438"/>
        <item x="274"/>
        <item x="333"/>
        <item x="118"/>
        <item x="390"/>
        <item x="363"/>
        <item x="394"/>
        <item x="191"/>
        <item x="379"/>
        <item x="77"/>
        <item x="347"/>
        <item x="174"/>
        <item x="315"/>
        <item x="17"/>
        <item x="0"/>
        <item x="361"/>
        <item x="140"/>
        <item x="331"/>
        <item x="392"/>
        <item x="199"/>
        <item x="216"/>
        <item x="21"/>
        <item x="156"/>
        <item x="377"/>
        <item x="230"/>
        <item x="107"/>
        <item x="244"/>
        <item x="181"/>
        <item x="124"/>
        <item x="61"/>
        <item x="44"/>
        <item x="76"/>
        <item x="160"/>
        <item x="20"/>
        <item x="337"/>
        <item x="351"/>
        <item x="367"/>
        <item x="321"/>
        <item x="127"/>
        <item x="144"/>
        <item x="60"/>
        <item x="43"/>
        <item x="221"/>
        <item x="235"/>
        <item x="110"/>
        <item x="93"/>
        <item x="383"/>
        <item x="207"/>
        <item x="252"/>
        <item x="286"/>
        <item x="303"/>
        <item x="433"/>
        <item x="398"/>
        <item x="270"/>
        <item x="416"/>
        <item x="465"/>
        <item x="431"/>
        <item x="463"/>
        <item x="54"/>
        <item x="302"/>
        <item x="285"/>
        <item x="269"/>
        <item x="206"/>
        <item x="234"/>
        <item x="220"/>
        <item x="251"/>
        <item x="336"/>
        <item x="320"/>
        <item x="366"/>
        <item x="88"/>
        <item x="350"/>
        <item x="382"/>
        <item x="72"/>
        <item x="397"/>
        <item x="190"/>
        <item x="35"/>
        <item x="122"/>
        <item x="105"/>
        <item x="189"/>
        <item x="172"/>
        <item x="414"/>
        <item x="173"/>
        <item x="154"/>
        <item x="86"/>
        <item x="120"/>
        <item x="155"/>
        <item x="482"/>
        <item x="136"/>
        <item x="103"/>
        <item x="138"/>
        <item x="70"/>
        <item x="38"/>
        <item x="480"/>
        <item x="56"/>
        <item x="15"/>
        <item x="12"/>
        <item t="default"/>
      </items>
    </pivotField>
    <pivotField dataField="1" showAll="0">
      <items count="49">
        <item x="3"/>
        <item x="1"/>
        <item x="4"/>
        <item x="2"/>
        <item x="5"/>
        <item x="16"/>
        <item x="0"/>
        <item x="36"/>
        <item x="43"/>
        <item x="20"/>
        <item x="21"/>
        <item x="27"/>
        <item x="39"/>
        <item x="14"/>
        <item x="8"/>
        <item x="9"/>
        <item x="10"/>
        <item x="12"/>
        <item x="22"/>
        <item x="28"/>
        <item x="33"/>
        <item x="24"/>
        <item x="19"/>
        <item x="42"/>
        <item x="25"/>
        <item x="41"/>
        <item x="13"/>
        <item x="17"/>
        <item x="45"/>
        <item x="46"/>
        <item x="44"/>
        <item x="35"/>
        <item x="47"/>
        <item x="26"/>
        <item x="18"/>
        <item x="23"/>
        <item x="6"/>
        <item x="40"/>
        <item x="38"/>
        <item x="29"/>
        <item x="31"/>
        <item x="34"/>
        <item x="37"/>
        <item x="32"/>
        <item x="11"/>
        <item x="30"/>
        <item x="15"/>
        <item x="7"/>
        <item t="default"/>
      </items>
    </pivotField>
    <pivotField dataField="1" showAll="0">
      <items count="22">
        <item x="2"/>
        <item x="7"/>
        <item x="0"/>
        <item x="6"/>
        <item x="8"/>
        <item x="5"/>
        <item x="4"/>
        <item x="13"/>
        <item x="3"/>
        <item x="18"/>
        <item x="11"/>
        <item x="16"/>
        <item x="10"/>
        <item x="15"/>
        <item x="12"/>
        <item x="1"/>
        <item x="20"/>
        <item x="9"/>
        <item x="17"/>
        <item x="14"/>
        <item x="19"/>
        <item t="default"/>
      </items>
    </pivotField>
    <pivotField dataField="1" showAll="0"/>
    <pivotField dataField="1" numFmtId="44" showAll="0"/>
  </pivotFields>
  <rowFields count="1">
    <field x="2"/>
  </rowFields>
  <rowItems count="2">
    <i>
      <x v="3"/>
    </i>
    <i t="grand">
      <x/>
    </i>
  </rowItems>
  <colFields count="1">
    <field x="-2"/>
  </colFields>
  <colItems count="5">
    <i>
      <x/>
    </i>
    <i i="1">
      <x v="1"/>
    </i>
    <i i="2">
      <x v="2"/>
    </i>
    <i i="3">
      <x v="3"/>
    </i>
    <i i="4">
      <x v="4"/>
    </i>
  </colItems>
  <pageFields count="1">
    <pageField fld="1" hier="-1"/>
  </pageFields>
  <dataFields count="5">
    <dataField name="Sum of Sum of Impressions" fld="4" baseField="2" baseItem="0" numFmtId="3"/>
    <dataField name="Sum of Sum of Clicks" fld="5" baseField="2" baseItem="0" numFmtId="3"/>
    <dataField name="Sum of Sum of Quotes" fld="6" baseField="0" baseItem="0"/>
    <dataField name="Sum of Sum of Sales" fld="7" baseField="0" baseItem="0"/>
    <dataField name="Sum of Sum of Spend" fld="8" baseField="2" baseItem="0" numFmtId="164"/>
  </dataFields>
  <formats count="1">
    <format dxfId="9">
      <pivotArea collapsedLevelsAreSubtotals="1" fieldPosition="0">
        <references count="2">
          <reference field="4294967294" count="1" selected="0">
            <x v="3"/>
          </reference>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302EAF-C3EA-472C-8325-D2A3EF7119E7}" name="PivotTable4" cacheId="2"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57:X63" firstHeaderRow="1" firstDataRow="2" firstDataCol="1" rowPageCount="1" colPageCount="1"/>
  <pivotFields count="9">
    <pivotField numFmtId="14" showAll="0"/>
    <pivotField showAll="0"/>
    <pivotField axis="axisPage" showAll="0">
      <items count="2">
        <item x="0"/>
        <item t="default"/>
      </items>
    </pivotField>
    <pivotField axis="axisCol" showAll="0">
      <items count="10">
        <item x="8"/>
        <item x="0"/>
        <item x="5"/>
        <item x="7"/>
        <item x="1"/>
        <item x="2"/>
        <item x="3"/>
        <item x="6"/>
        <item x="4"/>
        <item t="default"/>
      </items>
    </pivotField>
    <pivotField dataField="1" showAll="0"/>
    <pivotField dataField="1" showAll="0"/>
    <pivotField dataField="1" showAll="0"/>
    <pivotField dataField="1" showAll="0"/>
    <pivotField dataField="1" numFmtId="44" showAll="0"/>
  </pivotFields>
  <rowFields count="1">
    <field x="-2"/>
  </rowFields>
  <rowItems count="5">
    <i>
      <x/>
    </i>
    <i i="1">
      <x v="1"/>
    </i>
    <i i="2">
      <x v="2"/>
    </i>
    <i i="3">
      <x v="3"/>
    </i>
    <i i="4">
      <x v="4"/>
    </i>
  </rowItems>
  <colFields count="1">
    <field x="3"/>
  </colFields>
  <colItems count="10">
    <i>
      <x/>
    </i>
    <i>
      <x v="1"/>
    </i>
    <i>
      <x v="2"/>
    </i>
    <i>
      <x v="3"/>
    </i>
    <i>
      <x v="4"/>
    </i>
    <i>
      <x v="5"/>
    </i>
    <i>
      <x v="6"/>
    </i>
    <i>
      <x v="7"/>
    </i>
    <i>
      <x v="8"/>
    </i>
    <i t="grand">
      <x/>
    </i>
  </colItems>
  <pageFields count="1">
    <pageField fld="2" hier="-1"/>
  </pageFields>
  <dataFields count="5">
    <dataField name="Sum of Sum of Impressions" fld="4" baseField="0" baseItem="0"/>
    <dataField name="Sum of Sum of Clicks" fld="5" baseField="0" baseItem="0"/>
    <dataField name="Sum of Sum of Quotes" fld="6" baseField="0" baseItem="0"/>
    <dataField name="Sum of Sum of Sales" fld="7" baseField="0" baseItem="0"/>
    <dataField name="Sum of Sum of Spen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D66FA-8287-4896-8722-CED9CAAA1ABF}">
  <dimension ref="A1:X96"/>
  <sheetViews>
    <sheetView tabSelected="1" zoomScaleNormal="100" workbookViewId="0">
      <selection activeCell="D24" sqref="D24"/>
    </sheetView>
  </sheetViews>
  <sheetFormatPr defaultRowHeight="15" x14ac:dyDescent="0.25"/>
  <cols>
    <col min="1" max="1" width="50" customWidth="1"/>
    <col min="2" max="3" width="14.42578125" customWidth="1"/>
    <col min="4" max="4" width="10.42578125" customWidth="1"/>
    <col min="5" max="5" width="13.140625" bestFit="1" customWidth="1"/>
    <col min="6" max="6" width="25.28515625" bestFit="1" customWidth="1"/>
    <col min="7" max="7" width="31.7109375" bestFit="1" customWidth="1"/>
    <col min="8" max="8" width="28.140625" bestFit="1" customWidth="1"/>
    <col min="9" max="9" width="30.42578125" bestFit="1" customWidth="1"/>
    <col min="10" max="10" width="25.28515625" bestFit="1" customWidth="1"/>
    <col min="11" max="12" width="23.85546875" bestFit="1" customWidth="1"/>
    <col min="13" max="13" width="24.85546875" bestFit="1" customWidth="1"/>
    <col min="14" max="14" width="28.28515625" bestFit="1" customWidth="1"/>
    <col min="15" max="15" width="25.7109375" bestFit="1" customWidth="1"/>
    <col min="16" max="16" width="24.85546875" bestFit="1" customWidth="1"/>
    <col min="17" max="17" width="26.7109375" bestFit="1" customWidth="1"/>
    <col min="18" max="18" width="29.85546875" bestFit="1" customWidth="1"/>
    <col min="19" max="19" width="26.7109375" bestFit="1" customWidth="1"/>
    <col min="20" max="20" width="11.28515625" bestFit="1" customWidth="1"/>
    <col min="21" max="54" width="29.85546875" bestFit="1" customWidth="1"/>
    <col min="55" max="55" width="30.42578125" bestFit="1" customWidth="1"/>
    <col min="56" max="56" width="24.42578125" bestFit="1" customWidth="1"/>
    <col min="57" max="57" width="26" bestFit="1" customWidth="1"/>
    <col min="58" max="58" width="24" bestFit="1" customWidth="1"/>
    <col min="59" max="59" width="25" bestFit="1" customWidth="1"/>
    <col min="60" max="61" width="7" bestFit="1" customWidth="1"/>
    <col min="62" max="65" width="6" bestFit="1" customWidth="1"/>
    <col min="66" max="67" width="7" bestFit="1" customWidth="1"/>
    <col min="68" max="68" width="6" bestFit="1" customWidth="1"/>
    <col min="69" max="69" width="7" bestFit="1" customWidth="1"/>
    <col min="70" max="70" width="6" bestFit="1" customWidth="1"/>
    <col min="71" max="71" width="5" bestFit="1" customWidth="1"/>
    <col min="72" max="73" width="6" bestFit="1" customWidth="1"/>
    <col min="74" max="74" width="5" bestFit="1" customWidth="1"/>
    <col min="75" max="76" width="6" bestFit="1" customWidth="1"/>
    <col min="77" max="78" width="7" bestFit="1" customWidth="1"/>
    <col min="79" max="79" width="6" bestFit="1" customWidth="1"/>
    <col min="80" max="81" width="7" bestFit="1" customWidth="1"/>
    <col min="82" max="83" width="5" bestFit="1" customWidth="1"/>
    <col min="84" max="84" width="6" bestFit="1" customWidth="1"/>
    <col min="85" max="85" width="5" bestFit="1" customWidth="1"/>
    <col min="86" max="86" width="6" bestFit="1" customWidth="1"/>
    <col min="87" max="87" width="6.85546875" bestFit="1" customWidth="1"/>
    <col min="88" max="88" width="6" bestFit="1" customWidth="1"/>
    <col min="89" max="90" width="5" bestFit="1" customWidth="1"/>
    <col min="91" max="91" width="6" bestFit="1" customWidth="1"/>
    <col min="92" max="94" width="7" bestFit="1" customWidth="1"/>
    <col min="95" max="95" width="4" bestFit="1" customWidth="1"/>
    <col min="96" max="96" width="5" bestFit="1" customWidth="1"/>
    <col min="97" max="98" width="6" bestFit="1" customWidth="1"/>
    <col min="99" max="99" width="5" bestFit="1" customWidth="1"/>
    <col min="100" max="100" width="6.85546875" bestFit="1" customWidth="1"/>
    <col min="101" max="101" width="5" bestFit="1" customWidth="1"/>
    <col min="102" max="102" width="6" bestFit="1" customWidth="1"/>
    <col min="103" max="103" width="6.85546875" bestFit="1" customWidth="1"/>
    <col min="104" max="104" width="5" bestFit="1" customWidth="1"/>
    <col min="105" max="107" width="6" bestFit="1" customWidth="1"/>
    <col min="108" max="108" width="6.85546875" bestFit="1" customWidth="1"/>
    <col min="109" max="109" width="6" bestFit="1" customWidth="1"/>
    <col min="110" max="111" width="7" bestFit="1" customWidth="1"/>
    <col min="112" max="113" width="5" bestFit="1" customWidth="1"/>
    <col min="114" max="115" width="6" bestFit="1" customWidth="1"/>
    <col min="116" max="116" width="5" bestFit="1" customWidth="1"/>
    <col min="117" max="117" width="7" bestFit="1" customWidth="1"/>
    <col min="118" max="118" width="7.85546875" bestFit="1" customWidth="1"/>
    <col min="119" max="119" width="5" bestFit="1" customWidth="1"/>
    <col min="120" max="120" width="7.85546875" bestFit="1" customWidth="1"/>
    <col min="121" max="121" width="5" bestFit="1" customWidth="1"/>
    <col min="122" max="122" width="6" bestFit="1" customWidth="1"/>
    <col min="123" max="123" width="7" bestFit="1" customWidth="1"/>
    <col min="124" max="124" width="7.85546875" bestFit="1" customWidth="1"/>
    <col min="125" max="125" width="5" bestFit="1" customWidth="1"/>
    <col min="126" max="127" width="6" bestFit="1" customWidth="1"/>
    <col min="128" max="128" width="7.85546875" bestFit="1" customWidth="1"/>
    <col min="129" max="129" width="4.85546875" bestFit="1" customWidth="1"/>
    <col min="130" max="130" width="5" bestFit="1" customWidth="1"/>
    <col min="131" max="131" width="7.85546875" bestFit="1" customWidth="1"/>
    <col min="132" max="132" width="7" bestFit="1" customWidth="1"/>
    <col min="133" max="133" width="7.85546875" bestFit="1" customWidth="1"/>
    <col min="134" max="134" width="5" bestFit="1" customWidth="1"/>
    <col min="135" max="135" width="7.85546875" bestFit="1" customWidth="1"/>
    <col min="136" max="136" width="6" bestFit="1" customWidth="1"/>
    <col min="137" max="137" width="7.85546875" bestFit="1" customWidth="1"/>
    <col min="138" max="138" width="5" bestFit="1" customWidth="1"/>
    <col min="139" max="139" width="7.85546875" bestFit="1" customWidth="1"/>
    <col min="140" max="140" width="11.28515625" bestFit="1" customWidth="1"/>
    <col min="141" max="141" width="6" bestFit="1" customWidth="1"/>
    <col min="142" max="142" width="7.85546875" bestFit="1" customWidth="1"/>
    <col min="143" max="145" width="6" bestFit="1" customWidth="1"/>
    <col min="146" max="146" width="7.85546875" bestFit="1" customWidth="1"/>
    <col min="147" max="147" width="6" bestFit="1" customWidth="1"/>
    <col min="148" max="148" width="7.85546875" bestFit="1" customWidth="1"/>
    <col min="149" max="149" width="6" bestFit="1" customWidth="1"/>
    <col min="150" max="150" width="7" bestFit="1" customWidth="1"/>
    <col min="151" max="151" width="7.85546875" bestFit="1" customWidth="1"/>
    <col min="152" max="153" width="6" bestFit="1" customWidth="1"/>
    <col min="154" max="154" width="7.85546875" bestFit="1" customWidth="1"/>
    <col min="155" max="155" width="6" bestFit="1" customWidth="1"/>
    <col min="156" max="156" width="7" bestFit="1" customWidth="1"/>
    <col min="157" max="157" width="7.85546875" bestFit="1" customWidth="1"/>
    <col min="158" max="159" width="6" bestFit="1" customWidth="1"/>
    <col min="160" max="160" width="7.85546875" bestFit="1" customWidth="1"/>
    <col min="161" max="161" width="7" bestFit="1" customWidth="1"/>
    <col min="162" max="162" width="7.85546875" bestFit="1" customWidth="1"/>
    <col min="163" max="163" width="6" bestFit="1" customWidth="1"/>
    <col min="164" max="164" width="7.85546875" bestFit="1" customWidth="1"/>
    <col min="165" max="165" width="7" bestFit="1" customWidth="1"/>
    <col min="166" max="166" width="7.85546875" bestFit="1" customWidth="1"/>
    <col min="167" max="167" width="6" bestFit="1" customWidth="1"/>
    <col min="168" max="168" width="7.85546875" bestFit="1" customWidth="1"/>
    <col min="169" max="170" width="6" bestFit="1" customWidth="1"/>
    <col min="171" max="171" width="7.85546875" bestFit="1" customWidth="1"/>
    <col min="172" max="172" width="6" bestFit="1" customWidth="1"/>
    <col min="173" max="173" width="7" bestFit="1" customWidth="1"/>
    <col min="174" max="174" width="7.85546875" bestFit="1" customWidth="1"/>
    <col min="175" max="175" width="7" bestFit="1" customWidth="1"/>
    <col min="176" max="176" width="7.85546875" bestFit="1" customWidth="1"/>
    <col min="177" max="177" width="6" bestFit="1" customWidth="1"/>
    <col min="178" max="178" width="7.85546875" bestFit="1" customWidth="1"/>
    <col min="179" max="179" width="7" bestFit="1" customWidth="1"/>
    <col min="180" max="180" width="7.85546875" bestFit="1" customWidth="1"/>
    <col min="181" max="181" width="7" bestFit="1" customWidth="1"/>
    <col min="182" max="182" width="7.85546875" bestFit="1" customWidth="1"/>
    <col min="183" max="183" width="7" bestFit="1" customWidth="1"/>
    <col min="184" max="184" width="7.85546875" bestFit="1" customWidth="1"/>
    <col min="185" max="185" width="7" bestFit="1" customWidth="1"/>
    <col min="186" max="186" width="7.85546875" bestFit="1" customWidth="1"/>
    <col min="187" max="187" width="6" bestFit="1" customWidth="1"/>
    <col min="188" max="188" width="7.85546875" bestFit="1" customWidth="1"/>
    <col min="189" max="189" width="7" bestFit="1" customWidth="1"/>
    <col min="190" max="190" width="7.85546875" bestFit="1" customWidth="1"/>
    <col min="191" max="191" width="7" bestFit="1" customWidth="1"/>
    <col min="192" max="192" width="7.85546875" bestFit="1" customWidth="1"/>
    <col min="193" max="193" width="7" bestFit="1" customWidth="1"/>
    <col min="194" max="194" width="7.85546875" bestFit="1" customWidth="1"/>
    <col min="195" max="195" width="7" bestFit="1" customWidth="1"/>
    <col min="196" max="196" width="7.85546875" bestFit="1" customWidth="1"/>
    <col min="197" max="197" width="6" bestFit="1" customWidth="1"/>
    <col min="198" max="198" width="7.85546875" bestFit="1" customWidth="1"/>
    <col min="199" max="199" width="7" bestFit="1" customWidth="1"/>
    <col min="200" max="200" width="7.85546875" bestFit="1" customWidth="1"/>
    <col min="201" max="201" width="6" bestFit="1" customWidth="1"/>
    <col min="202" max="202" width="7.85546875" bestFit="1" customWidth="1"/>
    <col min="203" max="203" width="6.85546875" bestFit="1" customWidth="1"/>
    <col min="204" max="204" width="3.85546875" bestFit="1" customWidth="1"/>
    <col min="205" max="209" width="4" bestFit="1" customWidth="1"/>
    <col min="210" max="216" width="5" bestFit="1" customWidth="1"/>
    <col min="217" max="217" width="6.85546875" bestFit="1" customWidth="1"/>
    <col min="218" max="222" width="5" bestFit="1" customWidth="1"/>
    <col min="223" max="223" width="6.85546875" bestFit="1" customWidth="1"/>
    <col min="224" max="224" width="4" bestFit="1" customWidth="1"/>
    <col min="225" max="229" width="5" bestFit="1" customWidth="1"/>
    <col min="230" max="230" width="6" bestFit="1" customWidth="1"/>
    <col min="231" max="231" width="6.85546875" bestFit="1" customWidth="1"/>
    <col min="232" max="233" width="5" bestFit="1" customWidth="1"/>
    <col min="234" max="234" width="6.85546875" bestFit="1" customWidth="1"/>
    <col min="235" max="235" width="5" bestFit="1" customWidth="1"/>
    <col min="236" max="236" width="6" bestFit="1" customWidth="1"/>
    <col min="237" max="237" width="6.85546875" bestFit="1" customWidth="1"/>
    <col min="238" max="238" width="5" bestFit="1" customWidth="1"/>
    <col min="239" max="239" width="6.85546875" bestFit="1" customWidth="1"/>
    <col min="240" max="240" width="6" bestFit="1" customWidth="1"/>
    <col min="241" max="241" width="6.85546875" bestFit="1" customWidth="1"/>
    <col min="242" max="243" width="6" bestFit="1" customWidth="1"/>
    <col min="244" max="244" width="6.85546875" bestFit="1" customWidth="1"/>
    <col min="245" max="245" width="6" bestFit="1" customWidth="1"/>
    <col min="246" max="246" width="7.85546875" bestFit="1" customWidth="1"/>
    <col min="247" max="247" width="6" bestFit="1" customWidth="1"/>
    <col min="248" max="248" width="7.85546875" bestFit="1" customWidth="1"/>
    <col min="249" max="249" width="7" bestFit="1" customWidth="1"/>
    <col min="250" max="250" width="7.85546875" bestFit="1" customWidth="1"/>
    <col min="251" max="251" width="7" bestFit="1" customWidth="1"/>
    <col min="252" max="252" width="7.85546875" bestFit="1" customWidth="1"/>
    <col min="253" max="253" width="6" bestFit="1" customWidth="1"/>
    <col min="254" max="254" width="7.85546875" bestFit="1" customWidth="1"/>
    <col min="255" max="255" width="7" bestFit="1" customWidth="1"/>
    <col min="256" max="256" width="7.85546875" bestFit="1" customWidth="1"/>
    <col min="257" max="257" width="7" bestFit="1" customWidth="1"/>
    <col min="258" max="258" width="8.85546875" bestFit="1" customWidth="1"/>
    <col min="259" max="259" width="6.85546875" bestFit="1" customWidth="1"/>
    <col min="260" max="261" width="5" bestFit="1" customWidth="1"/>
    <col min="262" max="262" width="6.85546875" bestFit="1" customWidth="1"/>
    <col min="263" max="266" width="5" bestFit="1" customWidth="1"/>
    <col min="267" max="267" width="6.85546875" bestFit="1" customWidth="1"/>
    <col min="268" max="268" width="4" bestFit="1" customWidth="1"/>
    <col min="269" max="272" width="5" bestFit="1" customWidth="1"/>
    <col min="273" max="273" width="6" bestFit="1" customWidth="1"/>
    <col min="274" max="274" width="6.85546875" bestFit="1" customWidth="1"/>
    <col min="275" max="275" width="6" bestFit="1" customWidth="1"/>
    <col min="276" max="276" width="6.85546875" bestFit="1" customWidth="1"/>
    <col min="277" max="277" width="7" bestFit="1" customWidth="1"/>
    <col min="278" max="278" width="7.85546875" bestFit="1" customWidth="1"/>
    <col min="279" max="279" width="7" bestFit="1" customWidth="1"/>
    <col min="280" max="280" width="7.85546875" bestFit="1" customWidth="1"/>
    <col min="281" max="281" width="6" bestFit="1" customWidth="1"/>
    <col min="282" max="282" width="7.85546875" bestFit="1" customWidth="1"/>
    <col min="283" max="283" width="6.85546875" bestFit="1" customWidth="1"/>
    <col min="284" max="285" width="4" bestFit="1" customWidth="1"/>
    <col min="286" max="288" width="5" bestFit="1" customWidth="1"/>
    <col min="289" max="289" width="6.85546875" bestFit="1" customWidth="1"/>
    <col min="290" max="291" width="5" bestFit="1" customWidth="1"/>
    <col min="292" max="292" width="6.85546875" bestFit="1" customWidth="1"/>
    <col min="293" max="295" width="5" bestFit="1" customWidth="1"/>
    <col min="296" max="296" width="6.85546875" bestFit="1" customWidth="1"/>
    <col min="297" max="297" width="5" bestFit="1" customWidth="1"/>
    <col min="298" max="298" width="6" bestFit="1" customWidth="1"/>
    <col min="299" max="299" width="6.85546875" bestFit="1" customWidth="1"/>
    <col min="300" max="300" width="5" bestFit="1" customWidth="1"/>
    <col min="301" max="301" width="6.85546875" bestFit="1" customWidth="1"/>
    <col min="302" max="302" width="6" bestFit="1" customWidth="1"/>
    <col min="303" max="303" width="6.85546875" bestFit="1" customWidth="1"/>
    <col min="304" max="304" width="6" bestFit="1" customWidth="1"/>
    <col min="305" max="305" width="7.85546875" bestFit="1" customWidth="1"/>
    <col min="306" max="306" width="7" bestFit="1" customWidth="1"/>
    <col min="307" max="307" width="7.85546875" bestFit="1" customWidth="1"/>
    <col min="308" max="308" width="7" bestFit="1" customWidth="1"/>
    <col min="309" max="309" width="7.85546875" bestFit="1" customWidth="1"/>
    <col min="310" max="310" width="6" bestFit="1" customWidth="1"/>
    <col min="311" max="311" width="7.85546875" bestFit="1" customWidth="1"/>
    <col min="312" max="312" width="7" bestFit="1" customWidth="1"/>
    <col min="313" max="313" width="7.85546875" bestFit="1" customWidth="1"/>
    <col min="314" max="314" width="6.85546875" bestFit="1" customWidth="1"/>
    <col min="315" max="316" width="5" bestFit="1" customWidth="1"/>
    <col min="317" max="317" width="6.85546875" bestFit="1" customWidth="1"/>
    <col min="318" max="319" width="5" bestFit="1" customWidth="1"/>
    <col min="320" max="320" width="6.85546875" bestFit="1" customWidth="1"/>
    <col min="321" max="322" width="5" bestFit="1" customWidth="1"/>
    <col min="323" max="323" width="6.85546875" bestFit="1" customWidth="1"/>
    <col min="324" max="324" width="5" bestFit="1" customWidth="1"/>
    <col min="325" max="325" width="6.85546875" bestFit="1" customWidth="1"/>
    <col min="326" max="326" width="5" bestFit="1" customWidth="1"/>
    <col min="327" max="328" width="6" bestFit="1" customWidth="1"/>
    <col min="329" max="330" width="6.85546875" bestFit="1" customWidth="1"/>
    <col min="331" max="331" width="6" bestFit="1" customWidth="1"/>
    <col min="332" max="332" width="6.85546875" bestFit="1" customWidth="1"/>
    <col min="333" max="333" width="5" bestFit="1" customWidth="1"/>
    <col min="334" max="334" width="6.85546875" bestFit="1" customWidth="1"/>
    <col min="335" max="335" width="5" bestFit="1" customWidth="1"/>
    <col min="336" max="336" width="6.85546875" bestFit="1" customWidth="1"/>
    <col min="337" max="337" width="6" bestFit="1" customWidth="1"/>
    <col min="338" max="338" width="7.85546875" bestFit="1" customWidth="1"/>
    <col min="339" max="339" width="7" bestFit="1" customWidth="1"/>
    <col min="340" max="340" width="7.85546875" bestFit="1" customWidth="1"/>
    <col min="341" max="341" width="7" bestFit="1" customWidth="1"/>
    <col min="342" max="342" width="7.85546875" bestFit="1" customWidth="1"/>
    <col min="343" max="343" width="6.85546875" bestFit="1" customWidth="1"/>
    <col min="344" max="344" width="4" bestFit="1" customWidth="1"/>
    <col min="345" max="345" width="6.85546875" bestFit="1" customWidth="1"/>
    <col min="346" max="347" width="5" bestFit="1" customWidth="1"/>
    <col min="348" max="348" width="6.85546875" bestFit="1" customWidth="1"/>
    <col min="349" max="350" width="5" bestFit="1" customWidth="1"/>
    <col min="351" max="352" width="6" bestFit="1" customWidth="1"/>
    <col min="353" max="353" width="6.85546875" bestFit="1" customWidth="1"/>
    <col min="354" max="354" width="6" bestFit="1" customWidth="1"/>
    <col min="355" max="355" width="6.85546875" bestFit="1" customWidth="1"/>
    <col min="356" max="356" width="5" bestFit="1" customWidth="1"/>
    <col min="357" max="358" width="6.85546875" bestFit="1" customWidth="1"/>
    <col min="359" max="359" width="5" bestFit="1" customWidth="1"/>
    <col min="360" max="360" width="6.85546875" bestFit="1" customWidth="1"/>
    <col min="361" max="361" width="6" bestFit="1" customWidth="1"/>
    <col min="362" max="362" width="7.85546875" bestFit="1" customWidth="1"/>
    <col min="363" max="363" width="6.85546875" bestFit="1" customWidth="1"/>
    <col min="364" max="364" width="5" bestFit="1" customWidth="1"/>
    <col min="365" max="365" width="6.85546875" bestFit="1" customWidth="1"/>
    <col min="366" max="366" width="6" bestFit="1" customWidth="1"/>
    <col min="367" max="367" width="6.85546875" bestFit="1" customWidth="1"/>
    <col min="368" max="370" width="5" bestFit="1" customWidth="1"/>
    <col min="371" max="371" width="6.85546875" bestFit="1" customWidth="1"/>
    <col min="372" max="372" width="6" bestFit="1" customWidth="1"/>
    <col min="373" max="374" width="6.85546875" bestFit="1" customWidth="1"/>
    <col min="375" max="375" width="6" bestFit="1" customWidth="1"/>
    <col min="376" max="376" width="7.85546875" bestFit="1" customWidth="1"/>
    <col min="377" max="377" width="7" bestFit="1" customWidth="1"/>
    <col min="378" max="378" width="7.85546875" bestFit="1" customWidth="1"/>
    <col min="379" max="379" width="6.85546875" bestFit="1" customWidth="1"/>
    <col min="380" max="380" width="5" bestFit="1" customWidth="1"/>
    <col min="381" max="381" width="6.85546875" bestFit="1" customWidth="1"/>
    <col min="382" max="382" width="5" bestFit="1" customWidth="1"/>
    <col min="383" max="383" width="6.85546875" bestFit="1" customWidth="1"/>
    <col min="384" max="384" width="6" bestFit="1" customWidth="1"/>
    <col min="385" max="385" width="6.85546875" bestFit="1" customWidth="1"/>
    <col min="386" max="386" width="6" bestFit="1" customWidth="1"/>
    <col min="387" max="387" width="6.85546875" bestFit="1" customWidth="1"/>
    <col min="388" max="388" width="5" bestFit="1" customWidth="1"/>
    <col min="389" max="389" width="6.85546875" bestFit="1" customWidth="1"/>
    <col min="390" max="390" width="7" bestFit="1" customWidth="1"/>
    <col min="391" max="392" width="7.85546875" bestFit="1" customWidth="1"/>
    <col min="393" max="393" width="5" bestFit="1" customWidth="1"/>
    <col min="394" max="394" width="6.85546875" bestFit="1" customWidth="1"/>
    <col min="395" max="395" width="7.85546875" bestFit="1" customWidth="1"/>
    <col min="396" max="396" width="5" bestFit="1" customWidth="1"/>
    <col min="397" max="397" width="6.85546875" bestFit="1" customWidth="1"/>
    <col min="398" max="398" width="6" bestFit="1" customWidth="1"/>
    <col min="399" max="399" width="6.85546875" bestFit="1" customWidth="1"/>
    <col min="400" max="400" width="7" bestFit="1" customWidth="1"/>
    <col min="401" max="402" width="7.85546875" bestFit="1" customWidth="1"/>
    <col min="403" max="403" width="5" bestFit="1" customWidth="1"/>
    <col min="404" max="404" width="6.85546875" bestFit="1" customWidth="1"/>
    <col min="405" max="405" width="6" bestFit="1" customWidth="1"/>
    <col min="406" max="406" width="6.85546875" bestFit="1" customWidth="1"/>
    <col min="407" max="407" width="6" bestFit="1" customWidth="1"/>
    <col min="408" max="408" width="6.85546875" bestFit="1" customWidth="1"/>
    <col min="409" max="409" width="7.85546875" bestFit="1" customWidth="1"/>
    <col min="410" max="410" width="4.85546875" bestFit="1" customWidth="1"/>
    <col min="411" max="411" width="6.85546875" bestFit="1" customWidth="1"/>
    <col min="412" max="412" width="5" bestFit="1" customWidth="1"/>
    <col min="413" max="413" width="6.85546875" bestFit="1" customWidth="1"/>
    <col min="414" max="414" width="7.85546875" bestFit="1" customWidth="1"/>
    <col min="415" max="415" width="7" bestFit="1" customWidth="1"/>
    <col min="416" max="417" width="7.85546875" bestFit="1" customWidth="1"/>
    <col min="418" max="418" width="5" bestFit="1" customWidth="1"/>
    <col min="419" max="419" width="6.85546875" bestFit="1" customWidth="1"/>
    <col min="420" max="420" width="7.85546875" bestFit="1" customWidth="1"/>
    <col min="421" max="421" width="6" bestFit="1" customWidth="1"/>
    <col min="422" max="422" width="6.85546875" bestFit="1" customWidth="1"/>
    <col min="423" max="423" width="7.85546875" bestFit="1" customWidth="1"/>
    <col min="424" max="424" width="5" bestFit="1" customWidth="1"/>
    <col min="425" max="425" width="6.85546875" bestFit="1" customWidth="1"/>
    <col min="426" max="426" width="7.85546875" bestFit="1" customWidth="1"/>
    <col min="427" max="427" width="11.28515625" bestFit="1" customWidth="1"/>
    <col min="428" max="428" width="7" bestFit="1" customWidth="1"/>
    <col min="429" max="429" width="7.85546875" bestFit="1" customWidth="1"/>
    <col min="430" max="430" width="6" bestFit="1" customWidth="1"/>
    <col min="431" max="431" width="7.85546875" bestFit="1" customWidth="1"/>
    <col min="432" max="432" width="7" bestFit="1" customWidth="1"/>
    <col min="433" max="433" width="7.85546875" bestFit="1" customWidth="1"/>
    <col min="434" max="434" width="6" bestFit="1" customWidth="1"/>
    <col min="435" max="435" width="7.85546875" bestFit="1" customWidth="1"/>
    <col min="436" max="436" width="6.85546875" bestFit="1" customWidth="1"/>
    <col min="437" max="440" width="4" bestFit="1" customWidth="1"/>
    <col min="441" max="441" width="6.85546875" bestFit="1" customWidth="1"/>
    <col min="442" max="443" width="5" bestFit="1" customWidth="1"/>
    <col min="444" max="444" width="6.85546875" bestFit="1" customWidth="1"/>
    <col min="445" max="445" width="5" bestFit="1" customWidth="1"/>
    <col min="446" max="446" width="6.85546875" bestFit="1" customWidth="1"/>
    <col min="447" max="448" width="6" bestFit="1" customWidth="1"/>
    <col min="449" max="449" width="6.85546875" bestFit="1" customWidth="1"/>
    <col min="450" max="450" width="6" bestFit="1" customWidth="1"/>
    <col min="451" max="451" width="7.85546875" bestFit="1" customWidth="1"/>
    <col min="452" max="452" width="6" bestFit="1" customWidth="1"/>
    <col min="453" max="453" width="7.85546875" bestFit="1" customWidth="1"/>
    <col min="454" max="454" width="6" bestFit="1" customWidth="1"/>
    <col min="455" max="455" width="7.85546875" bestFit="1" customWidth="1"/>
    <col min="456" max="456" width="7" bestFit="1" customWidth="1"/>
    <col min="457" max="457" width="7.85546875" bestFit="1" customWidth="1"/>
    <col min="458" max="458" width="7" bestFit="1" customWidth="1"/>
    <col min="459" max="459" width="8.85546875" bestFit="1" customWidth="1"/>
    <col min="460" max="460" width="6.85546875" bestFit="1" customWidth="1"/>
    <col min="461" max="461" width="6" bestFit="1" customWidth="1"/>
    <col min="462" max="463" width="6.85546875" bestFit="1" customWidth="1"/>
    <col min="464" max="464" width="5" bestFit="1" customWidth="1"/>
    <col min="465" max="465" width="6.85546875" bestFit="1" customWidth="1"/>
    <col min="466" max="466" width="6" bestFit="1" customWidth="1"/>
    <col min="467" max="467" width="6.85546875" bestFit="1" customWidth="1"/>
    <col min="468" max="468" width="6" bestFit="1" customWidth="1"/>
    <col min="469" max="469" width="7.85546875" bestFit="1" customWidth="1"/>
    <col min="470" max="470" width="6.85546875" bestFit="1" customWidth="1"/>
    <col min="471" max="471" width="5" bestFit="1" customWidth="1"/>
    <col min="472" max="473" width="6.85546875" bestFit="1" customWidth="1"/>
    <col min="474" max="474" width="5" bestFit="1" customWidth="1"/>
    <col min="475" max="476" width="6.85546875" bestFit="1" customWidth="1"/>
    <col min="477" max="477" width="6" bestFit="1" customWidth="1"/>
    <col min="478" max="478" width="7.85546875" bestFit="1" customWidth="1"/>
    <col min="479" max="479" width="6.85546875" bestFit="1" customWidth="1"/>
    <col min="480" max="480" width="6" bestFit="1" customWidth="1"/>
    <col min="481" max="481" width="6.85546875" bestFit="1" customWidth="1"/>
    <col min="482" max="482" width="7.85546875" bestFit="1" customWidth="1"/>
    <col min="483" max="483" width="11.140625" bestFit="1" customWidth="1"/>
    <col min="484" max="484" width="11.28515625" bestFit="1" customWidth="1"/>
    <col min="485" max="485" width="7.85546875" bestFit="1" customWidth="1"/>
    <col min="486" max="486" width="10.85546875" bestFit="1" customWidth="1"/>
    <col min="487" max="487" width="7.85546875" bestFit="1" customWidth="1"/>
    <col min="488" max="488" width="10.85546875" bestFit="1" customWidth="1"/>
    <col min="489" max="489" width="7.85546875" bestFit="1" customWidth="1"/>
    <col min="490" max="490" width="10.85546875" bestFit="1" customWidth="1"/>
    <col min="491" max="491" width="7.85546875" bestFit="1" customWidth="1"/>
    <col min="492" max="492" width="10.85546875" bestFit="1" customWidth="1"/>
    <col min="493" max="493" width="7.85546875" bestFit="1" customWidth="1"/>
    <col min="494" max="494" width="10.85546875" bestFit="1" customWidth="1"/>
    <col min="495" max="495" width="7.85546875" bestFit="1" customWidth="1"/>
    <col min="496" max="496" width="10.85546875" bestFit="1" customWidth="1"/>
    <col min="497" max="497" width="7.85546875" bestFit="1" customWidth="1"/>
    <col min="498" max="498" width="10.85546875" bestFit="1" customWidth="1"/>
    <col min="499" max="499" width="7.85546875" bestFit="1" customWidth="1"/>
    <col min="500" max="500" width="10.85546875" bestFit="1" customWidth="1"/>
    <col min="501" max="501" width="7.85546875" bestFit="1" customWidth="1"/>
    <col min="502" max="502" width="10.85546875" bestFit="1" customWidth="1"/>
    <col min="503" max="503" width="7.85546875" bestFit="1" customWidth="1"/>
    <col min="504" max="504" width="10.85546875" bestFit="1" customWidth="1"/>
    <col min="505" max="505" width="7.85546875" bestFit="1" customWidth="1"/>
    <col min="506" max="506" width="10.85546875" bestFit="1" customWidth="1"/>
    <col min="507" max="507" width="7.85546875" bestFit="1" customWidth="1"/>
    <col min="508" max="508" width="10.85546875" bestFit="1" customWidth="1"/>
    <col min="509" max="509" width="7.85546875" bestFit="1" customWidth="1"/>
    <col min="510" max="510" width="10.85546875" bestFit="1" customWidth="1"/>
    <col min="511" max="511" width="7.85546875" bestFit="1" customWidth="1"/>
    <col min="512" max="512" width="10.85546875" bestFit="1" customWidth="1"/>
    <col min="513" max="513" width="7.85546875" bestFit="1" customWidth="1"/>
    <col min="514" max="514" width="10.85546875" bestFit="1" customWidth="1"/>
    <col min="515" max="515" width="7.85546875" bestFit="1" customWidth="1"/>
    <col min="516" max="516" width="10.85546875" bestFit="1" customWidth="1"/>
    <col min="517" max="517" width="8.85546875" bestFit="1" customWidth="1"/>
    <col min="518" max="518" width="11.85546875" bestFit="1" customWidth="1"/>
    <col min="519" max="519" width="8.85546875" bestFit="1" customWidth="1"/>
    <col min="520" max="520" width="11.85546875" bestFit="1" customWidth="1"/>
    <col min="521" max="521" width="8.85546875" bestFit="1" customWidth="1"/>
    <col min="522" max="522" width="11.85546875" bestFit="1" customWidth="1"/>
    <col min="523" max="523" width="8.85546875" bestFit="1" customWidth="1"/>
    <col min="524" max="524" width="11.85546875" bestFit="1" customWidth="1"/>
    <col min="525" max="525" width="8.85546875" bestFit="1" customWidth="1"/>
    <col min="526" max="526" width="11.85546875" bestFit="1" customWidth="1"/>
    <col min="527" max="527" width="8.85546875" bestFit="1" customWidth="1"/>
    <col min="528" max="528" width="11.85546875" bestFit="1" customWidth="1"/>
    <col min="529" max="529" width="8.85546875" bestFit="1" customWidth="1"/>
    <col min="530" max="530" width="11.85546875" bestFit="1" customWidth="1"/>
    <col min="531" max="531" width="8.85546875" bestFit="1" customWidth="1"/>
    <col min="532" max="532" width="11.85546875" bestFit="1" customWidth="1"/>
    <col min="533" max="533" width="8.85546875" bestFit="1" customWidth="1"/>
    <col min="534" max="534" width="11.85546875" bestFit="1" customWidth="1"/>
    <col min="535" max="535" width="8.85546875" bestFit="1" customWidth="1"/>
    <col min="536" max="536" width="11.85546875" bestFit="1" customWidth="1"/>
    <col min="537" max="537" width="8.85546875" bestFit="1" customWidth="1"/>
    <col min="538" max="538" width="11.85546875" bestFit="1" customWidth="1"/>
    <col min="539" max="539" width="8.85546875" bestFit="1" customWidth="1"/>
    <col min="540" max="540" width="11.85546875" bestFit="1" customWidth="1"/>
    <col min="541" max="541" width="8.85546875" bestFit="1" customWidth="1"/>
    <col min="542" max="542" width="11.85546875" bestFit="1" customWidth="1"/>
    <col min="543" max="543" width="8.85546875" bestFit="1" customWidth="1"/>
    <col min="544" max="544" width="11.85546875" bestFit="1" customWidth="1"/>
    <col min="545" max="545" width="8.85546875" bestFit="1" customWidth="1"/>
    <col min="546" max="546" width="11.85546875" bestFit="1" customWidth="1"/>
    <col min="547" max="547" width="8.85546875" bestFit="1" customWidth="1"/>
    <col min="548" max="548" width="11.85546875" bestFit="1" customWidth="1"/>
    <col min="549" max="549" width="8.85546875" bestFit="1" customWidth="1"/>
    <col min="550" max="550" width="11.85546875" bestFit="1" customWidth="1"/>
    <col min="551" max="551" width="8.85546875" bestFit="1" customWidth="1"/>
    <col min="552" max="552" width="11.85546875" bestFit="1" customWidth="1"/>
    <col min="553" max="553" width="8.85546875" bestFit="1" customWidth="1"/>
    <col min="554" max="554" width="11.85546875" bestFit="1" customWidth="1"/>
    <col min="555" max="555" width="8.85546875" bestFit="1" customWidth="1"/>
    <col min="556" max="556" width="11.85546875" bestFit="1" customWidth="1"/>
    <col min="557" max="557" width="8.85546875" bestFit="1" customWidth="1"/>
    <col min="558" max="558" width="11.85546875" bestFit="1" customWidth="1"/>
    <col min="559" max="559" width="8.85546875" bestFit="1" customWidth="1"/>
    <col min="560" max="560" width="11.85546875" bestFit="1" customWidth="1"/>
    <col min="561" max="561" width="8.85546875" bestFit="1" customWidth="1"/>
    <col min="562" max="562" width="11.85546875" bestFit="1" customWidth="1"/>
    <col min="563" max="563" width="8.85546875" bestFit="1" customWidth="1"/>
    <col min="564" max="564" width="11.85546875" bestFit="1" customWidth="1"/>
    <col min="565" max="565" width="8.85546875" bestFit="1" customWidth="1"/>
    <col min="566" max="566" width="11.85546875" bestFit="1" customWidth="1"/>
    <col min="567" max="567" width="8.85546875" bestFit="1" customWidth="1"/>
    <col min="568" max="568" width="11.85546875" bestFit="1" customWidth="1"/>
    <col min="569" max="569" width="8.85546875" bestFit="1" customWidth="1"/>
    <col min="570" max="570" width="11.85546875" bestFit="1" customWidth="1"/>
    <col min="571" max="571" width="8.85546875" bestFit="1" customWidth="1"/>
    <col min="572" max="572" width="11.85546875" bestFit="1" customWidth="1"/>
    <col min="573" max="573" width="8.85546875" bestFit="1" customWidth="1"/>
    <col min="574" max="574" width="11.85546875" bestFit="1" customWidth="1"/>
    <col min="575" max="575" width="8.85546875" bestFit="1" customWidth="1"/>
    <col min="576" max="576" width="11.85546875" bestFit="1" customWidth="1"/>
    <col min="577" max="577" width="11.28515625" bestFit="1" customWidth="1"/>
  </cols>
  <sheetData>
    <row r="1" spans="1:10" ht="45.95" customHeight="1" thickBot="1" x14ac:dyDescent="0.3">
      <c r="A1" s="107" t="s">
        <v>58</v>
      </c>
      <c r="B1" s="106"/>
      <c r="C1" s="2"/>
    </row>
    <row r="2" spans="1:10" ht="19.5" thickBot="1" x14ac:dyDescent="0.35">
      <c r="A2" s="23"/>
      <c r="B2" s="24"/>
      <c r="C2" s="2"/>
      <c r="F2" s="35" t="s">
        <v>68</v>
      </c>
    </row>
    <row r="3" spans="1:10" ht="15.75" thickBot="1" x14ac:dyDescent="0.3">
      <c r="A3" s="3" t="s">
        <v>34</v>
      </c>
      <c r="B3" s="4"/>
      <c r="C3" s="5"/>
    </row>
    <row r="4" spans="1:10" ht="15.75" thickBot="1" x14ac:dyDescent="0.3">
      <c r="A4" s="6" t="s">
        <v>2</v>
      </c>
      <c r="B4" s="7"/>
      <c r="C4" s="5"/>
      <c r="E4" s="32" t="s">
        <v>0</v>
      </c>
      <c r="F4" t="s">
        <v>2</v>
      </c>
    </row>
    <row r="5" spans="1:10" x14ac:dyDescent="0.25">
      <c r="A5" s="8" t="s">
        <v>35</v>
      </c>
      <c r="B5" s="9">
        <v>28</v>
      </c>
      <c r="C5" s="10"/>
    </row>
    <row r="6" spans="1:10" ht="15.75" thickBot="1" x14ac:dyDescent="0.3">
      <c r="A6" s="11" t="s">
        <v>36</v>
      </c>
      <c r="B6" s="12">
        <v>280</v>
      </c>
      <c r="C6" s="10"/>
      <c r="E6" s="32" t="s">
        <v>61</v>
      </c>
      <c r="F6" t="s">
        <v>62</v>
      </c>
      <c r="G6" t="s">
        <v>63</v>
      </c>
      <c r="H6" t="s">
        <v>64</v>
      </c>
      <c r="I6" t="s">
        <v>65</v>
      </c>
      <c r="J6" t="s">
        <v>66</v>
      </c>
    </row>
    <row r="7" spans="1:10" ht="15.75" thickBot="1" x14ac:dyDescent="0.3">
      <c r="A7" s="5"/>
      <c r="B7" s="13"/>
      <c r="C7" s="5"/>
      <c r="E7" s="33" t="s">
        <v>3</v>
      </c>
      <c r="F7" s="50">
        <v>847800</v>
      </c>
      <c r="G7" s="36">
        <v>215</v>
      </c>
      <c r="H7" s="34">
        <v>394</v>
      </c>
      <c r="I7" s="34">
        <v>15</v>
      </c>
      <c r="J7" s="44">
        <v>3270.3402586877519</v>
      </c>
    </row>
    <row r="8" spans="1:10" ht="15.75" thickBot="1" x14ac:dyDescent="0.3">
      <c r="A8" s="14" t="s">
        <v>24</v>
      </c>
      <c r="B8" s="4"/>
      <c r="C8" s="5"/>
      <c r="E8" s="33" t="s">
        <v>13</v>
      </c>
      <c r="F8" s="48">
        <v>3315539</v>
      </c>
      <c r="G8" s="36">
        <v>678</v>
      </c>
      <c r="H8" s="34">
        <v>152</v>
      </c>
      <c r="I8" s="47">
        <v>25</v>
      </c>
      <c r="J8" s="45">
        <v>9852.9390765423668</v>
      </c>
    </row>
    <row r="9" spans="1:10" x14ac:dyDescent="0.25">
      <c r="A9" s="8" t="s">
        <v>35</v>
      </c>
      <c r="B9" s="9">
        <v>24</v>
      </c>
      <c r="C9" s="10"/>
      <c r="E9" s="33" t="s">
        <v>21</v>
      </c>
      <c r="F9" s="49">
        <v>2823140</v>
      </c>
      <c r="G9" s="51">
        <v>1306</v>
      </c>
      <c r="H9" s="34">
        <v>56</v>
      </c>
      <c r="I9" s="34">
        <v>11</v>
      </c>
      <c r="J9" s="46">
        <v>6876.7206647698586</v>
      </c>
    </row>
    <row r="10" spans="1:10" ht="15.75" thickBot="1" x14ac:dyDescent="0.3">
      <c r="A10" s="11" t="s">
        <v>36</v>
      </c>
      <c r="B10" s="12">
        <v>240</v>
      </c>
      <c r="C10" s="10"/>
      <c r="E10" s="33" t="s">
        <v>60</v>
      </c>
      <c r="F10" s="36">
        <v>6986479</v>
      </c>
      <c r="G10" s="36">
        <v>2199</v>
      </c>
      <c r="H10" s="34">
        <v>602</v>
      </c>
      <c r="I10" s="34">
        <v>51</v>
      </c>
      <c r="J10" s="37">
        <v>19999.999999999978</v>
      </c>
    </row>
    <row r="11" spans="1:10" ht="15.75" x14ac:dyDescent="0.25">
      <c r="A11" s="15"/>
      <c r="B11" s="15"/>
      <c r="C11" s="5"/>
      <c r="E11" s="38" t="s">
        <v>69</v>
      </c>
      <c r="F11" s="39">
        <f>ROUND(GETPIVOTDATA("Sum of Sum of Impressions",$E$6)/30, 2)</f>
        <v>232882.63</v>
      </c>
      <c r="G11" s="40">
        <f>GETPIVOTDATA("Sum of Sum of Clicks",$E$6)/30</f>
        <v>73.3</v>
      </c>
      <c r="H11" s="41">
        <f>GETPIVOTDATA("Sum of Sum of Quotes",$E$6)/30</f>
        <v>20.066666666666666</v>
      </c>
      <c r="I11" s="40">
        <f>GETPIVOTDATA("Sum of Sum of Sales",$E$6)/30</f>
        <v>1.7</v>
      </c>
      <c r="J11" s="42">
        <f>GETPIVOTDATA("Sum of Sum of Spend",$E$6)/30</f>
        <v>666.66666666666595</v>
      </c>
    </row>
    <row r="12" spans="1:10" ht="15.75" thickBot="1" x14ac:dyDescent="0.3">
      <c r="A12" s="5"/>
      <c r="B12" s="5"/>
      <c r="C12" s="5"/>
    </row>
    <row r="13" spans="1:10" ht="15.75" thickBot="1" x14ac:dyDescent="0.3">
      <c r="A13" s="105" t="s">
        <v>37</v>
      </c>
      <c r="B13" s="106"/>
      <c r="C13" s="5"/>
    </row>
    <row r="14" spans="1:10" ht="15.75" thickBot="1" x14ac:dyDescent="0.3">
      <c r="A14" s="16"/>
      <c r="B14" s="17" t="s">
        <v>2</v>
      </c>
      <c r="C14" s="18" t="s">
        <v>24</v>
      </c>
    </row>
    <row r="15" spans="1:10" x14ac:dyDescent="0.25">
      <c r="A15" s="8" t="s">
        <v>38</v>
      </c>
      <c r="B15" s="110">
        <f>GETPIVOTDATA("Sum of Sum of Impressions",$E$6)</f>
        <v>6986479</v>
      </c>
      <c r="C15" s="111">
        <f>GETPIVOTDATA("Sum of Sum of Impressions",$E$20)</f>
        <v>2144499</v>
      </c>
    </row>
    <row r="16" spans="1:10" ht="18.75" x14ac:dyDescent="0.3">
      <c r="A16" s="19" t="s">
        <v>39</v>
      </c>
      <c r="B16" s="20">
        <f>GETPIVOTDATA("Sum of Sum of Clicks",$E$6)</f>
        <v>2199</v>
      </c>
      <c r="C16" s="21">
        <f>GETPIVOTDATA("Sum of Sum of Clicks",$E$20)</f>
        <v>1379</v>
      </c>
      <c r="F16" s="35" t="s">
        <v>67</v>
      </c>
    </row>
    <row r="17" spans="1:14" x14ac:dyDescent="0.25">
      <c r="A17" s="19" t="s">
        <v>40</v>
      </c>
      <c r="B17" s="20">
        <f>GETPIVOTDATA("Sum of Sum of Quotes",$E$6)</f>
        <v>602</v>
      </c>
      <c r="C17" s="21">
        <f>GETPIVOTDATA("Sum of Sum of Quotes",$E$20)</f>
        <v>495</v>
      </c>
    </row>
    <row r="18" spans="1:14" x14ac:dyDescent="0.25">
      <c r="A18" s="19" t="s">
        <v>41</v>
      </c>
      <c r="B18" s="20">
        <f>GETPIVOTDATA("Sum of Sum of Sales",$E$6)</f>
        <v>51</v>
      </c>
      <c r="C18" s="21">
        <f>GETPIVOTDATA("Sum of Sum of Sales",$E$20)</f>
        <v>79</v>
      </c>
      <c r="E18" s="32" t="s">
        <v>0</v>
      </c>
      <c r="F18" t="s">
        <v>24</v>
      </c>
    </row>
    <row r="19" spans="1:14" x14ac:dyDescent="0.25">
      <c r="A19" s="19" t="s">
        <v>42</v>
      </c>
      <c r="B19" s="20">
        <f>GETPIVOTDATA("Sum of Sum of Spend",$E$6)</f>
        <v>19999.999999999978</v>
      </c>
      <c r="C19" s="21">
        <f>GETPIVOTDATA("Sum of Sum of Spend",$E$20)</f>
        <v>19999.999999999945</v>
      </c>
    </row>
    <row r="20" spans="1:14" x14ac:dyDescent="0.25">
      <c r="A20" s="19" t="s">
        <v>43</v>
      </c>
      <c r="B20" s="113">
        <f>ROUND(B19/B17, 2)</f>
        <v>33.22</v>
      </c>
      <c r="C20" s="78">
        <f>ROUND(C19/C17, 2)</f>
        <v>40.4</v>
      </c>
      <c r="E20" s="32" t="s">
        <v>61</v>
      </c>
      <c r="F20" t="s">
        <v>62</v>
      </c>
      <c r="G20" t="s">
        <v>63</v>
      </c>
      <c r="H20" t="s">
        <v>64</v>
      </c>
      <c r="I20" t="s">
        <v>65</v>
      </c>
      <c r="J20" t="s">
        <v>66</v>
      </c>
    </row>
    <row r="21" spans="1:14" x14ac:dyDescent="0.25">
      <c r="A21" s="19" t="s">
        <v>44</v>
      </c>
      <c r="B21" s="112">
        <f>ROUND(B19/B18, 2)</f>
        <v>392.16</v>
      </c>
      <c r="C21" s="114">
        <f>ROUND(C19/C18, 2)</f>
        <v>253.16</v>
      </c>
      <c r="E21" s="33" t="s">
        <v>24</v>
      </c>
      <c r="F21" s="36">
        <v>2144499</v>
      </c>
      <c r="G21" s="36">
        <v>1379</v>
      </c>
      <c r="H21" s="34">
        <v>495</v>
      </c>
      <c r="I21" s="47">
        <v>79</v>
      </c>
      <c r="J21" s="37">
        <v>19999.999999999945</v>
      </c>
    </row>
    <row r="22" spans="1:14" ht="15.75" thickBot="1" x14ac:dyDescent="0.3">
      <c r="A22" s="11" t="s">
        <v>45</v>
      </c>
      <c r="B22" s="22">
        <f>ROUND((B19/B15) * 1000, 2)</f>
        <v>2.86</v>
      </c>
      <c r="C22" s="22">
        <f>ROUND((C19/C15) * 1000, 2)</f>
        <v>9.33</v>
      </c>
      <c r="E22" s="33" t="s">
        <v>60</v>
      </c>
      <c r="F22" s="36">
        <v>2144499</v>
      </c>
      <c r="G22" s="36">
        <v>1379</v>
      </c>
      <c r="H22" s="34">
        <v>495</v>
      </c>
      <c r="I22" s="34">
        <v>79</v>
      </c>
      <c r="J22" s="37">
        <v>19999.999999999945</v>
      </c>
    </row>
    <row r="23" spans="1:14" ht="16.5" thickBot="1" x14ac:dyDescent="0.3">
      <c r="E23" s="38" t="s">
        <v>69</v>
      </c>
      <c r="F23" s="43">
        <f>GETPIVOTDATA("Sum of Sum of Impressions",$E$20)/30</f>
        <v>71483.3</v>
      </c>
      <c r="G23" s="43">
        <f>GETPIVOTDATA("Sum of Sum of Clicks",$E$20)/30</f>
        <v>45.966666666666669</v>
      </c>
      <c r="H23" s="43">
        <f>GETPIVOTDATA("Sum of Sum of Quotes",$E$20)/30</f>
        <v>16.5</v>
      </c>
      <c r="I23" s="43">
        <f>GETPIVOTDATA("Sum of Sum of Sales",$E$20)/30</f>
        <v>2.6333333333333333</v>
      </c>
      <c r="J23" s="42">
        <f>GETPIVOTDATA("Sum of Sum of Spend",$E$20)/30</f>
        <v>666.66666666666481</v>
      </c>
    </row>
    <row r="24" spans="1:14" ht="190.5" customHeight="1" thickBot="1" x14ac:dyDescent="0.3">
      <c r="A24" s="107" t="s">
        <v>57</v>
      </c>
      <c r="B24" s="108"/>
      <c r="C24" s="109"/>
    </row>
    <row r="25" spans="1:14" ht="15.75" thickBot="1" x14ac:dyDescent="0.3"/>
    <row r="26" spans="1:14" ht="15.75" thickBot="1" x14ac:dyDescent="0.3">
      <c r="A26" s="25" t="s">
        <v>2</v>
      </c>
    </row>
    <row r="27" spans="1:14" ht="15.75" thickBot="1" x14ac:dyDescent="0.3">
      <c r="A27" s="54" t="s">
        <v>1</v>
      </c>
      <c r="B27" s="26" t="s">
        <v>38</v>
      </c>
      <c r="C27" s="26" t="s">
        <v>39</v>
      </c>
      <c r="D27" s="27" t="s">
        <v>40</v>
      </c>
      <c r="E27" s="27" t="s">
        <v>41</v>
      </c>
      <c r="F27" s="27" t="s">
        <v>42</v>
      </c>
      <c r="G27" s="27" t="s">
        <v>73</v>
      </c>
    </row>
    <row r="28" spans="1:14" ht="23.25" customHeight="1" x14ac:dyDescent="0.3">
      <c r="A28" s="87" t="s">
        <v>3</v>
      </c>
      <c r="B28" s="55"/>
      <c r="C28" s="55"/>
      <c r="D28" s="55"/>
      <c r="E28" s="56"/>
      <c r="F28" s="56"/>
      <c r="G28" s="90"/>
    </row>
    <row r="29" spans="1:14" x14ac:dyDescent="0.25">
      <c r="A29" s="65" t="s">
        <v>8</v>
      </c>
      <c r="B29" s="66">
        <v>40269</v>
      </c>
      <c r="C29" s="66">
        <v>16</v>
      </c>
      <c r="D29" s="66">
        <v>20</v>
      </c>
      <c r="E29" s="66">
        <v>6</v>
      </c>
      <c r="F29" s="91">
        <v>121.64416609700275</v>
      </c>
      <c r="G29" s="69">
        <f>F29/E29</f>
        <v>20.274027682833793</v>
      </c>
    </row>
    <row r="30" spans="1:14" x14ac:dyDescent="0.25">
      <c r="A30" s="65" t="s">
        <v>7</v>
      </c>
      <c r="B30" s="66">
        <v>213832</v>
      </c>
      <c r="C30" s="66">
        <v>33</v>
      </c>
      <c r="D30" s="66">
        <v>65</v>
      </c>
      <c r="E30" s="66">
        <v>6</v>
      </c>
      <c r="F30" s="91">
        <v>662.21301464946919</v>
      </c>
      <c r="G30" s="69">
        <f t="shared" ref="G30:G32" si="0">F30/E30</f>
        <v>110.36883577491153</v>
      </c>
      <c r="M30" s="32" t="s">
        <v>48</v>
      </c>
      <c r="N30" t="s">
        <v>13</v>
      </c>
    </row>
    <row r="31" spans="1:14" x14ac:dyDescent="0.25">
      <c r="A31" s="65" t="s">
        <v>6</v>
      </c>
      <c r="B31" s="66">
        <v>147437</v>
      </c>
      <c r="C31" s="66">
        <v>55</v>
      </c>
      <c r="D31" s="66">
        <v>102</v>
      </c>
      <c r="E31" s="66">
        <v>2</v>
      </c>
      <c r="F31" s="91">
        <v>717.19369609053831</v>
      </c>
      <c r="G31" s="69">
        <f t="shared" si="0"/>
        <v>358.59684804526916</v>
      </c>
    </row>
    <row r="32" spans="1:14" x14ac:dyDescent="0.25">
      <c r="A32" s="89" t="s">
        <v>12</v>
      </c>
      <c r="B32" s="82">
        <v>259108</v>
      </c>
      <c r="C32" s="82">
        <v>65</v>
      </c>
      <c r="D32" s="82">
        <v>66</v>
      </c>
      <c r="E32" s="82">
        <v>1</v>
      </c>
      <c r="F32" s="92">
        <v>1245.9716514780671</v>
      </c>
      <c r="G32" s="83">
        <f t="shared" si="0"/>
        <v>1245.9716514780671</v>
      </c>
      <c r="N32" s="32" t="s">
        <v>70</v>
      </c>
    </row>
    <row r="33" spans="1:24" x14ac:dyDescent="0.25">
      <c r="A33" s="52" t="s">
        <v>9</v>
      </c>
      <c r="B33" s="29">
        <v>7980</v>
      </c>
      <c r="C33" s="29">
        <v>0</v>
      </c>
      <c r="D33" s="29">
        <v>34</v>
      </c>
      <c r="E33" s="29">
        <v>0</v>
      </c>
      <c r="F33" s="93">
        <v>21.835530086139709</v>
      </c>
      <c r="G33" s="70">
        <v>0</v>
      </c>
      <c r="M33" s="32" t="s">
        <v>71</v>
      </c>
      <c r="N33" t="s">
        <v>14</v>
      </c>
      <c r="O33" t="s">
        <v>15</v>
      </c>
      <c r="P33" t="s">
        <v>20</v>
      </c>
      <c r="Q33" t="s">
        <v>16</v>
      </c>
      <c r="R33" t="s">
        <v>46</v>
      </c>
      <c r="S33" t="s">
        <v>17</v>
      </c>
      <c r="T33" t="s">
        <v>18</v>
      </c>
      <c r="U33" t="s">
        <v>19</v>
      </c>
      <c r="V33" t="s">
        <v>33</v>
      </c>
      <c r="W33" t="s">
        <v>54</v>
      </c>
      <c r="X33" t="s">
        <v>60</v>
      </c>
    </row>
    <row r="34" spans="1:24" x14ac:dyDescent="0.25">
      <c r="A34" s="52" t="s">
        <v>10</v>
      </c>
      <c r="B34" s="29">
        <v>27663</v>
      </c>
      <c r="C34" s="29">
        <v>7</v>
      </c>
      <c r="D34" s="29">
        <v>28</v>
      </c>
      <c r="E34" s="29">
        <v>0</v>
      </c>
      <c r="F34" s="93">
        <v>79.584657366329168</v>
      </c>
      <c r="G34" s="70">
        <v>0</v>
      </c>
      <c r="M34" s="33" t="s">
        <v>62</v>
      </c>
      <c r="N34" s="34">
        <v>7316</v>
      </c>
      <c r="O34" s="34">
        <v>330</v>
      </c>
      <c r="P34" s="34">
        <v>2381</v>
      </c>
      <c r="Q34" s="34">
        <v>3848</v>
      </c>
      <c r="R34" s="34">
        <v>26649</v>
      </c>
      <c r="S34" s="34">
        <v>325</v>
      </c>
      <c r="T34" s="34">
        <v>5961</v>
      </c>
      <c r="U34" s="34">
        <v>60039</v>
      </c>
      <c r="V34" s="34">
        <v>68434</v>
      </c>
      <c r="W34" s="34">
        <v>3140256</v>
      </c>
      <c r="X34" s="34">
        <v>3315539</v>
      </c>
    </row>
    <row r="35" spans="1:24" x14ac:dyDescent="0.25">
      <c r="A35" s="67" t="s">
        <v>4</v>
      </c>
      <c r="B35" s="68">
        <v>35389</v>
      </c>
      <c r="C35" s="68">
        <v>9</v>
      </c>
      <c r="D35" s="68">
        <v>2</v>
      </c>
      <c r="E35" s="68">
        <v>0</v>
      </c>
      <c r="F35" s="94">
        <v>96.990839243833733</v>
      </c>
      <c r="G35" s="71">
        <v>0</v>
      </c>
      <c r="M35" s="33" t="s">
        <v>63</v>
      </c>
      <c r="N35" s="34">
        <v>5</v>
      </c>
      <c r="O35" s="34">
        <v>0</v>
      </c>
      <c r="P35" s="34">
        <v>0</v>
      </c>
      <c r="Q35" s="34">
        <v>1</v>
      </c>
      <c r="R35" s="34">
        <v>14</v>
      </c>
      <c r="S35" s="34">
        <v>0</v>
      </c>
      <c r="T35" s="34">
        <v>5</v>
      </c>
      <c r="U35" s="34">
        <v>47</v>
      </c>
      <c r="V35" s="34">
        <v>26</v>
      </c>
      <c r="W35" s="34">
        <v>580</v>
      </c>
      <c r="X35" s="34">
        <v>678</v>
      </c>
    </row>
    <row r="36" spans="1:24" x14ac:dyDescent="0.25">
      <c r="A36" s="67" t="s">
        <v>5</v>
      </c>
      <c r="B36" s="68">
        <v>50248</v>
      </c>
      <c r="C36" s="68">
        <v>13</v>
      </c>
      <c r="D36" s="68">
        <v>29</v>
      </c>
      <c r="E36" s="68">
        <v>0</v>
      </c>
      <c r="F36" s="94">
        <v>135.9342701977136</v>
      </c>
      <c r="G36" s="71">
        <v>0</v>
      </c>
      <c r="M36" s="33" t="s">
        <v>64</v>
      </c>
      <c r="N36" s="34">
        <v>3</v>
      </c>
      <c r="O36" s="34">
        <v>0</v>
      </c>
      <c r="P36" s="34">
        <v>3</v>
      </c>
      <c r="Q36" s="34">
        <v>0</v>
      </c>
      <c r="R36" s="34">
        <v>10</v>
      </c>
      <c r="S36" s="34">
        <v>0</v>
      </c>
      <c r="T36" s="34">
        <v>5</v>
      </c>
      <c r="U36" s="34">
        <v>31</v>
      </c>
      <c r="V36" s="34">
        <v>9</v>
      </c>
      <c r="W36" s="34">
        <v>91</v>
      </c>
      <c r="X36" s="34">
        <v>152</v>
      </c>
    </row>
    <row r="37" spans="1:24" x14ac:dyDescent="0.25">
      <c r="A37" s="67" t="s">
        <v>11</v>
      </c>
      <c r="B37" s="68">
        <v>65874</v>
      </c>
      <c r="C37" s="68">
        <v>17</v>
      </c>
      <c r="D37" s="68">
        <v>48</v>
      </c>
      <c r="E37" s="68">
        <v>0</v>
      </c>
      <c r="F37" s="94">
        <v>188.97243347865873</v>
      </c>
      <c r="G37" s="71">
        <v>0</v>
      </c>
      <c r="M37" s="33" t="s">
        <v>65</v>
      </c>
      <c r="N37" s="34">
        <v>1</v>
      </c>
      <c r="O37" s="34">
        <v>0</v>
      </c>
      <c r="P37" s="34">
        <v>0</v>
      </c>
      <c r="Q37" s="34">
        <v>0</v>
      </c>
      <c r="R37" s="34">
        <v>5</v>
      </c>
      <c r="S37" s="34">
        <v>0</v>
      </c>
      <c r="T37" s="34">
        <v>0</v>
      </c>
      <c r="U37" s="34">
        <v>4</v>
      </c>
      <c r="V37" s="34">
        <v>1</v>
      </c>
      <c r="W37" s="34">
        <v>14</v>
      </c>
      <c r="X37" s="34">
        <v>25</v>
      </c>
    </row>
    <row r="38" spans="1:24" x14ac:dyDescent="0.25">
      <c r="A38" s="84"/>
      <c r="B38" s="84"/>
      <c r="C38" s="84"/>
      <c r="D38" s="84"/>
      <c r="E38" s="84"/>
      <c r="F38" s="84"/>
      <c r="G38" s="84"/>
      <c r="M38" s="33" t="s">
        <v>66</v>
      </c>
      <c r="N38" s="34">
        <v>17.600987952958469</v>
      </c>
      <c r="O38" s="34">
        <v>0.79395533230065574</v>
      </c>
      <c r="P38" s="34">
        <v>21.294194352577239</v>
      </c>
      <c r="Q38" s="34">
        <v>4.213112154624473</v>
      </c>
      <c r="R38" s="34">
        <v>442.4759917952602</v>
      </c>
      <c r="S38" s="34">
        <v>2.8142715521948922</v>
      </c>
      <c r="T38" s="34">
        <v>65.964668528706696</v>
      </c>
      <c r="U38" s="34">
        <v>697.21903644536678</v>
      </c>
      <c r="V38" s="34">
        <v>564.15937408749448</v>
      </c>
      <c r="W38" s="34">
        <v>8036.4034843408845</v>
      </c>
      <c r="X38" s="34">
        <v>9852.9390765423686</v>
      </c>
    </row>
    <row r="39" spans="1:24" ht="24.75" customHeight="1" x14ac:dyDescent="0.3">
      <c r="A39" s="86" t="s">
        <v>13</v>
      </c>
      <c r="B39" s="57"/>
      <c r="C39" s="57"/>
      <c r="D39" s="57"/>
      <c r="E39" s="58"/>
      <c r="F39" s="95"/>
      <c r="G39" s="95"/>
    </row>
    <row r="40" spans="1:24" x14ac:dyDescent="0.25">
      <c r="A40" s="74" t="s">
        <v>54</v>
      </c>
      <c r="B40" s="66">
        <v>3140256</v>
      </c>
      <c r="C40" s="66">
        <v>580</v>
      </c>
      <c r="D40" s="66">
        <v>91</v>
      </c>
      <c r="E40" s="66">
        <v>14</v>
      </c>
      <c r="F40" s="91">
        <v>8036.4034843408845</v>
      </c>
      <c r="G40" s="69">
        <f>F40/E40</f>
        <v>574.02882031006322</v>
      </c>
    </row>
    <row r="41" spans="1:24" x14ac:dyDescent="0.25">
      <c r="A41" s="74" t="s">
        <v>46</v>
      </c>
      <c r="B41" s="66">
        <v>26649</v>
      </c>
      <c r="C41" s="66">
        <v>14</v>
      </c>
      <c r="D41" s="66">
        <v>10</v>
      </c>
      <c r="E41" s="66">
        <v>5</v>
      </c>
      <c r="F41" s="91">
        <v>442.4759917952602</v>
      </c>
      <c r="G41" s="69">
        <f>F41/E41</f>
        <v>88.49519835905204</v>
      </c>
    </row>
    <row r="42" spans="1:24" x14ac:dyDescent="0.25">
      <c r="A42" s="74" t="s">
        <v>19</v>
      </c>
      <c r="B42" s="66">
        <v>60039</v>
      </c>
      <c r="C42" s="66">
        <v>47</v>
      </c>
      <c r="D42" s="66">
        <v>31</v>
      </c>
      <c r="E42" s="66">
        <v>4</v>
      </c>
      <c r="F42" s="91">
        <v>697.21903644536678</v>
      </c>
      <c r="G42" s="69">
        <f>F42/E42</f>
        <v>174.3047591113417</v>
      </c>
    </row>
    <row r="43" spans="1:24" x14ac:dyDescent="0.25">
      <c r="A43" s="63" t="s">
        <v>14</v>
      </c>
      <c r="B43" s="29">
        <v>7316</v>
      </c>
      <c r="C43" s="29">
        <v>5</v>
      </c>
      <c r="D43" s="29">
        <v>3</v>
      </c>
      <c r="E43" s="29">
        <v>1</v>
      </c>
      <c r="F43" s="93">
        <v>17.600987952958469</v>
      </c>
      <c r="G43" s="70">
        <f>F43/E43</f>
        <v>17.600987952958469</v>
      </c>
    </row>
    <row r="44" spans="1:24" x14ac:dyDescent="0.25">
      <c r="A44" s="81" t="s">
        <v>33</v>
      </c>
      <c r="B44" s="82">
        <v>68434</v>
      </c>
      <c r="C44" s="82">
        <v>26</v>
      </c>
      <c r="D44" s="82">
        <v>9</v>
      </c>
      <c r="E44" s="82">
        <v>1</v>
      </c>
      <c r="F44" s="92">
        <v>564.15937408749448</v>
      </c>
      <c r="G44" s="83">
        <f>F44/E44</f>
        <v>564.15937408749448</v>
      </c>
    </row>
    <row r="45" spans="1:24" x14ac:dyDescent="0.25">
      <c r="A45" s="63" t="s">
        <v>15</v>
      </c>
      <c r="B45" s="79">
        <v>330</v>
      </c>
      <c r="C45" s="79">
        <v>0</v>
      </c>
      <c r="D45" s="79">
        <v>0</v>
      </c>
      <c r="E45" s="79">
        <v>0</v>
      </c>
      <c r="F45" s="96">
        <v>0.79395533230065574</v>
      </c>
      <c r="G45" s="70">
        <v>0</v>
      </c>
    </row>
    <row r="46" spans="1:24" x14ac:dyDescent="0.25">
      <c r="A46" s="63" t="s">
        <v>17</v>
      </c>
      <c r="B46" s="79">
        <v>325</v>
      </c>
      <c r="C46" s="79">
        <v>0</v>
      </c>
      <c r="D46" s="79">
        <v>0</v>
      </c>
      <c r="E46" s="79">
        <v>0</v>
      </c>
      <c r="F46" s="96">
        <v>2.8142715521948922</v>
      </c>
      <c r="G46" s="70">
        <v>0</v>
      </c>
    </row>
    <row r="47" spans="1:24" x14ac:dyDescent="0.25">
      <c r="A47" s="75" t="s">
        <v>16</v>
      </c>
      <c r="B47" s="68">
        <v>3848</v>
      </c>
      <c r="C47" s="68">
        <v>1</v>
      </c>
      <c r="D47" s="68">
        <v>0</v>
      </c>
      <c r="E47" s="68">
        <v>0</v>
      </c>
      <c r="F47" s="94">
        <v>4.213112154624473</v>
      </c>
      <c r="G47" s="71">
        <v>0</v>
      </c>
    </row>
    <row r="48" spans="1:24" x14ac:dyDescent="0.25">
      <c r="A48" s="67" t="s">
        <v>20</v>
      </c>
      <c r="B48" s="80">
        <v>2381</v>
      </c>
      <c r="C48" s="80">
        <v>0</v>
      </c>
      <c r="D48" s="80">
        <v>3</v>
      </c>
      <c r="E48" s="80">
        <v>0</v>
      </c>
      <c r="F48" s="97">
        <v>21.294194352577239</v>
      </c>
      <c r="G48" s="71">
        <v>0</v>
      </c>
    </row>
    <row r="49" spans="1:24" x14ac:dyDescent="0.25">
      <c r="A49" s="75" t="s">
        <v>18</v>
      </c>
      <c r="B49" s="68">
        <v>5961</v>
      </c>
      <c r="C49" s="68">
        <v>5</v>
      </c>
      <c r="D49" s="68">
        <v>5</v>
      </c>
      <c r="E49" s="68">
        <v>0</v>
      </c>
      <c r="F49" s="94">
        <v>65.964668528706696</v>
      </c>
      <c r="G49" s="71">
        <v>0</v>
      </c>
    </row>
    <row r="50" spans="1:24" x14ac:dyDescent="0.25">
      <c r="A50" s="85"/>
      <c r="B50" s="85"/>
      <c r="C50" s="85"/>
      <c r="D50" s="85"/>
      <c r="E50" s="85"/>
      <c r="F50" s="85"/>
      <c r="G50" s="85"/>
    </row>
    <row r="51" spans="1:24" ht="25.5" customHeight="1" x14ac:dyDescent="0.35">
      <c r="A51" s="88" t="s">
        <v>21</v>
      </c>
      <c r="B51" s="60"/>
      <c r="C51" s="60"/>
      <c r="D51" s="60"/>
      <c r="E51" s="59"/>
      <c r="F51" s="98"/>
      <c r="G51" s="98"/>
    </row>
    <row r="52" spans="1:24" x14ac:dyDescent="0.25">
      <c r="A52" s="76" t="s">
        <v>23</v>
      </c>
      <c r="B52" s="66">
        <v>382507</v>
      </c>
      <c r="C52" s="66">
        <v>385</v>
      </c>
      <c r="D52" s="66">
        <v>32</v>
      </c>
      <c r="E52" s="66">
        <v>5</v>
      </c>
      <c r="F52" s="91">
        <v>699.80313538626149</v>
      </c>
      <c r="G52" s="69">
        <f>F52/E52</f>
        <v>139.9606270772523</v>
      </c>
    </row>
    <row r="53" spans="1:24" x14ac:dyDescent="0.25">
      <c r="A53" s="77" t="s">
        <v>55</v>
      </c>
      <c r="B53" s="68">
        <v>2424892</v>
      </c>
      <c r="C53" s="68">
        <v>913</v>
      </c>
      <c r="D53" s="68">
        <v>9</v>
      </c>
      <c r="E53" s="68">
        <v>4</v>
      </c>
      <c r="F53" s="94">
        <v>6135.332302432811</v>
      </c>
      <c r="G53" s="71">
        <f>F53/E53</f>
        <v>1533.8330756082028</v>
      </c>
    </row>
    <row r="54" spans="1:24" x14ac:dyDescent="0.25">
      <c r="A54" s="64" t="s">
        <v>22</v>
      </c>
      <c r="B54" s="62">
        <v>15741</v>
      </c>
      <c r="C54" s="62">
        <v>8</v>
      </c>
      <c r="D54" s="62">
        <v>15</v>
      </c>
      <c r="E54" s="62">
        <v>2</v>
      </c>
      <c r="F54" s="99">
        <v>41.585226950784318</v>
      </c>
      <c r="G54" s="70">
        <f>F54/E54</f>
        <v>20.792613475392159</v>
      </c>
    </row>
    <row r="55" spans="1:24" x14ac:dyDescent="0.25">
      <c r="A55" s="61"/>
      <c r="B55" s="62"/>
      <c r="C55" s="62"/>
      <c r="D55" s="62"/>
      <c r="E55" s="61"/>
      <c r="F55" s="100"/>
      <c r="G55" s="70"/>
      <c r="N55" s="32" t="s">
        <v>48</v>
      </c>
      <c r="O55" t="s">
        <v>72</v>
      </c>
    </row>
    <row r="56" spans="1:24" ht="15.75" thickBot="1" x14ac:dyDescent="0.3">
      <c r="F56" s="37"/>
      <c r="G56" s="37"/>
    </row>
    <row r="57" spans="1:24" ht="15.75" thickBot="1" x14ac:dyDescent="0.3">
      <c r="A57" s="25" t="s">
        <v>24</v>
      </c>
      <c r="O57" s="32" t="s">
        <v>70</v>
      </c>
    </row>
    <row r="58" spans="1:24" ht="15.75" thickBot="1" x14ac:dyDescent="0.3">
      <c r="A58" s="73" t="s">
        <v>1</v>
      </c>
      <c r="B58" s="73" t="s">
        <v>38</v>
      </c>
      <c r="C58" s="73" t="s">
        <v>39</v>
      </c>
      <c r="D58" s="72" t="s">
        <v>40</v>
      </c>
      <c r="E58" s="72" t="s">
        <v>41</v>
      </c>
      <c r="F58" s="72" t="s">
        <v>42</v>
      </c>
      <c r="G58" s="27" t="s">
        <v>73</v>
      </c>
      <c r="N58" s="32" t="s">
        <v>71</v>
      </c>
      <c r="O58" t="s">
        <v>30</v>
      </c>
      <c r="P58" t="s">
        <v>25</v>
      </c>
      <c r="Q58" t="s">
        <v>26</v>
      </c>
      <c r="R58" t="s">
        <v>27</v>
      </c>
      <c r="S58" t="s">
        <v>28</v>
      </c>
      <c r="T58" t="s">
        <v>56</v>
      </c>
      <c r="U58" t="s">
        <v>29</v>
      </c>
      <c r="V58" t="s">
        <v>31</v>
      </c>
      <c r="W58" t="s">
        <v>32</v>
      </c>
      <c r="X58" t="s">
        <v>60</v>
      </c>
    </row>
    <row r="59" spans="1:24" ht="27.75" customHeight="1" x14ac:dyDescent="0.35">
      <c r="A59" s="88" t="s">
        <v>24</v>
      </c>
      <c r="B59" s="53"/>
      <c r="C59" s="53"/>
      <c r="D59" s="53"/>
      <c r="E59" s="58"/>
      <c r="F59" s="58"/>
      <c r="G59" s="58"/>
      <c r="N59" s="33" t="s">
        <v>62</v>
      </c>
      <c r="O59" s="34">
        <v>262014</v>
      </c>
      <c r="P59" s="34">
        <v>155666</v>
      </c>
      <c r="Q59" s="34">
        <v>37232</v>
      </c>
      <c r="R59" s="34">
        <v>2622</v>
      </c>
      <c r="S59" s="34">
        <v>89712</v>
      </c>
      <c r="T59" s="34">
        <v>670979</v>
      </c>
      <c r="U59" s="34">
        <v>423827</v>
      </c>
      <c r="V59" s="34">
        <v>39522</v>
      </c>
      <c r="W59" s="34">
        <v>462925</v>
      </c>
      <c r="X59" s="34">
        <v>2144499</v>
      </c>
    </row>
    <row r="60" spans="1:24" x14ac:dyDescent="0.25">
      <c r="A60" s="65" t="s">
        <v>32</v>
      </c>
      <c r="B60" s="66">
        <v>462925</v>
      </c>
      <c r="C60" s="66">
        <v>215</v>
      </c>
      <c r="D60" s="66">
        <v>139</v>
      </c>
      <c r="E60" s="66">
        <v>28</v>
      </c>
      <c r="F60" s="69">
        <v>2747.6783555971278</v>
      </c>
      <c r="G60" s="69">
        <f>F60/E60</f>
        <v>98.131369842754566</v>
      </c>
      <c r="N60" s="33" t="s">
        <v>63</v>
      </c>
      <c r="O60" s="34">
        <v>199</v>
      </c>
      <c r="P60" s="34">
        <v>156</v>
      </c>
      <c r="Q60" s="34">
        <v>31</v>
      </c>
      <c r="R60" s="34">
        <v>4</v>
      </c>
      <c r="S60" s="34">
        <v>82</v>
      </c>
      <c r="T60" s="34">
        <v>330</v>
      </c>
      <c r="U60" s="34">
        <v>315</v>
      </c>
      <c r="V60" s="34">
        <v>47</v>
      </c>
      <c r="W60" s="34">
        <v>215</v>
      </c>
      <c r="X60" s="34">
        <v>1379</v>
      </c>
    </row>
    <row r="61" spans="1:24" x14ac:dyDescent="0.25">
      <c r="A61" s="65" t="s">
        <v>56</v>
      </c>
      <c r="B61" s="66">
        <v>670979</v>
      </c>
      <c r="C61" s="66">
        <v>330</v>
      </c>
      <c r="D61" s="66">
        <v>115</v>
      </c>
      <c r="E61" s="66">
        <v>17</v>
      </c>
      <c r="F61" s="69">
        <v>4787.5773424234867</v>
      </c>
      <c r="G61" s="69">
        <f t="shared" ref="G61:G67" si="1">F61/E61</f>
        <v>281.62219661314629</v>
      </c>
      <c r="N61" s="33" t="s">
        <v>64</v>
      </c>
      <c r="O61" s="34">
        <v>2</v>
      </c>
      <c r="P61" s="34">
        <v>60</v>
      </c>
      <c r="Q61" s="34">
        <v>24</v>
      </c>
      <c r="R61" s="34">
        <v>10</v>
      </c>
      <c r="S61" s="34">
        <v>47</v>
      </c>
      <c r="T61" s="34">
        <v>115</v>
      </c>
      <c r="U61" s="34">
        <v>77</v>
      </c>
      <c r="V61" s="34">
        <v>21</v>
      </c>
      <c r="W61" s="34">
        <v>139</v>
      </c>
      <c r="X61" s="34">
        <v>495</v>
      </c>
    </row>
    <row r="62" spans="1:24" x14ac:dyDescent="0.25">
      <c r="A62" s="65" t="s">
        <v>28</v>
      </c>
      <c r="B62" s="66">
        <v>89712</v>
      </c>
      <c r="C62" s="66">
        <v>82</v>
      </c>
      <c r="D62" s="66">
        <v>47</v>
      </c>
      <c r="E62" s="66">
        <v>10</v>
      </c>
      <c r="F62" s="69">
        <v>1462.8269941928477</v>
      </c>
      <c r="G62" s="69">
        <f t="shared" si="1"/>
        <v>146.28269941928477</v>
      </c>
      <c r="N62" s="33" t="s">
        <v>65</v>
      </c>
      <c r="O62" s="34">
        <v>0</v>
      </c>
      <c r="P62" s="34">
        <v>8</v>
      </c>
      <c r="Q62" s="34">
        <v>2</v>
      </c>
      <c r="R62" s="34">
        <v>1</v>
      </c>
      <c r="S62" s="34">
        <v>10</v>
      </c>
      <c r="T62" s="34">
        <v>17</v>
      </c>
      <c r="U62" s="34">
        <v>9</v>
      </c>
      <c r="V62" s="34">
        <v>4</v>
      </c>
      <c r="W62" s="34">
        <v>28</v>
      </c>
      <c r="X62" s="34">
        <v>79</v>
      </c>
    </row>
    <row r="63" spans="1:24" x14ac:dyDescent="0.25">
      <c r="A63" s="52" t="s">
        <v>29</v>
      </c>
      <c r="B63" s="29">
        <v>423827</v>
      </c>
      <c r="C63" s="29">
        <v>315</v>
      </c>
      <c r="D63" s="29">
        <v>77</v>
      </c>
      <c r="E63" s="29">
        <v>9</v>
      </c>
      <c r="F63" s="70">
        <v>5068.6336931561309</v>
      </c>
      <c r="G63" s="70">
        <f t="shared" si="1"/>
        <v>563.18152146179227</v>
      </c>
      <c r="N63" s="33" t="s">
        <v>66</v>
      </c>
      <c r="O63" s="34">
        <v>1709.2754539682157</v>
      </c>
      <c r="P63" s="34">
        <v>2760.6865971346792</v>
      </c>
      <c r="Q63" s="34">
        <v>863.60189860174376</v>
      </c>
      <c r="R63" s="34">
        <v>70.225737837238938</v>
      </c>
      <c r="S63" s="34">
        <v>1462.8269941928477</v>
      </c>
      <c r="T63" s="34">
        <v>4787.5773424234867</v>
      </c>
      <c r="U63" s="34">
        <v>5068.6336931561309</v>
      </c>
      <c r="V63" s="34">
        <v>529.4939270884704</v>
      </c>
      <c r="W63" s="34">
        <v>2747.6783555971278</v>
      </c>
      <c r="X63" s="34">
        <v>19999.999999999942</v>
      </c>
    </row>
    <row r="64" spans="1:24" x14ac:dyDescent="0.25">
      <c r="A64" s="52" t="s">
        <v>25</v>
      </c>
      <c r="B64" s="29">
        <v>155666</v>
      </c>
      <c r="C64" s="29">
        <v>156</v>
      </c>
      <c r="D64" s="29">
        <v>60</v>
      </c>
      <c r="E64" s="29">
        <v>8</v>
      </c>
      <c r="F64" s="70">
        <v>2760.6865971346792</v>
      </c>
      <c r="G64" s="70">
        <f t="shared" si="1"/>
        <v>345.0858246418349</v>
      </c>
    </row>
    <row r="65" spans="1:7" x14ac:dyDescent="0.25">
      <c r="A65" s="52" t="s">
        <v>31</v>
      </c>
      <c r="B65" s="29">
        <v>39522</v>
      </c>
      <c r="C65" s="29">
        <v>47</v>
      </c>
      <c r="D65" s="29">
        <v>21</v>
      </c>
      <c r="E65" s="29">
        <v>4</v>
      </c>
      <c r="F65" s="70">
        <v>529.4939270884704</v>
      </c>
      <c r="G65" s="70">
        <f t="shared" si="1"/>
        <v>132.3734817721176</v>
      </c>
    </row>
    <row r="66" spans="1:7" x14ac:dyDescent="0.25">
      <c r="A66" s="67" t="s">
        <v>26</v>
      </c>
      <c r="B66" s="68">
        <v>37232</v>
      </c>
      <c r="C66" s="68">
        <v>31</v>
      </c>
      <c r="D66" s="68">
        <v>24</v>
      </c>
      <c r="E66" s="68">
        <v>2</v>
      </c>
      <c r="F66" s="71">
        <v>863.60189860174376</v>
      </c>
      <c r="G66" s="71">
        <f t="shared" si="1"/>
        <v>431.80094930087188</v>
      </c>
    </row>
    <row r="67" spans="1:7" x14ac:dyDescent="0.25">
      <c r="A67" s="67" t="s">
        <v>27</v>
      </c>
      <c r="B67" s="68">
        <v>2622</v>
      </c>
      <c r="C67" s="68">
        <v>4</v>
      </c>
      <c r="D67" s="68">
        <v>10</v>
      </c>
      <c r="E67" s="68">
        <v>1</v>
      </c>
      <c r="F67" s="71">
        <v>70.225737837238938</v>
      </c>
      <c r="G67" s="71">
        <f t="shared" si="1"/>
        <v>70.225737837238938</v>
      </c>
    </row>
    <row r="68" spans="1:7" x14ac:dyDescent="0.25">
      <c r="A68" s="67" t="s">
        <v>30</v>
      </c>
      <c r="B68" s="68">
        <v>262014</v>
      </c>
      <c r="C68" s="68">
        <v>199</v>
      </c>
      <c r="D68" s="68">
        <v>2</v>
      </c>
      <c r="E68" s="68">
        <v>0</v>
      </c>
      <c r="F68" s="71">
        <v>1709.2754539682157</v>
      </c>
      <c r="G68" s="71">
        <v>0</v>
      </c>
    </row>
    <row r="69" spans="1:7" x14ac:dyDescent="0.25">
      <c r="A69" s="28"/>
      <c r="B69" s="28"/>
      <c r="C69" s="28"/>
      <c r="D69" s="28"/>
      <c r="E69" s="28"/>
      <c r="F69" s="28"/>
      <c r="G69" s="28"/>
    </row>
    <row r="70" spans="1:7" x14ac:dyDescent="0.25">
      <c r="A70" s="28"/>
      <c r="B70" s="28"/>
      <c r="C70" s="28"/>
      <c r="D70" s="28"/>
      <c r="E70" s="28"/>
      <c r="F70" s="28"/>
      <c r="G70" s="28"/>
    </row>
    <row r="71" spans="1:7" x14ac:dyDescent="0.25">
      <c r="A71" s="28"/>
      <c r="B71" s="28"/>
      <c r="C71" s="28"/>
      <c r="D71" s="28"/>
      <c r="E71" s="28"/>
      <c r="F71" s="28"/>
      <c r="G71" s="28"/>
    </row>
    <row r="72" spans="1:7" x14ac:dyDescent="0.25">
      <c r="A72" s="28"/>
      <c r="B72" s="28"/>
      <c r="C72" s="28"/>
      <c r="D72" s="28"/>
      <c r="E72" s="28"/>
      <c r="F72" s="28"/>
      <c r="G72" s="28"/>
    </row>
    <row r="74" spans="1:7" ht="15.75" thickBot="1" x14ac:dyDescent="0.3"/>
    <row r="75" spans="1:7" ht="45.95" customHeight="1" thickBot="1" x14ac:dyDescent="0.3">
      <c r="A75" s="107" t="s">
        <v>59</v>
      </c>
      <c r="B75" s="108"/>
      <c r="C75" s="109"/>
    </row>
    <row r="79" spans="1:7" x14ac:dyDescent="0.25">
      <c r="B79" t="s">
        <v>79</v>
      </c>
      <c r="C79" t="s">
        <v>80</v>
      </c>
      <c r="D79" t="s">
        <v>82</v>
      </c>
      <c r="E79" t="s">
        <v>81</v>
      </c>
      <c r="F79" t="s">
        <v>83</v>
      </c>
      <c r="G79" t="s">
        <v>87</v>
      </c>
    </row>
    <row r="80" spans="1:7" x14ac:dyDescent="0.25">
      <c r="A80" t="s">
        <v>74</v>
      </c>
      <c r="B80" s="102">
        <v>329500000</v>
      </c>
    </row>
    <row r="81" spans="1:8" x14ac:dyDescent="0.25">
      <c r="A81" t="s">
        <v>75</v>
      </c>
      <c r="B81">
        <v>50</v>
      </c>
      <c r="C81" s="36">
        <f>B80/B81</f>
        <v>6590000</v>
      </c>
    </row>
    <row r="82" spans="1:8" x14ac:dyDescent="0.25">
      <c r="A82" t="s">
        <v>78</v>
      </c>
      <c r="B82">
        <v>0.9</v>
      </c>
      <c r="D82" s="36">
        <f>C81 * B82</f>
        <v>5931000</v>
      </c>
    </row>
    <row r="83" spans="1:8" x14ac:dyDescent="0.25">
      <c r="A83" t="s">
        <v>76</v>
      </c>
      <c r="B83" s="101">
        <v>0.01</v>
      </c>
    </row>
    <row r="84" spans="1:8" x14ac:dyDescent="0.25">
      <c r="A84" t="s">
        <v>77</v>
      </c>
      <c r="B84">
        <f xml:space="preserve"> 17 * B83</f>
        <v>0.17</v>
      </c>
      <c r="E84" s="36">
        <f>D82 * B84</f>
        <v>1008270.0000000001</v>
      </c>
    </row>
    <row r="85" spans="1:8" x14ac:dyDescent="0.25">
      <c r="A85" t="s">
        <v>94</v>
      </c>
      <c r="B85">
        <v>0.3</v>
      </c>
      <c r="F85" s="36">
        <f>E84 * B85</f>
        <v>302481</v>
      </c>
      <c r="G85" s="103">
        <f>F85 *  5</f>
        <v>1512405</v>
      </c>
    </row>
    <row r="86" spans="1:8" x14ac:dyDescent="0.25">
      <c r="G86" s="104">
        <f>G85/30</f>
        <v>50413.5</v>
      </c>
      <c r="H86" t="s">
        <v>88</v>
      </c>
    </row>
    <row r="87" spans="1:8" x14ac:dyDescent="0.25">
      <c r="A87" t="s">
        <v>84</v>
      </c>
    </row>
    <row r="88" spans="1:8" x14ac:dyDescent="0.25">
      <c r="A88" t="s">
        <v>89</v>
      </c>
      <c r="B88" t="s">
        <v>86</v>
      </c>
    </row>
    <row r="89" spans="1:8" x14ac:dyDescent="0.25">
      <c r="A89" t="s">
        <v>85</v>
      </c>
      <c r="B89" s="104">
        <f>1440 * 30</f>
        <v>43200</v>
      </c>
    </row>
    <row r="93" spans="1:8" x14ac:dyDescent="0.25">
      <c r="A93" t="s">
        <v>90</v>
      </c>
    </row>
    <row r="94" spans="1:8" x14ac:dyDescent="0.25">
      <c r="A94" t="s">
        <v>91</v>
      </c>
    </row>
    <row r="95" spans="1:8" x14ac:dyDescent="0.25">
      <c r="A95" t="s">
        <v>92</v>
      </c>
    </row>
    <row r="96" spans="1:8" x14ac:dyDescent="0.25">
      <c r="A96" t="s">
        <v>93</v>
      </c>
    </row>
  </sheetData>
  <sortState xmlns:xlrd2="http://schemas.microsoft.com/office/spreadsheetml/2017/richdata2" ref="A52:F54">
    <sortCondition descending="1" ref="E52:E54"/>
  </sortState>
  <mergeCells count="4">
    <mergeCell ref="A13:B13"/>
    <mergeCell ref="A24:C24"/>
    <mergeCell ref="A75:C75"/>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1359-BFE1-40B0-89AD-E71B3A83E5E5}">
  <dimension ref="A1:K511"/>
  <sheetViews>
    <sheetView workbookViewId="0">
      <selection activeCell="D39" sqref="D39"/>
    </sheetView>
  </sheetViews>
  <sheetFormatPr defaultRowHeight="15" x14ac:dyDescent="0.25"/>
  <cols>
    <col min="1" max="1" width="9.85546875" style="31" bestFit="1" customWidth="1"/>
    <col min="2" max="2" width="21" customWidth="1"/>
    <col min="3" max="3" width="17" customWidth="1"/>
    <col min="4" max="4" width="31.140625" bestFit="1" customWidth="1"/>
    <col min="5" max="5" width="20.42578125" customWidth="1"/>
    <col min="6" max="6" width="16.7109375" customWidth="1"/>
    <col min="7" max="7" width="16.85546875" customWidth="1"/>
    <col min="8" max="8" width="14.7109375" customWidth="1"/>
    <col min="9" max="9" width="16.28515625" style="1" customWidth="1"/>
  </cols>
  <sheetData>
    <row r="1" spans="1:10" x14ac:dyDescent="0.25">
      <c r="A1" s="31" t="s">
        <v>47</v>
      </c>
      <c r="B1" t="s">
        <v>0</v>
      </c>
      <c r="C1" t="s">
        <v>48</v>
      </c>
      <c r="D1" t="s">
        <v>1</v>
      </c>
      <c r="E1" t="s">
        <v>49</v>
      </c>
      <c r="F1" t="s">
        <v>50</v>
      </c>
      <c r="G1" t="s">
        <v>51</v>
      </c>
      <c r="H1" t="s">
        <v>52</v>
      </c>
      <c r="I1" s="1" t="s">
        <v>53</v>
      </c>
    </row>
    <row r="2" spans="1:10" x14ac:dyDescent="0.25">
      <c r="A2" s="31">
        <v>43617</v>
      </c>
      <c r="B2" t="s">
        <v>2</v>
      </c>
      <c r="C2" t="s">
        <v>3</v>
      </c>
      <c r="D2" t="s">
        <v>4</v>
      </c>
      <c r="E2">
        <v>24034</v>
      </c>
      <c r="F2">
        <v>6</v>
      </c>
      <c r="G2">
        <v>2</v>
      </c>
      <c r="H2">
        <v>0</v>
      </c>
      <c r="I2" s="1">
        <v>65.103609328186494</v>
      </c>
      <c r="J2" s="30"/>
    </row>
    <row r="3" spans="1:10" x14ac:dyDescent="0.25">
      <c r="A3" s="31">
        <v>43617</v>
      </c>
      <c r="B3" t="s">
        <v>2</v>
      </c>
      <c r="C3" t="s">
        <v>3</v>
      </c>
      <c r="D3" t="s">
        <v>5</v>
      </c>
      <c r="E3">
        <v>4830</v>
      </c>
      <c r="F3">
        <v>1</v>
      </c>
      <c r="G3">
        <v>16</v>
      </c>
      <c r="H3">
        <v>0</v>
      </c>
      <c r="I3" s="1">
        <v>12.186455545722247</v>
      </c>
      <c r="J3" s="30"/>
    </row>
    <row r="4" spans="1:10" x14ac:dyDescent="0.25">
      <c r="A4" s="31">
        <v>43617</v>
      </c>
      <c r="B4" t="s">
        <v>2</v>
      </c>
      <c r="C4" t="s">
        <v>3</v>
      </c>
      <c r="D4" t="s">
        <v>6</v>
      </c>
      <c r="E4">
        <v>10071</v>
      </c>
      <c r="F4">
        <v>3</v>
      </c>
      <c r="G4">
        <v>0</v>
      </c>
      <c r="H4">
        <v>0</v>
      </c>
      <c r="I4" s="1">
        <v>27.771511439772276</v>
      </c>
      <c r="J4" s="30"/>
    </row>
    <row r="5" spans="1:10" x14ac:dyDescent="0.25">
      <c r="A5" s="31">
        <v>43617</v>
      </c>
      <c r="B5" t="s">
        <v>2</v>
      </c>
      <c r="C5" t="s">
        <v>3</v>
      </c>
      <c r="D5" t="s">
        <v>9</v>
      </c>
      <c r="E5">
        <v>509</v>
      </c>
      <c r="F5">
        <v>0</v>
      </c>
      <c r="G5">
        <v>16</v>
      </c>
      <c r="H5">
        <v>0</v>
      </c>
      <c r="I5" s="1">
        <v>1.3624133824740445</v>
      </c>
      <c r="J5" s="30"/>
    </row>
    <row r="6" spans="1:10" x14ac:dyDescent="0.25">
      <c r="A6" s="31">
        <v>43617</v>
      </c>
      <c r="B6" t="s">
        <v>2</v>
      </c>
      <c r="C6" t="s">
        <v>3</v>
      </c>
      <c r="D6" t="s">
        <v>10</v>
      </c>
      <c r="E6">
        <v>1833</v>
      </c>
      <c r="F6">
        <v>2</v>
      </c>
      <c r="G6">
        <v>8</v>
      </c>
      <c r="H6">
        <v>0</v>
      </c>
      <c r="I6" s="1">
        <v>5.2020087476086783</v>
      </c>
      <c r="J6" s="30"/>
    </row>
    <row r="7" spans="1:10" x14ac:dyDescent="0.25">
      <c r="A7" s="31">
        <v>43617</v>
      </c>
      <c r="B7" t="s">
        <v>2</v>
      </c>
      <c r="C7" t="s">
        <v>3</v>
      </c>
      <c r="D7" t="s">
        <v>11</v>
      </c>
      <c r="E7">
        <v>2060</v>
      </c>
      <c r="F7">
        <v>1</v>
      </c>
      <c r="G7">
        <v>0</v>
      </c>
      <c r="H7">
        <v>0</v>
      </c>
      <c r="I7" s="1">
        <v>5.7440994386843611</v>
      </c>
      <c r="J7" s="30"/>
    </row>
    <row r="8" spans="1:10" x14ac:dyDescent="0.25">
      <c r="A8" s="31">
        <v>43617</v>
      </c>
      <c r="B8" t="s">
        <v>2</v>
      </c>
      <c r="C8" t="s">
        <v>3</v>
      </c>
      <c r="D8" t="s">
        <v>12</v>
      </c>
      <c r="E8">
        <v>13519</v>
      </c>
      <c r="F8">
        <v>2</v>
      </c>
      <c r="G8">
        <v>6</v>
      </c>
      <c r="H8">
        <v>0</v>
      </c>
      <c r="I8" s="1">
        <v>37.460037189743666</v>
      </c>
      <c r="J8" s="30"/>
    </row>
    <row r="9" spans="1:10" x14ac:dyDescent="0.25">
      <c r="A9" s="31">
        <v>43617</v>
      </c>
      <c r="B9" t="s">
        <v>2</v>
      </c>
      <c r="C9" t="s">
        <v>13</v>
      </c>
      <c r="D9" t="s">
        <v>15</v>
      </c>
      <c r="E9">
        <v>235</v>
      </c>
      <c r="F9">
        <v>0</v>
      </c>
      <c r="G9">
        <v>0</v>
      </c>
      <c r="H9">
        <v>0</v>
      </c>
      <c r="I9" s="1">
        <v>0.51523458537851963</v>
      </c>
      <c r="J9" s="30"/>
    </row>
    <row r="10" spans="1:10" x14ac:dyDescent="0.25">
      <c r="A10" s="31">
        <v>43617</v>
      </c>
      <c r="B10" t="s">
        <v>2</v>
      </c>
      <c r="C10" t="s">
        <v>13</v>
      </c>
      <c r="D10" t="s">
        <v>16</v>
      </c>
      <c r="E10">
        <v>3797</v>
      </c>
      <c r="F10">
        <v>1</v>
      </c>
      <c r="G10">
        <v>0</v>
      </c>
      <c r="H10">
        <v>0</v>
      </c>
      <c r="I10" s="1">
        <v>4.1712130525277429</v>
      </c>
      <c r="J10" s="30"/>
    </row>
    <row r="11" spans="1:10" x14ac:dyDescent="0.25">
      <c r="A11" s="31">
        <v>43617</v>
      </c>
      <c r="B11" t="s">
        <v>2</v>
      </c>
      <c r="C11" t="s">
        <v>13</v>
      </c>
      <c r="D11" t="s">
        <v>17</v>
      </c>
      <c r="E11">
        <v>242</v>
      </c>
      <c r="F11">
        <v>0</v>
      </c>
      <c r="G11">
        <v>0</v>
      </c>
      <c r="H11">
        <v>0</v>
      </c>
      <c r="I11" s="1">
        <v>1.9511284193654996</v>
      </c>
      <c r="J11" s="30"/>
    </row>
    <row r="12" spans="1:10" x14ac:dyDescent="0.25">
      <c r="A12" s="31">
        <v>43617</v>
      </c>
      <c r="B12" t="s">
        <v>2</v>
      </c>
      <c r="C12" t="s">
        <v>13</v>
      </c>
      <c r="D12" t="s">
        <v>33</v>
      </c>
      <c r="E12">
        <v>2148</v>
      </c>
      <c r="F12">
        <v>4</v>
      </c>
      <c r="G12">
        <v>0</v>
      </c>
      <c r="H12">
        <v>0</v>
      </c>
      <c r="I12" s="1">
        <v>14.153822830826414</v>
      </c>
      <c r="J12" s="30"/>
    </row>
    <row r="13" spans="1:10" x14ac:dyDescent="0.25">
      <c r="A13" s="31">
        <v>43617</v>
      </c>
      <c r="B13" t="s">
        <v>2</v>
      </c>
      <c r="C13" t="s">
        <v>13</v>
      </c>
      <c r="D13" t="s">
        <v>14</v>
      </c>
      <c r="E13">
        <v>2509</v>
      </c>
      <c r="F13">
        <v>2</v>
      </c>
      <c r="G13">
        <v>0</v>
      </c>
      <c r="H13">
        <v>0</v>
      </c>
      <c r="I13" s="1">
        <v>5.8031816233544662</v>
      </c>
      <c r="J13" s="30"/>
    </row>
    <row r="14" spans="1:10" x14ac:dyDescent="0.25">
      <c r="A14" s="31">
        <v>43617</v>
      </c>
      <c r="B14" t="s">
        <v>2</v>
      </c>
      <c r="C14" t="s">
        <v>13</v>
      </c>
      <c r="D14" t="s">
        <v>54</v>
      </c>
      <c r="E14">
        <v>208670</v>
      </c>
      <c r="F14">
        <v>42</v>
      </c>
      <c r="G14">
        <v>5</v>
      </c>
      <c r="H14">
        <v>0</v>
      </c>
      <c r="I14" s="1">
        <v>608.58867989372288</v>
      </c>
      <c r="J14" s="30"/>
    </row>
    <row r="15" spans="1:10" x14ac:dyDescent="0.25">
      <c r="A15" s="31">
        <v>43617</v>
      </c>
      <c r="B15" t="s">
        <v>2</v>
      </c>
      <c r="C15" t="s">
        <v>13</v>
      </c>
      <c r="D15" t="s">
        <v>46</v>
      </c>
      <c r="E15">
        <v>2975</v>
      </c>
      <c r="F15">
        <v>4</v>
      </c>
      <c r="G15">
        <v>0</v>
      </c>
      <c r="H15">
        <v>0</v>
      </c>
      <c r="I15" s="1">
        <v>44.322717452090345</v>
      </c>
      <c r="J15" s="30"/>
    </row>
    <row r="16" spans="1:10" x14ac:dyDescent="0.25">
      <c r="A16" s="31">
        <v>43617</v>
      </c>
      <c r="B16" t="s">
        <v>2</v>
      </c>
      <c r="C16" t="s">
        <v>13</v>
      </c>
      <c r="D16" t="s">
        <v>20</v>
      </c>
      <c r="E16">
        <v>1544</v>
      </c>
      <c r="F16">
        <v>0</v>
      </c>
      <c r="G16">
        <v>3</v>
      </c>
      <c r="H16">
        <v>0</v>
      </c>
      <c r="I16" s="1">
        <v>13.311937055414415</v>
      </c>
      <c r="J16" s="30"/>
    </row>
    <row r="17" spans="1:11" x14ac:dyDescent="0.25">
      <c r="A17" s="31">
        <v>43617</v>
      </c>
      <c r="B17" t="s">
        <v>2</v>
      </c>
      <c r="C17" t="s">
        <v>21</v>
      </c>
      <c r="D17" t="s">
        <v>55</v>
      </c>
      <c r="E17">
        <v>191677</v>
      </c>
      <c r="F17">
        <v>104</v>
      </c>
      <c r="G17">
        <v>1</v>
      </c>
      <c r="H17">
        <v>1</v>
      </c>
      <c r="I17" s="1">
        <v>577.11733589830646</v>
      </c>
      <c r="J17" s="30"/>
    </row>
    <row r="18" spans="1:11" x14ac:dyDescent="0.25">
      <c r="A18" s="31">
        <v>43617</v>
      </c>
      <c r="B18" t="s">
        <v>2</v>
      </c>
      <c r="C18" t="s">
        <v>21</v>
      </c>
      <c r="D18" t="s">
        <v>22</v>
      </c>
      <c r="E18">
        <v>1732</v>
      </c>
      <c r="F18">
        <v>1</v>
      </c>
      <c r="G18">
        <v>4</v>
      </c>
      <c r="H18">
        <v>1</v>
      </c>
      <c r="I18" s="1">
        <v>3.3001127091045794</v>
      </c>
      <c r="J18" s="30"/>
    </row>
    <row r="19" spans="1:11" x14ac:dyDescent="0.25">
      <c r="A19" s="31">
        <v>43617</v>
      </c>
      <c r="B19" t="s">
        <v>2</v>
      </c>
      <c r="C19" t="s">
        <v>21</v>
      </c>
      <c r="D19" t="s">
        <v>23</v>
      </c>
      <c r="E19">
        <v>21911</v>
      </c>
      <c r="F19">
        <v>14</v>
      </c>
      <c r="G19">
        <v>0</v>
      </c>
      <c r="H19">
        <v>0</v>
      </c>
      <c r="I19" s="1">
        <v>35.657352551384498</v>
      </c>
      <c r="J19" s="30"/>
    </row>
    <row r="20" spans="1:11" x14ac:dyDescent="0.25">
      <c r="A20" s="31">
        <v>43617</v>
      </c>
      <c r="B20" t="s">
        <v>24</v>
      </c>
      <c r="C20" t="s">
        <v>24</v>
      </c>
      <c r="D20" t="s">
        <v>25</v>
      </c>
      <c r="E20">
        <v>8308</v>
      </c>
      <c r="F20">
        <v>15</v>
      </c>
      <c r="G20">
        <v>5</v>
      </c>
      <c r="H20">
        <v>0</v>
      </c>
      <c r="I20" s="1">
        <v>133.27667227561307</v>
      </c>
      <c r="J20" s="30"/>
    </row>
    <row r="21" spans="1:11" x14ac:dyDescent="0.25">
      <c r="A21" s="31">
        <v>43617</v>
      </c>
      <c r="B21" t="s">
        <v>24</v>
      </c>
      <c r="C21" t="s">
        <v>24</v>
      </c>
      <c r="D21" t="s">
        <v>28</v>
      </c>
      <c r="E21">
        <v>4179</v>
      </c>
      <c r="F21">
        <v>6</v>
      </c>
      <c r="G21">
        <v>0</v>
      </c>
      <c r="H21">
        <v>0</v>
      </c>
      <c r="I21" s="1">
        <v>58.825112810365923</v>
      </c>
      <c r="J21" s="30"/>
    </row>
    <row r="22" spans="1:11" x14ac:dyDescent="0.25">
      <c r="A22" s="31">
        <v>43617</v>
      </c>
      <c r="B22" t="s">
        <v>24</v>
      </c>
      <c r="C22" t="s">
        <v>24</v>
      </c>
      <c r="D22" t="s">
        <v>56</v>
      </c>
      <c r="E22">
        <v>36614</v>
      </c>
      <c r="F22">
        <v>15</v>
      </c>
      <c r="G22">
        <v>3</v>
      </c>
      <c r="H22">
        <v>0</v>
      </c>
      <c r="I22" s="1">
        <v>151.64328990832468</v>
      </c>
      <c r="J22" s="30"/>
    </row>
    <row r="23" spans="1:11" x14ac:dyDescent="0.25">
      <c r="A23" s="31">
        <v>43617</v>
      </c>
      <c r="B23" t="s">
        <v>24</v>
      </c>
      <c r="C23" t="s">
        <v>24</v>
      </c>
      <c r="D23" t="s">
        <v>29</v>
      </c>
      <c r="E23">
        <v>26935</v>
      </c>
      <c r="F23">
        <v>16</v>
      </c>
      <c r="G23">
        <v>0</v>
      </c>
      <c r="H23">
        <v>0</v>
      </c>
      <c r="I23" s="1">
        <v>284.57771081725599</v>
      </c>
      <c r="J23" s="30"/>
    </row>
    <row r="24" spans="1:11" x14ac:dyDescent="0.25">
      <c r="A24" s="31">
        <v>43617</v>
      </c>
      <c r="B24" t="s">
        <v>24</v>
      </c>
      <c r="C24" t="s">
        <v>24</v>
      </c>
      <c r="D24" t="s">
        <v>32</v>
      </c>
      <c r="E24">
        <v>1449</v>
      </c>
      <c r="F24">
        <v>0</v>
      </c>
      <c r="G24">
        <v>2</v>
      </c>
      <c r="H24">
        <v>2</v>
      </c>
      <c r="I24" s="1">
        <v>6.9288398425738045</v>
      </c>
      <c r="J24" s="30"/>
    </row>
    <row r="25" spans="1:11" x14ac:dyDescent="0.25">
      <c r="A25" s="31">
        <v>43618</v>
      </c>
      <c r="B25" t="s">
        <v>2</v>
      </c>
      <c r="C25" t="s">
        <v>3</v>
      </c>
      <c r="D25" t="s">
        <v>4</v>
      </c>
      <c r="E25">
        <v>11355</v>
      </c>
      <c r="F25">
        <v>3</v>
      </c>
      <c r="G25">
        <v>0</v>
      </c>
      <c r="H25">
        <v>0</v>
      </c>
      <c r="I25" s="1">
        <v>31.887229915647232</v>
      </c>
      <c r="J25" s="30"/>
    </row>
    <row r="26" spans="1:11" x14ac:dyDescent="0.25">
      <c r="A26" s="31">
        <v>43618</v>
      </c>
      <c r="B26" t="s">
        <v>2</v>
      </c>
      <c r="C26" t="s">
        <v>3</v>
      </c>
      <c r="D26" t="s">
        <v>5</v>
      </c>
      <c r="E26">
        <v>2477</v>
      </c>
      <c r="F26">
        <v>1</v>
      </c>
      <c r="G26">
        <v>1</v>
      </c>
      <c r="H26">
        <v>0</v>
      </c>
      <c r="I26" s="1">
        <v>6.5811268649204546</v>
      </c>
      <c r="J26" s="30"/>
    </row>
    <row r="27" spans="1:11" x14ac:dyDescent="0.25">
      <c r="A27" s="31">
        <v>43618</v>
      </c>
      <c r="B27" t="s">
        <v>2</v>
      </c>
      <c r="C27" t="s">
        <v>3</v>
      </c>
      <c r="D27" t="s">
        <v>6</v>
      </c>
      <c r="E27">
        <v>4513</v>
      </c>
      <c r="F27">
        <v>1</v>
      </c>
      <c r="G27">
        <v>0</v>
      </c>
      <c r="H27">
        <v>0</v>
      </c>
      <c r="I27" s="1">
        <v>12.753108353136772</v>
      </c>
      <c r="J27" s="30"/>
      <c r="K27">
        <f>COUNT(UN)</f>
        <v>0</v>
      </c>
    </row>
    <row r="28" spans="1:11" x14ac:dyDescent="0.25">
      <c r="A28" s="31">
        <v>43618</v>
      </c>
      <c r="B28" t="s">
        <v>2</v>
      </c>
      <c r="C28" t="s">
        <v>3</v>
      </c>
      <c r="D28" t="s">
        <v>9</v>
      </c>
      <c r="E28">
        <v>314</v>
      </c>
      <c r="F28">
        <v>0</v>
      </c>
      <c r="G28">
        <v>0</v>
      </c>
      <c r="H28">
        <v>0</v>
      </c>
      <c r="I28" s="1">
        <v>0.84925856985918657</v>
      </c>
      <c r="J28" s="30"/>
    </row>
    <row r="29" spans="1:11" x14ac:dyDescent="0.25">
      <c r="A29" s="31">
        <v>43618</v>
      </c>
      <c r="B29" t="s">
        <v>2</v>
      </c>
      <c r="C29" t="s">
        <v>3</v>
      </c>
      <c r="D29" t="s">
        <v>10</v>
      </c>
      <c r="E29">
        <v>1069</v>
      </c>
      <c r="F29">
        <v>1</v>
      </c>
      <c r="G29">
        <v>1</v>
      </c>
      <c r="H29">
        <v>0</v>
      </c>
      <c r="I29" s="1">
        <v>3.0202938421632304</v>
      </c>
      <c r="J29" s="30"/>
    </row>
    <row r="30" spans="1:11" x14ac:dyDescent="0.25">
      <c r="A30" s="31">
        <v>43618</v>
      </c>
      <c r="B30" t="s">
        <v>2</v>
      </c>
      <c r="C30" t="s">
        <v>3</v>
      </c>
      <c r="D30" t="s">
        <v>11</v>
      </c>
      <c r="E30">
        <v>1120</v>
      </c>
      <c r="F30">
        <v>0</v>
      </c>
      <c r="G30">
        <v>1</v>
      </c>
      <c r="H30">
        <v>0</v>
      </c>
      <c r="I30" s="1">
        <v>3.2435116933415227</v>
      </c>
      <c r="J30" s="30"/>
    </row>
    <row r="31" spans="1:11" x14ac:dyDescent="0.25">
      <c r="A31" s="31">
        <v>43618</v>
      </c>
      <c r="B31" t="s">
        <v>2</v>
      </c>
      <c r="C31" t="s">
        <v>3</v>
      </c>
      <c r="D31" t="s">
        <v>12</v>
      </c>
      <c r="E31">
        <v>7299</v>
      </c>
      <c r="F31">
        <v>2</v>
      </c>
      <c r="G31">
        <v>0</v>
      </c>
      <c r="H31">
        <v>0</v>
      </c>
      <c r="I31" s="1">
        <v>20.71449305084349</v>
      </c>
      <c r="J31" s="30"/>
    </row>
    <row r="32" spans="1:11" x14ac:dyDescent="0.25">
      <c r="A32" s="31">
        <v>43618</v>
      </c>
      <c r="B32" t="s">
        <v>2</v>
      </c>
      <c r="C32" t="s">
        <v>13</v>
      </c>
      <c r="D32" t="s">
        <v>15</v>
      </c>
      <c r="E32">
        <v>95</v>
      </c>
      <c r="F32">
        <v>0</v>
      </c>
      <c r="G32">
        <v>0</v>
      </c>
      <c r="H32">
        <v>0</v>
      </c>
      <c r="I32" s="1">
        <v>0.27872074692213611</v>
      </c>
      <c r="J32" s="30"/>
    </row>
    <row r="33" spans="1:10" x14ac:dyDescent="0.25">
      <c r="A33" s="31">
        <v>43618</v>
      </c>
      <c r="B33" t="s">
        <v>2</v>
      </c>
      <c r="C33" t="s">
        <v>13</v>
      </c>
      <c r="D33" t="s">
        <v>16</v>
      </c>
      <c r="E33">
        <v>39</v>
      </c>
      <c r="F33">
        <v>0</v>
      </c>
      <c r="G33">
        <v>0</v>
      </c>
      <c r="H33">
        <v>0</v>
      </c>
      <c r="I33" s="1">
        <v>3.2918643303238973E-2</v>
      </c>
      <c r="J33" s="30"/>
    </row>
    <row r="34" spans="1:10" x14ac:dyDescent="0.25">
      <c r="A34" s="31">
        <v>43618</v>
      </c>
      <c r="B34" t="s">
        <v>2</v>
      </c>
      <c r="C34" t="s">
        <v>13</v>
      </c>
      <c r="D34" t="s">
        <v>17</v>
      </c>
      <c r="E34">
        <v>83</v>
      </c>
      <c r="F34">
        <v>0</v>
      </c>
      <c r="G34">
        <v>0</v>
      </c>
      <c r="H34">
        <v>0</v>
      </c>
      <c r="I34" s="1">
        <v>0.86314313282939281</v>
      </c>
    </row>
    <row r="35" spans="1:10" x14ac:dyDescent="0.25">
      <c r="A35" s="31">
        <v>43618</v>
      </c>
      <c r="B35" t="s">
        <v>2</v>
      </c>
      <c r="C35" t="s">
        <v>13</v>
      </c>
      <c r="D35" t="s">
        <v>33</v>
      </c>
      <c r="E35">
        <v>3022</v>
      </c>
      <c r="F35">
        <v>0</v>
      </c>
      <c r="G35">
        <v>0</v>
      </c>
      <c r="H35">
        <v>0</v>
      </c>
      <c r="I35" s="1">
        <v>21.816741418992791</v>
      </c>
    </row>
    <row r="36" spans="1:10" x14ac:dyDescent="0.25">
      <c r="A36" s="31">
        <v>43618</v>
      </c>
      <c r="B36" t="s">
        <v>2</v>
      </c>
      <c r="C36" t="s">
        <v>13</v>
      </c>
      <c r="D36" t="s">
        <v>14</v>
      </c>
      <c r="E36">
        <v>3092</v>
      </c>
      <c r="F36">
        <v>1</v>
      </c>
      <c r="G36">
        <v>3</v>
      </c>
      <c r="H36">
        <v>1</v>
      </c>
      <c r="I36" s="1">
        <v>7.5848272804364036</v>
      </c>
    </row>
    <row r="37" spans="1:10" x14ac:dyDescent="0.25">
      <c r="A37" s="31">
        <v>43618</v>
      </c>
      <c r="B37" t="s">
        <v>2</v>
      </c>
      <c r="C37" t="s">
        <v>13</v>
      </c>
      <c r="D37" t="s">
        <v>54</v>
      </c>
      <c r="E37">
        <v>116724</v>
      </c>
      <c r="F37">
        <v>14</v>
      </c>
      <c r="G37">
        <v>18</v>
      </c>
      <c r="H37">
        <v>3</v>
      </c>
      <c r="I37" s="1">
        <v>343.12305687441585</v>
      </c>
    </row>
    <row r="38" spans="1:10" x14ac:dyDescent="0.25">
      <c r="A38" s="31">
        <v>43618</v>
      </c>
      <c r="B38" t="s">
        <v>2</v>
      </c>
      <c r="C38" t="s">
        <v>13</v>
      </c>
      <c r="D38" t="s">
        <v>46</v>
      </c>
      <c r="E38">
        <v>3425</v>
      </c>
      <c r="F38">
        <v>2</v>
      </c>
      <c r="G38">
        <v>1</v>
      </c>
      <c r="H38">
        <v>0</v>
      </c>
      <c r="I38" s="1">
        <v>57.077483384119752</v>
      </c>
    </row>
    <row r="39" spans="1:10" x14ac:dyDescent="0.25">
      <c r="A39" s="31">
        <v>43618</v>
      </c>
      <c r="B39" t="s">
        <v>2</v>
      </c>
      <c r="C39" t="s">
        <v>13</v>
      </c>
      <c r="D39" t="s">
        <v>20</v>
      </c>
      <c r="E39">
        <v>837</v>
      </c>
      <c r="F39">
        <v>0</v>
      </c>
      <c r="G39">
        <v>0</v>
      </c>
      <c r="H39">
        <v>0</v>
      </c>
      <c r="I39" s="1">
        <v>7.9822572971628256</v>
      </c>
    </row>
    <row r="40" spans="1:10" x14ac:dyDescent="0.25">
      <c r="A40" s="31">
        <v>43618</v>
      </c>
      <c r="B40" t="s">
        <v>2</v>
      </c>
      <c r="C40" t="s">
        <v>21</v>
      </c>
      <c r="D40" t="s">
        <v>55</v>
      </c>
      <c r="E40">
        <v>138320</v>
      </c>
      <c r="F40">
        <v>58</v>
      </c>
      <c r="G40">
        <v>0</v>
      </c>
      <c r="H40">
        <v>0</v>
      </c>
      <c r="I40" s="1">
        <v>434.56199887951902</v>
      </c>
    </row>
    <row r="41" spans="1:10" x14ac:dyDescent="0.25">
      <c r="A41" s="31">
        <v>43618</v>
      </c>
      <c r="B41" t="s">
        <v>2</v>
      </c>
      <c r="C41" t="s">
        <v>21</v>
      </c>
      <c r="D41" t="s">
        <v>22</v>
      </c>
      <c r="E41">
        <v>1050</v>
      </c>
      <c r="F41">
        <v>1</v>
      </c>
      <c r="G41">
        <v>0</v>
      </c>
      <c r="H41">
        <v>0</v>
      </c>
      <c r="I41" s="1">
        <v>2.2992948586390667</v>
      </c>
    </row>
    <row r="42" spans="1:10" x14ac:dyDescent="0.25">
      <c r="A42" s="31">
        <v>43618</v>
      </c>
      <c r="B42" t="s">
        <v>2</v>
      </c>
      <c r="C42" t="s">
        <v>21</v>
      </c>
      <c r="D42" t="s">
        <v>23</v>
      </c>
      <c r="E42">
        <v>1102</v>
      </c>
      <c r="F42">
        <v>2</v>
      </c>
      <c r="G42">
        <v>1</v>
      </c>
      <c r="H42">
        <v>0</v>
      </c>
      <c r="I42" s="1">
        <v>2.1270376794887782</v>
      </c>
    </row>
    <row r="43" spans="1:10" x14ac:dyDescent="0.25">
      <c r="A43" s="31">
        <v>43618</v>
      </c>
      <c r="B43" t="s">
        <v>24</v>
      </c>
      <c r="C43" t="s">
        <v>24</v>
      </c>
      <c r="D43" t="s">
        <v>25</v>
      </c>
      <c r="E43">
        <v>14244</v>
      </c>
      <c r="F43">
        <v>17</v>
      </c>
      <c r="G43">
        <v>2</v>
      </c>
      <c r="H43">
        <v>0</v>
      </c>
      <c r="I43" s="1">
        <v>234.57124534455875</v>
      </c>
    </row>
    <row r="44" spans="1:10" x14ac:dyDescent="0.25">
      <c r="A44" s="31">
        <v>43618</v>
      </c>
      <c r="B44" t="s">
        <v>24</v>
      </c>
      <c r="C44" t="s">
        <v>24</v>
      </c>
      <c r="D44" t="s">
        <v>28</v>
      </c>
      <c r="E44">
        <v>5606</v>
      </c>
      <c r="F44">
        <v>3</v>
      </c>
      <c r="G44">
        <v>2</v>
      </c>
      <c r="H44">
        <v>0</v>
      </c>
      <c r="I44" s="1">
        <v>81.996705956296111</v>
      </c>
    </row>
    <row r="45" spans="1:10" x14ac:dyDescent="0.25">
      <c r="A45" s="31">
        <v>43618</v>
      </c>
      <c r="B45" t="s">
        <v>24</v>
      </c>
      <c r="C45" t="s">
        <v>24</v>
      </c>
      <c r="D45" t="s">
        <v>56</v>
      </c>
      <c r="E45">
        <v>47908</v>
      </c>
      <c r="F45">
        <v>15</v>
      </c>
      <c r="G45">
        <v>0</v>
      </c>
      <c r="H45">
        <v>0</v>
      </c>
      <c r="I45" s="1">
        <v>195.68943762927435</v>
      </c>
    </row>
    <row r="46" spans="1:10" x14ac:dyDescent="0.25">
      <c r="A46" s="31">
        <v>43618</v>
      </c>
      <c r="B46" t="s">
        <v>24</v>
      </c>
      <c r="C46" t="s">
        <v>24</v>
      </c>
      <c r="D46" t="s">
        <v>29</v>
      </c>
      <c r="E46">
        <v>31822</v>
      </c>
      <c r="F46">
        <v>26</v>
      </c>
      <c r="G46">
        <v>12</v>
      </c>
      <c r="H46">
        <v>0</v>
      </c>
      <c r="I46" s="1">
        <v>342.07398383766969</v>
      </c>
    </row>
    <row r="47" spans="1:10" x14ac:dyDescent="0.25">
      <c r="A47" s="31">
        <v>43618</v>
      </c>
      <c r="B47" t="s">
        <v>24</v>
      </c>
      <c r="C47" t="s">
        <v>24</v>
      </c>
      <c r="D47" t="s">
        <v>32</v>
      </c>
      <c r="E47">
        <v>1732</v>
      </c>
      <c r="F47">
        <v>1</v>
      </c>
      <c r="G47">
        <v>0</v>
      </c>
      <c r="H47">
        <v>0</v>
      </c>
      <c r="I47" s="1">
        <v>7.8428925821258657</v>
      </c>
    </row>
    <row r="48" spans="1:10" x14ac:dyDescent="0.25">
      <c r="A48" s="31">
        <v>43619</v>
      </c>
      <c r="B48" t="s">
        <v>2</v>
      </c>
      <c r="C48" t="s">
        <v>3</v>
      </c>
      <c r="D48" t="s">
        <v>5</v>
      </c>
      <c r="E48">
        <v>3555</v>
      </c>
      <c r="F48">
        <v>0</v>
      </c>
      <c r="G48">
        <v>0</v>
      </c>
      <c r="H48">
        <v>0</v>
      </c>
      <c r="I48" s="1">
        <v>9.4407208251810637</v>
      </c>
    </row>
    <row r="49" spans="1:9" x14ac:dyDescent="0.25">
      <c r="A49" s="31">
        <v>43619</v>
      </c>
      <c r="B49" t="s">
        <v>2</v>
      </c>
      <c r="C49" t="s">
        <v>3</v>
      </c>
      <c r="D49" t="s">
        <v>6</v>
      </c>
      <c r="E49">
        <v>6256</v>
      </c>
      <c r="F49">
        <v>0</v>
      </c>
      <c r="G49">
        <v>0</v>
      </c>
      <c r="H49">
        <v>0</v>
      </c>
      <c r="I49" s="1">
        <v>17.432018894547525</v>
      </c>
    </row>
    <row r="50" spans="1:9" x14ac:dyDescent="0.25">
      <c r="A50" s="31">
        <v>43619</v>
      </c>
      <c r="B50" t="s">
        <v>2</v>
      </c>
      <c r="C50" t="s">
        <v>3</v>
      </c>
      <c r="D50" t="s">
        <v>9</v>
      </c>
      <c r="E50">
        <v>1165</v>
      </c>
      <c r="F50">
        <v>0</v>
      </c>
      <c r="G50">
        <v>10</v>
      </c>
      <c r="H50">
        <v>0</v>
      </c>
      <c r="I50" s="1">
        <v>3.1826097075032158</v>
      </c>
    </row>
    <row r="51" spans="1:9" x14ac:dyDescent="0.25">
      <c r="A51" s="31">
        <v>43619</v>
      </c>
      <c r="B51" t="s">
        <v>2</v>
      </c>
      <c r="C51" t="s">
        <v>3</v>
      </c>
      <c r="D51" t="s">
        <v>10</v>
      </c>
      <c r="E51">
        <v>4360</v>
      </c>
      <c r="F51">
        <v>0</v>
      </c>
      <c r="G51">
        <v>8</v>
      </c>
      <c r="H51">
        <v>0</v>
      </c>
      <c r="I51" s="1">
        <v>12.379277517959618</v>
      </c>
    </row>
    <row r="52" spans="1:9" x14ac:dyDescent="0.25">
      <c r="A52" s="31">
        <v>43619</v>
      </c>
      <c r="B52" t="s">
        <v>2</v>
      </c>
      <c r="C52" t="s">
        <v>3</v>
      </c>
      <c r="D52" t="s">
        <v>11</v>
      </c>
      <c r="E52">
        <v>4482</v>
      </c>
      <c r="F52">
        <v>1</v>
      </c>
      <c r="G52">
        <v>10</v>
      </c>
      <c r="H52">
        <v>0</v>
      </c>
      <c r="I52" s="1">
        <v>12.688523089734025</v>
      </c>
    </row>
    <row r="53" spans="1:9" x14ac:dyDescent="0.25">
      <c r="A53" s="31">
        <v>43619</v>
      </c>
      <c r="B53" t="s">
        <v>2</v>
      </c>
      <c r="C53" t="s">
        <v>3</v>
      </c>
      <c r="D53" t="s">
        <v>12</v>
      </c>
      <c r="E53">
        <v>11328</v>
      </c>
      <c r="F53">
        <v>2</v>
      </c>
      <c r="G53">
        <v>1</v>
      </c>
      <c r="H53">
        <v>0</v>
      </c>
      <c r="I53" s="1">
        <v>31.397957133677512</v>
      </c>
    </row>
    <row r="54" spans="1:9" x14ac:dyDescent="0.25">
      <c r="A54" s="31">
        <v>43619</v>
      </c>
      <c r="B54" t="s">
        <v>2</v>
      </c>
      <c r="C54" t="s">
        <v>13</v>
      </c>
      <c r="D54" t="s">
        <v>16</v>
      </c>
      <c r="E54">
        <v>12</v>
      </c>
      <c r="F54">
        <v>0</v>
      </c>
      <c r="G54">
        <v>0</v>
      </c>
      <c r="H54">
        <v>0</v>
      </c>
      <c r="I54" s="1">
        <v>8.9804587934916528E-3</v>
      </c>
    </row>
    <row r="55" spans="1:9" x14ac:dyDescent="0.25">
      <c r="A55" s="31">
        <v>43619</v>
      </c>
      <c r="B55" t="s">
        <v>2</v>
      </c>
      <c r="C55" t="s">
        <v>13</v>
      </c>
      <c r="D55" t="s">
        <v>33</v>
      </c>
      <c r="E55">
        <v>3979</v>
      </c>
      <c r="F55">
        <v>2</v>
      </c>
      <c r="G55">
        <v>0</v>
      </c>
      <c r="H55">
        <v>0</v>
      </c>
      <c r="I55" s="1">
        <v>34.991309483367331</v>
      </c>
    </row>
    <row r="56" spans="1:9" x14ac:dyDescent="0.25">
      <c r="A56" s="31">
        <v>43619</v>
      </c>
      <c r="B56" t="s">
        <v>2</v>
      </c>
      <c r="C56" t="s">
        <v>13</v>
      </c>
      <c r="D56" t="s">
        <v>14</v>
      </c>
      <c r="E56">
        <v>1715</v>
      </c>
      <c r="F56">
        <v>2</v>
      </c>
      <c r="G56">
        <v>0</v>
      </c>
      <c r="H56">
        <v>0</v>
      </c>
      <c r="I56" s="1">
        <v>4.2129790491676014</v>
      </c>
    </row>
    <row r="57" spans="1:9" x14ac:dyDescent="0.25">
      <c r="A57" s="31">
        <v>43619</v>
      </c>
      <c r="B57" t="s">
        <v>2</v>
      </c>
      <c r="C57" t="s">
        <v>13</v>
      </c>
      <c r="D57" t="s">
        <v>54</v>
      </c>
      <c r="E57">
        <v>83365</v>
      </c>
      <c r="F57">
        <v>13</v>
      </c>
      <c r="G57">
        <v>0</v>
      </c>
      <c r="H57">
        <v>0</v>
      </c>
      <c r="I57" s="1">
        <v>241.65008894875081</v>
      </c>
    </row>
    <row r="58" spans="1:9" x14ac:dyDescent="0.25">
      <c r="A58" s="31">
        <v>43619</v>
      </c>
      <c r="B58" t="s">
        <v>2</v>
      </c>
      <c r="C58" t="s">
        <v>13</v>
      </c>
      <c r="D58" t="s">
        <v>46</v>
      </c>
      <c r="E58">
        <v>7129</v>
      </c>
      <c r="F58">
        <v>3</v>
      </c>
      <c r="G58">
        <v>0</v>
      </c>
      <c r="H58">
        <v>0</v>
      </c>
      <c r="I58" s="1">
        <v>115.91237267376096</v>
      </c>
    </row>
    <row r="59" spans="1:9" x14ac:dyDescent="0.25">
      <c r="A59" s="31">
        <v>43619</v>
      </c>
      <c r="B59" t="s">
        <v>2</v>
      </c>
      <c r="C59" t="s">
        <v>21</v>
      </c>
      <c r="D59" t="s">
        <v>55</v>
      </c>
      <c r="E59">
        <v>145044</v>
      </c>
      <c r="F59">
        <v>63</v>
      </c>
      <c r="G59">
        <v>1</v>
      </c>
      <c r="H59">
        <v>0</v>
      </c>
      <c r="I59" s="1">
        <v>445.00595217134423</v>
      </c>
    </row>
    <row r="60" spans="1:9" x14ac:dyDescent="0.25">
      <c r="A60" s="31">
        <v>43619</v>
      </c>
      <c r="B60" t="s">
        <v>2</v>
      </c>
      <c r="C60" t="s">
        <v>21</v>
      </c>
      <c r="D60" t="s">
        <v>23</v>
      </c>
      <c r="E60">
        <v>19498</v>
      </c>
      <c r="F60">
        <v>13</v>
      </c>
      <c r="G60">
        <v>0</v>
      </c>
      <c r="H60">
        <v>0</v>
      </c>
      <c r="I60" s="1">
        <v>35.847331474253942</v>
      </c>
    </row>
    <row r="61" spans="1:9" x14ac:dyDescent="0.25">
      <c r="A61" s="31">
        <v>43619</v>
      </c>
      <c r="B61" t="s">
        <v>24</v>
      </c>
      <c r="C61" t="s">
        <v>24</v>
      </c>
      <c r="D61" t="s">
        <v>25</v>
      </c>
      <c r="E61">
        <v>13602</v>
      </c>
      <c r="F61">
        <v>16</v>
      </c>
      <c r="G61">
        <v>3</v>
      </c>
      <c r="H61">
        <v>0</v>
      </c>
      <c r="I61" s="1">
        <v>225.65076375997288</v>
      </c>
    </row>
    <row r="62" spans="1:9" x14ac:dyDescent="0.25">
      <c r="A62" s="31">
        <v>43619</v>
      </c>
      <c r="B62" t="s">
        <v>24</v>
      </c>
      <c r="C62" t="s">
        <v>24</v>
      </c>
      <c r="D62" t="s">
        <v>28</v>
      </c>
      <c r="E62">
        <v>6050</v>
      </c>
      <c r="F62">
        <v>5</v>
      </c>
      <c r="G62">
        <v>0</v>
      </c>
      <c r="H62">
        <v>0</v>
      </c>
      <c r="I62" s="1">
        <v>90.285919449555806</v>
      </c>
    </row>
    <row r="63" spans="1:9" x14ac:dyDescent="0.25">
      <c r="A63" s="31">
        <v>43619</v>
      </c>
      <c r="B63" t="s">
        <v>24</v>
      </c>
      <c r="C63" t="s">
        <v>24</v>
      </c>
      <c r="D63" t="s">
        <v>56</v>
      </c>
      <c r="E63">
        <v>47593</v>
      </c>
      <c r="F63">
        <v>15</v>
      </c>
      <c r="G63">
        <v>15</v>
      </c>
      <c r="H63">
        <v>3</v>
      </c>
      <c r="I63" s="1">
        <v>193.85109493340573</v>
      </c>
    </row>
    <row r="64" spans="1:9" x14ac:dyDescent="0.25">
      <c r="A64" s="31">
        <v>43619</v>
      </c>
      <c r="B64" t="s">
        <v>24</v>
      </c>
      <c r="C64" t="s">
        <v>24</v>
      </c>
      <c r="D64" t="s">
        <v>29</v>
      </c>
      <c r="E64">
        <v>31537</v>
      </c>
      <c r="F64">
        <v>15</v>
      </c>
      <c r="G64">
        <v>7</v>
      </c>
      <c r="H64">
        <v>3</v>
      </c>
      <c r="I64" s="1">
        <v>344.54615601942118</v>
      </c>
    </row>
    <row r="65" spans="1:9" x14ac:dyDescent="0.25">
      <c r="A65" s="31">
        <v>43619</v>
      </c>
      <c r="B65" t="s">
        <v>24</v>
      </c>
      <c r="C65" t="s">
        <v>24</v>
      </c>
      <c r="D65" t="s">
        <v>32</v>
      </c>
      <c r="E65">
        <v>1344</v>
      </c>
      <c r="F65">
        <v>0</v>
      </c>
      <c r="G65">
        <v>0</v>
      </c>
      <c r="H65">
        <v>0</v>
      </c>
      <c r="I65" s="1">
        <v>6.092113904523587</v>
      </c>
    </row>
    <row r="66" spans="1:9" x14ac:dyDescent="0.25">
      <c r="A66" s="31">
        <v>43620</v>
      </c>
      <c r="B66" t="s">
        <v>2</v>
      </c>
      <c r="C66" t="s">
        <v>3</v>
      </c>
      <c r="D66" t="s">
        <v>5</v>
      </c>
      <c r="E66">
        <v>5229</v>
      </c>
      <c r="F66">
        <v>0</v>
      </c>
      <c r="G66">
        <v>3</v>
      </c>
      <c r="H66">
        <v>0</v>
      </c>
      <c r="I66" s="1">
        <v>14.2080466663206</v>
      </c>
    </row>
    <row r="67" spans="1:9" x14ac:dyDescent="0.25">
      <c r="A67" s="31">
        <v>43620</v>
      </c>
      <c r="B67" t="s">
        <v>2</v>
      </c>
      <c r="C67" t="s">
        <v>3</v>
      </c>
      <c r="D67" t="s">
        <v>6</v>
      </c>
      <c r="E67">
        <v>10036</v>
      </c>
      <c r="F67">
        <v>4</v>
      </c>
      <c r="G67">
        <v>4</v>
      </c>
      <c r="H67">
        <v>0</v>
      </c>
      <c r="I67" s="1">
        <v>28.445669781113246</v>
      </c>
    </row>
    <row r="68" spans="1:9" x14ac:dyDescent="0.25">
      <c r="A68" s="31">
        <v>43620</v>
      </c>
      <c r="B68" t="s">
        <v>2</v>
      </c>
      <c r="C68" t="s">
        <v>3</v>
      </c>
      <c r="D68" t="s">
        <v>9</v>
      </c>
      <c r="E68">
        <v>1245</v>
      </c>
      <c r="F68">
        <v>0</v>
      </c>
      <c r="G68">
        <v>0</v>
      </c>
      <c r="H68">
        <v>0</v>
      </c>
      <c r="I68" s="1">
        <v>3.3744209101774527</v>
      </c>
    </row>
    <row r="69" spans="1:9" x14ac:dyDescent="0.25">
      <c r="A69" s="31">
        <v>43620</v>
      </c>
      <c r="B69" t="s">
        <v>2</v>
      </c>
      <c r="C69" t="s">
        <v>3</v>
      </c>
      <c r="D69" t="s">
        <v>10</v>
      </c>
      <c r="E69">
        <v>3793</v>
      </c>
      <c r="F69">
        <v>0</v>
      </c>
      <c r="G69">
        <v>0</v>
      </c>
      <c r="H69">
        <v>0</v>
      </c>
      <c r="I69" s="1">
        <v>10.745056553229851</v>
      </c>
    </row>
    <row r="70" spans="1:9" x14ac:dyDescent="0.25">
      <c r="A70" s="31">
        <v>43620</v>
      </c>
      <c r="B70" t="s">
        <v>2</v>
      </c>
      <c r="C70" t="s">
        <v>3</v>
      </c>
      <c r="D70" t="s">
        <v>11</v>
      </c>
      <c r="E70">
        <v>5885</v>
      </c>
      <c r="F70">
        <v>2</v>
      </c>
      <c r="G70">
        <v>0</v>
      </c>
      <c r="H70">
        <v>0</v>
      </c>
      <c r="I70" s="1">
        <v>16.879701960792918</v>
      </c>
    </row>
    <row r="71" spans="1:9" x14ac:dyDescent="0.25">
      <c r="A71" s="31">
        <v>43620</v>
      </c>
      <c r="B71" t="s">
        <v>2</v>
      </c>
      <c r="C71" t="s">
        <v>3</v>
      </c>
      <c r="D71" t="s">
        <v>12</v>
      </c>
      <c r="E71">
        <v>18957</v>
      </c>
      <c r="F71">
        <v>4</v>
      </c>
      <c r="G71">
        <v>23</v>
      </c>
      <c r="H71">
        <v>0</v>
      </c>
      <c r="I71" s="1">
        <v>53.320756564753211</v>
      </c>
    </row>
    <row r="72" spans="1:9" x14ac:dyDescent="0.25">
      <c r="A72" s="31">
        <v>43620</v>
      </c>
      <c r="B72" t="s">
        <v>2</v>
      </c>
      <c r="C72" t="s">
        <v>13</v>
      </c>
      <c r="D72" t="s">
        <v>33</v>
      </c>
      <c r="E72">
        <v>2340</v>
      </c>
      <c r="F72">
        <v>1</v>
      </c>
      <c r="G72">
        <v>1</v>
      </c>
      <c r="H72">
        <v>0</v>
      </c>
      <c r="I72" s="1">
        <v>21.023807255119088</v>
      </c>
    </row>
    <row r="73" spans="1:9" x14ac:dyDescent="0.25">
      <c r="A73" s="31">
        <v>43620</v>
      </c>
      <c r="B73" t="s">
        <v>2</v>
      </c>
      <c r="C73" t="s">
        <v>13</v>
      </c>
      <c r="D73" t="s">
        <v>54</v>
      </c>
      <c r="E73">
        <v>138136</v>
      </c>
      <c r="F73">
        <v>27</v>
      </c>
      <c r="G73">
        <v>1</v>
      </c>
      <c r="H73">
        <v>0</v>
      </c>
      <c r="I73" s="1">
        <v>321.78333629604225</v>
      </c>
    </row>
    <row r="74" spans="1:9" x14ac:dyDescent="0.25">
      <c r="A74" s="31">
        <v>43620</v>
      </c>
      <c r="B74" t="s">
        <v>2</v>
      </c>
      <c r="C74" t="s">
        <v>13</v>
      </c>
      <c r="D74" t="s">
        <v>46</v>
      </c>
      <c r="E74">
        <v>4416</v>
      </c>
      <c r="F74">
        <v>2</v>
      </c>
      <c r="G74">
        <v>8</v>
      </c>
      <c r="H74">
        <v>5</v>
      </c>
      <c r="I74" s="1">
        <v>73.625971133435712</v>
      </c>
    </row>
    <row r="75" spans="1:9" x14ac:dyDescent="0.25">
      <c r="A75" s="31">
        <v>43620</v>
      </c>
      <c r="B75" t="s">
        <v>2</v>
      </c>
      <c r="C75" t="s">
        <v>21</v>
      </c>
      <c r="D75" t="s">
        <v>55</v>
      </c>
      <c r="E75">
        <v>112401</v>
      </c>
      <c r="F75">
        <v>35</v>
      </c>
      <c r="G75">
        <v>0</v>
      </c>
      <c r="H75">
        <v>0</v>
      </c>
      <c r="I75" s="1">
        <v>286.25479447077498</v>
      </c>
    </row>
    <row r="76" spans="1:9" x14ac:dyDescent="0.25">
      <c r="A76" s="31">
        <v>43620</v>
      </c>
      <c r="B76" t="s">
        <v>2</v>
      </c>
      <c r="C76" t="s">
        <v>21</v>
      </c>
      <c r="D76" t="s">
        <v>23</v>
      </c>
      <c r="E76">
        <v>16325</v>
      </c>
      <c r="F76">
        <v>22</v>
      </c>
      <c r="G76">
        <v>7</v>
      </c>
      <c r="H76">
        <v>0</v>
      </c>
      <c r="I76" s="1">
        <v>40.491147930050666</v>
      </c>
    </row>
    <row r="77" spans="1:9" x14ac:dyDescent="0.25">
      <c r="A77" s="31">
        <v>43620</v>
      </c>
      <c r="B77" t="s">
        <v>24</v>
      </c>
      <c r="C77" t="s">
        <v>24</v>
      </c>
      <c r="D77" t="s">
        <v>25</v>
      </c>
      <c r="E77">
        <v>7937</v>
      </c>
      <c r="F77">
        <v>9</v>
      </c>
      <c r="G77">
        <v>2</v>
      </c>
      <c r="H77">
        <v>0</v>
      </c>
      <c r="I77" s="1">
        <v>132.47496414083813</v>
      </c>
    </row>
    <row r="78" spans="1:9" x14ac:dyDescent="0.25">
      <c r="A78" s="31">
        <v>43620</v>
      </c>
      <c r="B78" t="s">
        <v>24</v>
      </c>
      <c r="C78" t="s">
        <v>24</v>
      </c>
      <c r="D78" t="s">
        <v>28</v>
      </c>
      <c r="E78">
        <v>4860</v>
      </c>
      <c r="F78">
        <v>4</v>
      </c>
      <c r="G78">
        <v>4</v>
      </c>
      <c r="H78">
        <v>1</v>
      </c>
      <c r="I78" s="1">
        <v>75.089703465573734</v>
      </c>
    </row>
    <row r="79" spans="1:9" x14ac:dyDescent="0.25">
      <c r="A79" s="31">
        <v>43620</v>
      </c>
      <c r="B79" t="s">
        <v>24</v>
      </c>
      <c r="C79" t="s">
        <v>24</v>
      </c>
      <c r="D79" t="s">
        <v>56</v>
      </c>
      <c r="E79">
        <v>35045</v>
      </c>
      <c r="F79">
        <v>10</v>
      </c>
      <c r="G79">
        <v>7</v>
      </c>
      <c r="H79">
        <v>2</v>
      </c>
      <c r="I79" s="1">
        <v>171.4580458850792</v>
      </c>
    </row>
    <row r="80" spans="1:9" x14ac:dyDescent="0.25">
      <c r="A80" s="31">
        <v>43620</v>
      </c>
      <c r="B80" t="s">
        <v>24</v>
      </c>
      <c r="C80" t="s">
        <v>24</v>
      </c>
      <c r="D80" t="s">
        <v>29</v>
      </c>
      <c r="E80">
        <v>21158</v>
      </c>
      <c r="F80">
        <v>18</v>
      </c>
      <c r="G80">
        <v>0</v>
      </c>
      <c r="H80">
        <v>0</v>
      </c>
      <c r="I80" s="1">
        <v>239.16275830466952</v>
      </c>
    </row>
    <row r="81" spans="1:9" x14ac:dyDescent="0.25">
      <c r="A81" s="31">
        <v>43620</v>
      </c>
      <c r="B81" t="s">
        <v>24</v>
      </c>
      <c r="C81" t="s">
        <v>24</v>
      </c>
      <c r="D81" t="s">
        <v>32</v>
      </c>
      <c r="E81">
        <v>1162</v>
      </c>
      <c r="F81">
        <v>1</v>
      </c>
      <c r="G81">
        <v>0</v>
      </c>
      <c r="H81">
        <v>0</v>
      </c>
      <c r="I81" s="1">
        <v>5.4717045653113541</v>
      </c>
    </row>
    <row r="82" spans="1:9" x14ac:dyDescent="0.25">
      <c r="A82" s="31">
        <v>43621</v>
      </c>
      <c r="B82" t="s">
        <v>2</v>
      </c>
      <c r="C82" t="s">
        <v>3</v>
      </c>
      <c r="D82" t="s">
        <v>5</v>
      </c>
      <c r="E82">
        <v>6290</v>
      </c>
      <c r="F82">
        <v>1</v>
      </c>
      <c r="G82">
        <v>1</v>
      </c>
      <c r="H82">
        <v>0</v>
      </c>
      <c r="I82" s="1">
        <v>16.854956824450866</v>
      </c>
    </row>
    <row r="83" spans="1:9" x14ac:dyDescent="0.25">
      <c r="A83" s="31">
        <v>43621</v>
      </c>
      <c r="B83" t="s">
        <v>2</v>
      </c>
      <c r="C83" t="s">
        <v>3</v>
      </c>
      <c r="D83" t="s">
        <v>6</v>
      </c>
      <c r="E83">
        <v>11564</v>
      </c>
      <c r="F83">
        <v>4</v>
      </c>
      <c r="G83">
        <v>4</v>
      </c>
      <c r="H83">
        <v>0</v>
      </c>
      <c r="I83" s="1">
        <v>32.432344596321265</v>
      </c>
    </row>
    <row r="84" spans="1:9" x14ac:dyDescent="0.25">
      <c r="A84" s="31">
        <v>43621</v>
      </c>
      <c r="B84" t="s">
        <v>2</v>
      </c>
      <c r="C84" t="s">
        <v>3</v>
      </c>
      <c r="D84" t="s">
        <v>9</v>
      </c>
      <c r="E84">
        <v>1260</v>
      </c>
      <c r="F84">
        <v>0</v>
      </c>
      <c r="G84">
        <v>0</v>
      </c>
      <c r="H84">
        <v>0</v>
      </c>
      <c r="I84" s="1">
        <v>3.4543673752126121</v>
      </c>
    </row>
    <row r="85" spans="1:9" x14ac:dyDescent="0.25">
      <c r="A85" s="31">
        <v>43621</v>
      </c>
      <c r="B85" t="s">
        <v>2</v>
      </c>
      <c r="C85" t="s">
        <v>3</v>
      </c>
      <c r="D85" t="s">
        <v>10</v>
      </c>
      <c r="E85">
        <v>4066</v>
      </c>
      <c r="F85">
        <v>2</v>
      </c>
      <c r="G85">
        <v>2</v>
      </c>
      <c r="H85">
        <v>0</v>
      </c>
      <c r="I85" s="1">
        <v>11.517719171976143</v>
      </c>
    </row>
    <row r="86" spans="1:9" x14ac:dyDescent="0.25">
      <c r="A86" s="31">
        <v>43621</v>
      </c>
      <c r="B86" t="s">
        <v>2</v>
      </c>
      <c r="C86" t="s">
        <v>3</v>
      </c>
      <c r="D86" t="s">
        <v>11</v>
      </c>
      <c r="E86">
        <v>5914</v>
      </c>
      <c r="F86">
        <v>1</v>
      </c>
      <c r="G86">
        <v>0</v>
      </c>
      <c r="H86">
        <v>0</v>
      </c>
      <c r="I86" s="1">
        <v>16.911790774763453</v>
      </c>
    </row>
    <row r="87" spans="1:9" x14ac:dyDescent="0.25">
      <c r="A87" s="31">
        <v>43621</v>
      </c>
      <c r="B87" t="s">
        <v>2</v>
      </c>
      <c r="C87" t="s">
        <v>3</v>
      </c>
      <c r="D87" t="s">
        <v>12</v>
      </c>
      <c r="E87">
        <v>17911</v>
      </c>
      <c r="F87">
        <v>3</v>
      </c>
      <c r="G87">
        <v>0</v>
      </c>
      <c r="H87">
        <v>0</v>
      </c>
      <c r="I87" s="1">
        <v>50.065059482789401</v>
      </c>
    </row>
    <row r="88" spans="1:9" x14ac:dyDescent="0.25">
      <c r="A88" s="31">
        <v>43621</v>
      </c>
      <c r="B88" t="s">
        <v>2</v>
      </c>
      <c r="C88" t="s">
        <v>13</v>
      </c>
      <c r="D88" t="s">
        <v>33</v>
      </c>
      <c r="E88">
        <v>2962</v>
      </c>
      <c r="F88">
        <v>0</v>
      </c>
      <c r="G88">
        <v>1</v>
      </c>
      <c r="H88">
        <v>0</v>
      </c>
      <c r="I88" s="1">
        <v>24.595091136013721</v>
      </c>
    </row>
    <row r="89" spans="1:9" x14ac:dyDescent="0.25">
      <c r="A89" s="31">
        <v>43621</v>
      </c>
      <c r="B89" t="s">
        <v>2</v>
      </c>
      <c r="C89" t="s">
        <v>13</v>
      </c>
      <c r="D89" t="s">
        <v>54</v>
      </c>
      <c r="E89">
        <v>131247</v>
      </c>
      <c r="F89">
        <v>17</v>
      </c>
      <c r="G89">
        <v>0</v>
      </c>
      <c r="H89">
        <v>0</v>
      </c>
      <c r="I89" s="1">
        <v>319.41934178649808</v>
      </c>
    </row>
    <row r="90" spans="1:9" x14ac:dyDescent="0.25">
      <c r="A90" s="31">
        <v>43621</v>
      </c>
      <c r="B90" t="s">
        <v>2</v>
      </c>
      <c r="C90" t="s">
        <v>13</v>
      </c>
      <c r="D90" t="s">
        <v>46</v>
      </c>
      <c r="E90">
        <v>2596</v>
      </c>
      <c r="F90">
        <v>2</v>
      </c>
      <c r="G90">
        <v>0</v>
      </c>
      <c r="H90">
        <v>0</v>
      </c>
      <c r="I90" s="1">
        <v>42.719618206996003</v>
      </c>
    </row>
    <row r="91" spans="1:9" x14ac:dyDescent="0.25">
      <c r="A91" s="31">
        <v>43621</v>
      </c>
      <c r="B91" t="s">
        <v>2</v>
      </c>
      <c r="C91" t="s">
        <v>21</v>
      </c>
      <c r="D91" t="s">
        <v>55</v>
      </c>
      <c r="E91">
        <v>103283</v>
      </c>
      <c r="F91">
        <v>41</v>
      </c>
      <c r="G91">
        <v>0</v>
      </c>
      <c r="H91">
        <v>0</v>
      </c>
      <c r="I91" s="1">
        <v>264.12582508586468</v>
      </c>
    </row>
    <row r="92" spans="1:9" x14ac:dyDescent="0.25">
      <c r="A92" s="31">
        <v>43621</v>
      </c>
      <c r="B92" t="s">
        <v>2</v>
      </c>
      <c r="C92" t="s">
        <v>21</v>
      </c>
      <c r="D92" t="s">
        <v>22</v>
      </c>
      <c r="E92">
        <v>2921</v>
      </c>
      <c r="F92">
        <v>2</v>
      </c>
      <c r="G92">
        <v>1</v>
      </c>
      <c r="H92">
        <v>0</v>
      </c>
      <c r="I92" s="1">
        <v>8.311202476554632</v>
      </c>
    </row>
    <row r="93" spans="1:9" x14ac:dyDescent="0.25">
      <c r="A93" s="31">
        <v>43621</v>
      </c>
      <c r="B93" t="s">
        <v>2</v>
      </c>
      <c r="C93" t="s">
        <v>21</v>
      </c>
      <c r="D93" t="s">
        <v>23</v>
      </c>
      <c r="E93">
        <v>17701</v>
      </c>
      <c r="F93">
        <v>21</v>
      </c>
      <c r="G93">
        <v>3</v>
      </c>
      <c r="H93">
        <v>0</v>
      </c>
      <c r="I93" s="1">
        <v>54.513984592448914</v>
      </c>
    </row>
    <row r="94" spans="1:9" x14ac:dyDescent="0.25">
      <c r="A94" s="31">
        <v>43621</v>
      </c>
      <c r="B94" t="s">
        <v>24</v>
      </c>
      <c r="C94" t="s">
        <v>24</v>
      </c>
      <c r="D94" t="s">
        <v>25</v>
      </c>
      <c r="E94">
        <v>7011</v>
      </c>
      <c r="F94">
        <v>5</v>
      </c>
      <c r="G94">
        <v>0</v>
      </c>
      <c r="H94">
        <v>0</v>
      </c>
      <c r="I94" s="1">
        <v>113.85394902373055</v>
      </c>
    </row>
    <row r="95" spans="1:9" x14ac:dyDescent="0.25">
      <c r="A95" s="31">
        <v>43621</v>
      </c>
      <c r="B95" t="s">
        <v>24</v>
      </c>
      <c r="C95" t="s">
        <v>24</v>
      </c>
      <c r="D95" t="s">
        <v>28</v>
      </c>
      <c r="E95">
        <v>4112</v>
      </c>
      <c r="F95">
        <v>5</v>
      </c>
      <c r="G95">
        <v>0</v>
      </c>
      <c r="H95">
        <v>0</v>
      </c>
      <c r="I95" s="1">
        <v>59.805979206405929</v>
      </c>
    </row>
    <row r="96" spans="1:9" x14ac:dyDescent="0.25">
      <c r="A96" s="31">
        <v>43621</v>
      </c>
      <c r="B96" t="s">
        <v>24</v>
      </c>
      <c r="C96" t="s">
        <v>24</v>
      </c>
      <c r="D96" t="s">
        <v>56</v>
      </c>
      <c r="E96">
        <v>53964</v>
      </c>
      <c r="F96">
        <v>26</v>
      </c>
      <c r="G96">
        <v>6</v>
      </c>
      <c r="H96">
        <v>0</v>
      </c>
      <c r="I96" s="1">
        <v>337.18687089508768</v>
      </c>
    </row>
    <row r="97" spans="1:9" x14ac:dyDescent="0.25">
      <c r="A97" s="31">
        <v>43621</v>
      </c>
      <c r="B97" t="s">
        <v>24</v>
      </c>
      <c r="C97" t="s">
        <v>24</v>
      </c>
      <c r="D97" t="s">
        <v>29</v>
      </c>
      <c r="E97">
        <v>17736</v>
      </c>
      <c r="F97">
        <v>17</v>
      </c>
      <c r="G97">
        <v>1</v>
      </c>
      <c r="H97">
        <v>0</v>
      </c>
      <c r="I97" s="1">
        <v>187.78174650302662</v>
      </c>
    </row>
    <row r="98" spans="1:9" x14ac:dyDescent="0.25">
      <c r="A98" s="31">
        <v>43621</v>
      </c>
      <c r="B98" t="s">
        <v>24</v>
      </c>
      <c r="C98" t="s">
        <v>24</v>
      </c>
      <c r="D98" t="s">
        <v>32</v>
      </c>
      <c r="E98">
        <v>1072</v>
      </c>
      <c r="F98">
        <v>0</v>
      </c>
      <c r="G98">
        <v>6</v>
      </c>
      <c r="H98">
        <v>1</v>
      </c>
      <c r="I98" s="1">
        <v>4.7920347570415904</v>
      </c>
    </row>
    <row r="99" spans="1:9" x14ac:dyDescent="0.25">
      <c r="A99" s="31">
        <v>43622</v>
      </c>
      <c r="B99" t="s">
        <v>2</v>
      </c>
      <c r="C99" t="s">
        <v>3</v>
      </c>
      <c r="D99" t="s">
        <v>5</v>
      </c>
      <c r="E99">
        <v>5164</v>
      </c>
      <c r="F99">
        <v>2</v>
      </c>
      <c r="G99">
        <v>8</v>
      </c>
      <c r="H99">
        <v>0</v>
      </c>
      <c r="I99" s="1">
        <v>13.87013142699913</v>
      </c>
    </row>
    <row r="100" spans="1:9" x14ac:dyDescent="0.25">
      <c r="A100" s="31">
        <v>43622</v>
      </c>
      <c r="B100" t="s">
        <v>2</v>
      </c>
      <c r="C100" t="s">
        <v>3</v>
      </c>
      <c r="D100" t="s">
        <v>6</v>
      </c>
      <c r="E100">
        <v>10257</v>
      </c>
      <c r="F100">
        <v>3</v>
      </c>
      <c r="G100">
        <v>14</v>
      </c>
      <c r="H100">
        <v>0</v>
      </c>
      <c r="I100" s="1">
        <v>28.803604913057736</v>
      </c>
    </row>
    <row r="101" spans="1:9" x14ac:dyDescent="0.25">
      <c r="A101" s="31">
        <v>43622</v>
      </c>
      <c r="B101" t="s">
        <v>2</v>
      </c>
      <c r="C101" t="s">
        <v>3</v>
      </c>
      <c r="D101" t="s">
        <v>9</v>
      </c>
      <c r="E101">
        <v>647</v>
      </c>
      <c r="F101">
        <v>0</v>
      </c>
      <c r="G101">
        <v>0</v>
      </c>
      <c r="H101">
        <v>0</v>
      </c>
      <c r="I101" s="1">
        <v>1.7509045358622504</v>
      </c>
    </row>
    <row r="102" spans="1:9" x14ac:dyDescent="0.25">
      <c r="A102" s="31">
        <v>43622</v>
      </c>
      <c r="B102" t="s">
        <v>2</v>
      </c>
      <c r="C102" t="s">
        <v>3</v>
      </c>
      <c r="D102" t="s">
        <v>10</v>
      </c>
      <c r="E102">
        <v>2083</v>
      </c>
      <c r="F102">
        <v>0</v>
      </c>
      <c r="G102">
        <v>0</v>
      </c>
      <c r="H102">
        <v>0</v>
      </c>
      <c r="I102" s="1">
        <v>5.9447871115139073</v>
      </c>
    </row>
    <row r="103" spans="1:9" x14ac:dyDescent="0.25">
      <c r="A103" s="31">
        <v>43622</v>
      </c>
      <c r="B103" t="s">
        <v>2</v>
      </c>
      <c r="C103" t="s">
        <v>3</v>
      </c>
      <c r="D103" t="s">
        <v>11</v>
      </c>
      <c r="E103">
        <v>8573</v>
      </c>
      <c r="F103">
        <v>2</v>
      </c>
      <c r="G103">
        <v>1</v>
      </c>
      <c r="H103">
        <v>0</v>
      </c>
      <c r="I103" s="1">
        <v>24.20267129187495</v>
      </c>
    </row>
    <row r="104" spans="1:9" x14ac:dyDescent="0.25">
      <c r="A104" s="31">
        <v>43622</v>
      </c>
      <c r="B104" t="s">
        <v>2</v>
      </c>
      <c r="C104" t="s">
        <v>3</v>
      </c>
      <c r="D104" t="s">
        <v>12</v>
      </c>
      <c r="E104">
        <v>19761</v>
      </c>
      <c r="F104">
        <v>10</v>
      </c>
      <c r="G104">
        <v>3</v>
      </c>
      <c r="H104">
        <v>0</v>
      </c>
      <c r="I104" s="1">
        <v>54.373204774076648</v>
      </c>
    </row>
    <row r="105" spans="1:9" x14ac:dyDescent="0.25">
      <c r="A105" s="31">
        <v>43622</v>
      </c>
      <c r="B105" t="s">
        <v>2</v>
      </c>
      <c r="C105" t="s">
        <v>13</v>
      </c>
      <c r="D105" t="s">
        <v>33</v>
      </c>
      <c r="E105">
        <v>2513</v>
      </c>
      <c r="F105">
        <v>2</v>
      </c>
      <c r="G105">
        <v>0</v>
      </c>
      <c r="H105">
        <v>0</v>
      </c>
      <c r="I105" s="1">
        <v>22.106588950200518</v>
      </c>
    </row>
    <row r="106" spans="1:9" x14ac:dyDescent="0.25">
      <c r="A106" s="31">
        <v>43622</v>
      </c>
      <c r="B106" t="s">
        <v>2</v>
      </c>
      <c r="C106" t="s">
        <v>13</v>
      </c>
      <c r="D106" t="s">
        <v>54</v>
      </c>
      <c r="E106">
        <v>136854</v>
      </c>
      <c r="F106">
        <v>24</v>
      </c>
      <c r="G106">
        <v>0</v>
      </c>
      <c r="H106">
        <v>0</v>
      </c>
      <c r="I106" s="1">
        <v>327.91286754237944</v>
      </c>
    </row>
    <row r="107" spans="1:9" x14ac:dyDescent="0.25">
      <c r="A107" s="31">
        <v>43622</v>
      </c>
      <c r="B107" t="s">
        <v>2</v>
      </c>
      <c r="C107" t="s">
        <v>13</v>
      </c>
      <c r="D107" t="s">
        <v>46</v>
      </c>
      <c r="E107">
        <v>2419</v>
      </c>
      <c r="F107">
        <v>0</v>
      </c>
      <c r="G107">
        <v>0</v>
      </c>
      <c r="H107">
        <v>0</v>
      </c>
      <c r="I107" s="1">
        <v>43.162686757248217</v>
      </c>
    </row>
    <row r="108" spans="1:9" x14ac:dyDescent="0.25">
      <c r="A108" s="31">
        <v>43622</v>
      </c>
      <c r="B108" t="s">
        <v>2</v>
      </c>
      <c r="C108" t="s">
        <v>21</v>
      </c>
      <c r="D108" t="s">
        <v>55</v>
      </c>
      <c r="E108">
        <v>122754</v>
      </c>
      <c r="F108">
        <v>42</v>
      </c>
      <c r="G108">
        <v>0</v>
      </c>
      <c r="H108">
        <v>0</v>
      </c>
      <c r="I108" s="1">
        <v>264.57018725477587</v>
      </c>
    </row>
    <row r="109" spans="1:9" x14ac:dyDescent="0.25">
      <c r="A109" s="31">
        <v>43622</v>
      </c>
      <c r="B109" t="s">
        <v>2</v>
      </c>
      <c r="C109" t="s">
        <v>21</v>
      </c>
      <c r="D109" t="s">
        <v>22</v>
      </c>
      <c r="E109">
        <v>3426</v>
      </c>
      <c r="F109">
        <v>1</v>
      </c>
      <c r="G109">
        <v>0</v>
      </c>
      <c r="H109">
        <v>0</v>
      </c>
      <c r="I109" s="1">
        <v>9.7420778188628958</v>
      </c>
    </row>
    <row r="110" spans="1:9" x14ac:dyDescent="0.25">
      <c r="A110" s="31">
        <v>43622</v>
      </c>
      <c r="B110" t="s">
        <v>2</v>
      </c>
      <c r="C110" t="s">
        <v>21</v>
      </c>
      <c r="D110" t="s">
        <v>23</v>
      </c>
      <c r="E110">
        <v>29013</v>
      </c>
      <c r="F110">
        <v>34</v>
      </c>
      <c r="G110">
        <v>0</v>
      </c>
      <c r="H110">
        <v>0</v>
      </c>
      <c r="I110" s="1">
        <v>44.804879490981108</v>
      </c>
    </row>
    <row r="111" spans="1:9" x14ac:dyDescent="0.25">
      <c r="A111" s="31">
        <v>43622</v>
      </c>
      <c r="B111" t="s">
        <v>24</v>
      </c>
      <c r="C111" t="s">
        <v>24</v>
      </c>
      <c r="D111" t="s">
        <v>25</v>
      </c>
      <c r="E111">
        <v>6927</v>
      </c>
      <c r="F111">
        <v>6</v>
      </c>
      <c r="G111">
        <v>11</v>
      </c>
      <c r="H111">
        <v>1</v>
      </c>
      <c r="I111" s="1">
        <v>113.01745441946507</v>
      </c>
    </row>
    <row r="112" spans="1:9" x14ac:dyDescent="0.25">
      <c r="A112" s="31">
        <v>43622</v>
      </c>
      <c r="B112" t="s">
        <v>24</v>
      </c>
      <c r="C112" t="s">
        <v>24</v>
      </c>
      <c r="D112" t="s">
        <v>28</v>
      </c>
      <c r="E112">
        <v>4047</v>
      </c>
      <c r="F112">
        <v>4</v>
      </c>
      <c r="G112">
        <v>0</v>
      </c>
      <c r="H112">
        <v>0</v>
      </c>
      <c r="I112" s="1">
        <v>59.911712681815892</v>
      </c>
    </row>
    <row r="113" spans="1:9" x14ac:dyDescent="0.25">
      <c r="A113" s="31">
        <v>43622</v>
      </c>
      <c r="B113" t="s">
        <v>24</v>
      </c>
      <c r="C113" t="s">
        <v>24</v>
      </c>
      <c r="D113" t="s">
        <v>56</v>
      </c>
      <c r="E113">
        <v>51522</v>
      </c>
      <c r="F113">
        <v>21</v>
      </c>
      <c r="G113">
        <v>10</v>
      </c>
      <c r="H113">
        <v>3</v>
      </c>
      <c r="I113" s="1">
        <v>333.40738968829135</v>
      </c>
    </row>
    <row r="114" spans="1:9" x14ac:dyDescent="0.25">
      <c r="A114" s="31">
        <v>43622</v>
      </c>
      <c r="B114" t="s">
        <v>24</v>
      </c>
      <c r="C114" t="s">
        <v>24</v>
      </c>
      <c r="D114" t="s">
        <v>29</v>
      </c>
      <c r="E114">
        <v>17011</v>
      </c>
      <c r="F114">
        <v>11</v>
      </c>
      <c r="G114">
        <v>0</v>
      </c>
      <c r="H114">
        <v>0</v>
      </c>
      <c r="I114" s="1">
        <v>185.72948416078873</v>
      </c>
    </row>
    <row r="115" spans="1:9" x14ac:dyDescent="0.25">
      <c r="A115" s="31">
        <v>43622</v>
      </c>
      <c r="B115" t="s">
        <v>24</v>
      </c>
      <c r="C115" t="s">
        <v>24</v>
      </c>
      <c r="D115" t="s">
        <v>32</v>
      </c>
      <c r="E115">
        <v>852</v>
      </c>
      <c r="F115">
        <v>0</v>
      </c>
      <c r="G115">
        <v>0</v>
      </c>
      <c r="H115">
        <v>0</v>
      </c>
      <c r="I115" s="1">
        <v>3.980404353907844</v>
      </c>
    </row>
    <row r="116" spans="1:9" x14ac:dyDescent="0.25">
      <c r="A116" s="31">
        <v>43623</v>
      </c>
      <c r="B116" t="s">
        <v>2</v>
      </c>
      <c r="C116" t="s">
        <v>3</v>
      </c>
      <c r="D116" t="s">
        <v>5</v>
      </c>
      <c r="E116">
        <v>4935</v>
      </c>
      <c r="F116">
        <v>2</v>
      </c>
      <c r="G116">
        <v>0</v>
      </c>
      <c r="H116">
        <v>0</v>
      </c>
      <c r="I116" s="1">
        <v>13.165887092859025</v>
      </c>
    </row>
    <row r="117" spans="1:9" x14ac:dyDescent="0.25">
      <c r="A117" s="31">
        <v>43623</v>
      </c>
      <c r="B117" t="s">
        <v>2</v>
      </c>
      <c r="C117" t="s">
        <v>3</v>
      </c>
      <c r="D117" t="s">
        <v>6</v>
      </c>
      <c r="E117">
        <v>9756</v>
      </c>
      <c r="F117">
        <v>5</v>
      </c>
      <c r="G117">
        <v>5</v>
      </c>
      <c r="H117">
        <v>0</v>
      </c>
      <c r="I117" s="1">
        <v>27.313048411523422</v>
      </c>
    </row>
    <row r="118" spans="1:9" x14ac:dyDescent="0.25">
      <c r="A118" s="31">
        <v>43623</v>
      </c>
      <c r="B118" t="s">
        <v>2</v>
      </c>
      <c r="C118" t="s">
        <v>3</v>
      </c>
      <c r="D118" t="s">
        <v>9</v>
      </c>
      <c r="E118">
        <v>651</v>
      </c>
      <c r="F118">
        <v>0</v>
      </c>
      <c r="G118">
        <v>1</v>
      </c>
      <c r="H118">
        <v>0</v>
      </c>
      <c r="I118" s="1">
        <v>1.7191339271245529</v>
      </c>
    </row>
    <row r="119" spans="1:9" x14ac:dyDescent="0.25">
      <c r="A119" s="31">
        <v>43623</v>
      </c>
      <c r="B119" t="s">
        <v>2</v>
      </c>
      <c r="C119" t="s">
        <v>3</v>
      </c>
      <c r="D119" t="s">
        <v>10</v>
      </c>
      <c r="E119">
        <v>2104</v>
      </c>
      <c r="F119">
        <v>0</v>
      </c>
      <c r="G119">
        <v>0</v>
      </c>
      <c r="H119">
        <v>0</v>
      </c>
      <c r="I119" s="1">
        <v>6.0105016915273319</v>
      </c>
    </row>
    <row r="120" spans="1:9" x14ac:dyDescent="0.25">
      <c r="A120" s="31">
        <v>43623</v>
      </c>
      <c r="B120" t="s">
        <v>2</v>
      </c>
      <c r="C120" t="s">
        <v>3</v>
      </c>
      <c r="D120" t="s">
        <v>11</v>
      </c>
      <c r="E120">
        <v>8354</v>
      </c>
      <c r="F120">
        <v>2</v>
      </c>
      <c r="G120">
        <v>0</v>
      </c>
      <c r="H120">
        <v>0</v>
      </c>
      <c r="I120" s="1">
        <v>23.221550969254068</v>
      </c>
    </row>
    <row r="121" spans="1:9" x14ac:dyDescent="0.25">
      <c r="A121" s="31">
        <v>43623</v>
      </c>
      <c r="B121" t="s">
        <v>2</v>
      </c>
      <c r="C121" t="s">
        <v>3</v>
      </c>
      <c r="D121" t="s">
        <v>12</v>
      </c>
      <c r="E121">
        <v>20240</v>
      </c>
      <c r="F121">
        <v>5</v>
      </c>
      <c r="G121">
        <v>0</v>
      </c>
      <c r="H121">
        <v>0</v>
      </c>
      <c r="I121" s="1">
        <v>55.5837073943473</v>
      </c>
    </row>
    <row r="122" spans="1:9" x14ac:dyDescent="0.25">
      <c r="A122" s="31">
        <v>43623</v>
      </c>
      <c r="B122" t="s">
        <v>2</v>
      </c>
      <c r="C122" t="s">
        <v>13</v>
      </c>
      <c r="D122" t="s">
        <v>33</v>
      </c>
      <c r="E122">
        <v>2347</v>
      </c>
      <c r="F122">
        <v>0</v>
      </c>
      <c r="G122">
        <v>1</v>
      </c>
      <c r="H122">
        <v>0</v>
      </c>
      <c r="I122" s="1">
        <v>21.310316751041142</v>
      </c>
    </row>
    <row r="123" spans="1:9" x14ac:dyDescent="0.25">
      <c r="A123" s="31">
        <v>43623</v>
      </c>
      <c r="B123" t="s">
        <v>2</v>
      </c>
      <c r="C123" t="s">
        <v>13</v>
      </c>
      <c r="D123" t="s">
        <v>54</v>
      </c>
      <c r="E123">
        <v>133375</v>
      </c>
      <c r="F123">
        <v>19</v>
      </c>
      <c r="G123">
        <v>2</v>
      </c>
      <c r="H123">
        <v>0</v>
      </c>
      <c r="I123" s="1">
        <v>318.12740774343916</v>
      </c>
    </row>
    <row r="124" spans="1:9" x14ac:dyDescent="0.25">
      <c r="A124" s="31">
        <v>43623</v>
      </c>
      <c r="B124" t="s">
        <v>2</v>
      </c>
      <c r="C124" t="s">
        <v>13</v>
      </c>
      <c r="D124" t="s">
        <v>46</v>
      </c>
      <c r="E124">
        <v>2336</v>
      </c>
      <c r="F124">
        <v>0</v>
      </c>
      <c r="G124">
        <v>1</v>
      </c>
      <c r="H124">
        <v>0</v>
      </c>
      <c r="I124" s="1">
        <v>42.570718955754408</v>
      </c>
    </row>
    <row r="125" spans="1:9" x14ac:dyDescent="0.25">
      <c r="A125" s="31">
        <v>43623</v>
      </c>
      <c r="B125" t="s">
        <v>2</v>
      </c>
      <c r="C125" t="s">
        <v>21</v>
      </c>
      <c r="D125" t="s">
        <v>55</v>
      </c>
      <c r="E125">
        <v>121079</v>
      </c>
      <c r="F125">
        <v>45</v>
      </c>
      <c r="G125">
        <v>0</v>
      </c>
      <c r="H125">
        <v>0</v>
      </c>
      <c r="I125" s="1">
        <v>266.19688152187399</v>
      </c>
    </row>
    <row r="126" spans="1:9" x14ac:dyDescent="0.25">
      <c r="A126" s="31">
        <v>43623</v>
      </c>
      <c r="B126" t="s">
        <v>2</v>
      </c>
      <c r="C126" t="s">
        <v>21</v>
      </c>
      <c r="D126" t="s">
        <v>22</v>
      </c>
      <c r="E126">
        <v>3319</v>
      </c>
      <c r="F126">
        <v>2</v>
      </c>
      <c r="G126">
        <v>6</v>
      </c>
      <c r="H126">
        <v>0</v>
      </c>
      <c r="I126" s="1">
        <v>9.602394040737078</v>
      </c>
    </row>
    <row r="127" spans="1:9" x14ac:dyDescent="0.25">
      <c r="A127" s="31">
        <v>43623</v>
      </c>
      <c r="B127" t="s">
        <v>2</v>
      </c>
      <c r="C127" t="s">
        <v>21</v>
      </c>
      <c r="D127" t="s">
        <v>23</v>
      </c>
      <c r="E127">
        <v>30724</v>
      </c>
      <c r="F127">
        <v>60</v>
      </c>
      <c r="G127">
        <v>0</v>
      </c>
      <c r="H127">
        <v>0</v>
      </c>
      <c r="I127" s="1">
        <v>45.008851125004469</v>
      </c>
    </row>
    <row r="128" spans="1:9" x14ac:dyDescent="0.25">
      <c r="A128" s="31">
        <v>43623</v>
      </c>
      <c r="B128" t="s">
        <v>24</v>
      </c>
      <c r="C128" t="s">
        <v>24</v>
      </c>
      <c r="D128" t="s">
        <v>25</v>
      </c>
      <c r="E128">
        <v>5484</v>
      </c>
      <c r="F128">
        <v>4</v>
      </c>
      <c r="G128">
        <v>0</v>
      </c>
      <c r="H128">
        <v>0</v>
      </c>
      <c r="I128" s="1">
        <v>88.59313029877184</v>
      </c>
    </row>
    <row r="129" spans="1:9" x14ac:dyDescent="0.25">
      <c r="A129" s="31">
        <v>43623</v>
      </c>
      <c r="B129" t="s">
        <v>24</v>
      </c>
      <c r="C129" t="s">
        <v>24</v>
      </c>
      <c r="D129" t="s">
        <v>28</v>
      </c>
      <c r="E129">
        <v>3353</v>
      </c>
      <c r="F129">
        <v>2</v>
      </c>
      <c r="G129">
        <v>0</v>
      </c>
      <c r="H129">
        <v>0</v>
      </c>
      <c r="I129" s="1">
        <v>48.233866166167694</v>
      </c>
    </row>
    <row r="130" spans="1:9" x14ac:dyDescent="0.25">
      <c r="A130" s="31">
        <v>43623</v>
      </c>
      <c r="B130" t="s">
        <v>24</v>
      </c>
      <c r="C130" t="s">
        <v>24</v>
      </c>
      <c r="D130" t="s">
        <v>56</v>
      </c>
      <c r="E130">
        <v>47316</v>
      </c>
      <c r="F130">
        <v>27</v>
      </c>
      <c r="G130">
        <v>1</v>
      </c>
      <c r="H130">
        <v>0</v>
      </c>
      <c r="I130" s="1">
        <v>314.60266767453629</v>
      </c>
    </row>
    <row r="131" spans="1:9" x14ac:dyDescent="0.25">
      <c r="A131" s="31">
        <v>43623</v>
      </c>
      <c r="B131" t="s">
        <v>24</v>
      </c>
      <c r="C131" t="s">
        <v>24</v>
      </c>
      <c r="D131" t="s">
        <v>29</v>
      </c>
      <c r="E131">
        <v>17566</v>
      </c>
      <c r="F131">
        <v>10</v>
      </c>
      <c r="G131">
        <v>3</v>
      </c>
      <c r="H131">
        <v>1</v>
      </c>
      <c r="I131" s="1">
        <v>191.05816312972365</v>
      </c>
    </row>
    <row r="132" spans="1:9" x14ac:dyDescent="0.25">
      <c r="A132" s="31">
        <v>43624</v>
      </c>
      <c r="B132" t="s">
        <v>2</v>
      </c>
      <c r="C132" t="s">
        <v>3</v>
      </c>
      <c r="D132" t="s">
        <v>5</v>
      </c>
      <c r="E132">
        <v>5364</v>
      </c>
      <c r="F132">
        <v>3</v>
      </c>
      <c r="G132">
        <v>0</v>
      </c>
      <c r="H132">
        <v>0</v>
      </c>
      <c r="I132" s="1">
        <v>14.50557271857177</v>
      </c>
    </row>
    <row r="133" spans="1:9" x14ac:dyDescent="0.25">
      <c r="A133" s="31">
        <v>43624</v>
      </c>
      <c r="B133" t="s">
        <v>2</v>
      </c>
      <c r="C133" t="s">
        <v>3</v>
      </c>
      <c r="D133" t="s">
        <v>6</v>
      </c>
      <c r="E133">
        <v>10246</v>
      </c>
      <c r="F133">
        <v>2</v>
      </c>
      <c r="G133">
        <v>5</v>
      </c>
      <c r="H133">
        <v>0</v>
      </c>
      <c r="I133" s="1">
        <v>29.062987932823329</v>
      </c>
    </row>
    <row r="134" spans="1:9" x14ac:dyDescent="0.25">
      <c r="A134" s="31">
        <v>43624</v>
      </c>
      <c r="B134" t="s">
        <v>2</v>
      </c>
      <c r="C134" t="s">
        <v>3</v>
      </c>
      <c r="D134" t="s">
        <v>9</v>
      </c>
      <c r="E134">
        <v>538</v>
      </c>
      <c r="F134">
        <v>0</v>
      </c>
      <c r="G134">
        <v>3</v>
      </c>
      <c r="H134">
        <v>0</v>
      </c>
      <c r="I134" s="1">
        <v>1.4530914749696986</v>
      </c>
    </row>
    <row r="135" spans="1:9" x14ac:dyDescent="0.25">
      <c r="A135" s="31">
        <v>43624</v>
      </c>
      <c r="B135" t="s">
        <v>2</v>
      </c>
      <c r="C135" t="s">
        <v>3</v>
      </c>
      <c r="D135" t="s">
        <v>10</v>
      </c>
      <c r="E135">
        <v>2086</v>
      </c>
      <c r="F135">
        <v>2</v>
      </c>
      <c r="G135">
        <v>1</v>
      </c>
      <c r="H135">
        <v>0</v>
      </c>
      <c r="I135" s="1">
        <v>6.0012196656831049</v>
      </c>
    </row>
    <row r="136" spans="1:9" x14ac:dyDescent="0.25">
      <c r="A136" s="31">
        <v>43624</v>
      </c>
      <c r="B136" t="s">
        <v>2</v>
      </c>
      <c r="C136" t="s">
        <v>3</v>
      </c>
      <c r="D136" t="s">
        <v>11</v>
      </c>
      <c r="E136">
        <v>8431</v>
      </c>
      <c r="F136">
        <v>1</v>
      </c>
      <c r="G136">
        <v>19</v>
      </c>
      <c r="H136">
        <v>0</v>
      </c>
      <c r="I136" s="1">
        <v>24.202005764590591</v>
      </c>
    </row>
    <row r="137" spans="1:9" x14ac:dyDescent="0.25">
      <c r="A137" s="31">
        <v>43624</v>
      </c>
      <c r="B137" t="s">
        <v>2</v>
      </c>
      <c r="C137" t="s">
        <v>3</v>
      </c>
      <c r="D137" t="s">
        <v>12</v>
      </c>
      <c r="E137">
        <v>17685</v>
      </c>
      <c r="F137">
        <v>3</v>
      </c>
      <c r="G137">
        <v>6</v>
      </c>
      <c r="H137">
        <v>0</v>
      </c>
      <c r="I137" s="1">
        <v>49.994164188821692</v>
      </c>
    </row>
    <row r="138" spans="1:9" x14ac:dyDescent="0.25">
      <c r="A138" s="31">
        <v>43624</v>
      </c>
      <c r="B138" t="s">
        <v>2</v>
      </c>
      <c r="C138" t="s">
        <v>13</v>
      </c>
      <c r="D138" t="s">
        <v>33</v>
      </c>
      <c r="E138">
        <v>5190</v>
      </c>
      <c r="F138">
        <v>1</v>
      </c>
      <c r="G138">
        <v>4</v>
      </c>
      <c r="H138">
        <v>0</v>
      </c>
      <c r="I138" s="1">
        <v>42.47180288334188</v>
      </c>
    </row>
    <row r="139" spans="1:9" x14ac:dyDescent="0.25">
      <c r="A139" s="31">
        <v>43624</v>
      </c>
      <c r="B139" t="s">
        <v>2</v>
      </c>
      <c r="C139" t="s">
        <v>13</v>
      </c>
      <c r="D139" t="s">
        <v>54</v>
      </c>
      <c r="E139">
        <v>134634</v>
      </c>
      <c r="F139">
        <v>21</v>
      </c>
      <c r="G139">
        <v>9</v>
      </c>
      <c r="H139">
        <v>4</v>
      </c>
      <c r="I139" s="1">
        <v>324.82561749586273</v>
      </c>
    </row>
    <row r="140" spans="1:9" x14ac:dyDescent="0.25">
      <c r="A140" s="31">
        <v>43624</v>
      </c>
      <c r="B140" t="s">
        <v>2</v>
      </c>
      <c r="C140" t="s">
        <v>13</v>
      </c>
      <c r="D140" t="s">
        <v>46</v>
      </c>
      <c r="E140">
        <v>1289</v>
      </c>
      <c r="F140">
        <v>1</v>
      </c>
      <c r="G140">
        <v>0</v>
      </c>
      <c r="H140">
        <v>0</v>
      </c>
      <c r="I140" s="1">
        <v>22.482688817462826</v>
      </c>
    </row>
    <row r="141" spans="1:9" x14ac:dyDescent="0.25">
      <c r="A141" s="31">
        <v>43624</v>
      </c>
      <c r="B141" t="s">
        <v>2</v>
      </c>
      <c r="C141" t="s">
        <v>21</v>
      </c>
      <c r="D141" t="s">
        <v>55</v>
      </c>
      <c r="E141">
        <v>137091</v>
      </c>
      <c r="F141">
        <v>47</v>
      </c>
      <c r="G141">
        <v>0</v>
      </c>
      <c r="H141">
        <v>0</v>
      </c>
      <c r="I141" s="1">
        <v>276.58883633506213</v>
      </c>
    </row>
    <row r="142" spans="1:9" x14ac:dyDescent="0.25">
      <c r="A142" s="31">
        <v>43624</v>
      </c>
      <c r="B142" t="s">
        <v>2</v>
      </c>
      <c r="C142" t="s">
        <v>21</v>
      </c>
      <c r="D142" t="s">
        <v>22</v>
      </c>
      <c r="E142">
        <v>1263</v>
      </c>
      <c r="F142">
        <v>0</v>
      </c>
      <c r="G142">
        <v>0</v>
      </c>
      <c r="H142">
        <v>0</v>
      </c>
      <c r="I142" s="1">
        <v>3.7041792807198486</v>
      </c>
    </row>
    <row r="143" spans="1:9" x14ac:dyDescent="0.25">
      <c r="A143" s="31">
        <v>43624</v>
      </c>
      <c r="B143" t="s">
        <v>2</v>
      </c>
      <c r="C143" t="s">
        <v>21</v>
      </c>
      <c r="D143" t="s">
        <v>23</v>
      </c>
      <c r="E143">
        <v>24897</v>
      </c>
      <c r="F143">
        <v>53</v>
      </c>
      <c r="G143">
        <v>0</v>
      </c>
      <c r="H143">
        <v>0</v>
      </c>
      <c r="I143" s="1">
        <v>39.751166860512569</v>
      </c>
    </row>
    <row r="144" spans="1:9" x14ac:dyDescent="0.25">
      <c r="A144" s="31">
        <v>43624</v>
      </c>
      <c r="B144" t="s">
        <v>24</v>
      </c>
      <c r="C144" t="s">
        <v>24</v>
      </c>
      <c r="D144" t="s">
        <v>25</v>
      </c>
      <c r="E144">
        <v>5300</v>
      </c>
      <c r="F144">
        <v>2</v>
      </c>
      <c r="G144">
        <v>3</v>
      </c>
      <c r="H144">
        <v>2</v>
      </c>
      <c r="I144" s="1">
        <v>87.032783920499654</v>
      </c>
    </row>
    <row r="145" spans="1:9" x14ac:dyDescent="0.25">
      <c r="A145" s="31">
        <v>43624</v>
      </c>
      <c r="B145" t="s">
        <v>24</v>
      </c>
      <c r="C145" t="s">
        <v>24</v>
      </c>
      <c r="D145" t="s">
        <v>26</v>
      </c>
      <c r="E145">
        <v>1851</v>
      </c>
      <c r="F145">
        <v>1</v>
      </c>
      <c r="G145">
        <v>0</v>
      </c>
      <c r="H145">
        <v>0</v>
      </c>
      <c r="I145" s="1">
        <v>43.391319816579333</v>
      </c>
    </row>
    <row r="146" spans="1:9" x14ac:dyDescent="0.25">
      <c r="A146" s="31">
        <v>43624</v>
      </c>
      <c r="B146" t="s">
        <v>24</v>
      </c>
      <c r="C146" t="s">
        <v>24</v>
      </c>
      <c r="D146" t="s">
        <v>28</v>
      </c>
      <c r="E146">
        <v>2029</v>
      </c>
      <c r="F146">
        <v>1</v>
      </c>
      <c r="G146">
        <v>0</v>
      </c>
      <c r="H146">
        <v>0</v>
      </c>
      <c r="I146" s="1">
        <v>29.204114910066266</v>
      </c>
    </row>
    <row r="147" spans="1:9" x14ac:dyDescent="0.25">
      <c r="A147" s="31">
        <v>43624</v>
      </c>
      <c r="B147" t="s">
        <v>24</v>
      </c>
      <c r="C147" t="s">
        <v>24</v>
      </c>
      <c r="D147" t="s">
        <v>56</v>
      </c>
      <c r="E147">
        <v>47413</v>
      </c>
      <c r="F147">
        <v>20</v>
      </c>
      <c r="G147">
        <v>18</v>
      </c>
      <c r="H147">
        <v>1</v>
      </c>
      <c r="I147" s="1">
        <v>313.36199671527555</v>
      </c>
    </row>
    <row r="148" spans="1:9" x14ac:dyDescent="0.25">
      <c r="A148" s="31">
        <v>43624</v>
      </c>
      <c r="B148" t="s">
        <v>24</v>
      </c>
      <c r="C148" t="s">
        <v>24</v>
      </c>
      <c r="D148" t="s">
        <v>29</v>
      </c>
      <c r="E148">
        <v>18971</v>
      </c>
      <c r="F148">
        <v>15</v>
      </c>
      <c r="G148">
        <v>0</v>
      </c>
      <c r="H148">
        <v>0</v>
      </c>
      <c r="I148" s="1">
        <v>204.91685176463125</v>
      </c>
    </row>
    <row r="149" spans="1:9" x14ac:dyDescent="0.25">
      <c r="A149" s="31">
        <v>43624</v>
      </c>
      <c r="B149" t="s">
        <v>24</v>
      </c>
      <c r="C149" t="s">
        <v>24</v>
      </c>
      <c r="D149" t="s">
        <v>31</v>
      </c>
      <c r="E149">
        <v>1420</v>
      </c>
      <c r="F149">
        <v>2</v>
      </c>
      <c r="G149">
        <v>0</v>
      </c>
      <c r="H149">
        <v>0</v>
      </c>
      <c r="I149" s="1">
        <v>18.847925688426407</v>
      </c>
    </row>
    <row r="150" spans="1:9" x14ac:dyDescent="0.25">
      <c r="A150" s="31">
        <v>43625</v>
      </c>
      <c r="B150" t="s">
        <v>2</v>
      </c>
      <c r="C150" t="s">
        <v>3</v>
      </c>
      <c r="D150" t="s">
        <v>5</v>
      </c>
      <c r="E150">
        <v>4812</v>
      </c>
      <c r="F150">
        <v>2</v>
      </c>
      <c r="G150">
        <v>0</v>
      </c>
      <c r="H150">
        <v>0</v>
      </c>
      <c r="I150" s="1">
        <v>13.473381495966416</v>
      </c>
    </row>
    <row r="151" spans="1:9" x14ac:dyDescent="0.25">
      <c r="A151" s="31">
        <v>43625</v>
      </c>
      <c r="B151" t="s">
        <v>2</v>
      </c>
      <c r="C151" t="s">
        <v>3</v>
      </c>
      <c r="D151" t="s">
        <v>6</v>
      </c>
      <c r="E151">
        <v>9772</v>
      </c>
      <c r="F151">
        <v>2</v>
      </c>
      <c r="G151">
        <v>3</v>
      </c>
      <c r="H151">
        <v>0</v>
      </c>
      <c r="I151" s="1">
        <v>27.891759741421662</v>
      </c>
    </row>
    <row r="152" spans="1:9" x14ac:dyDescent="0.25">
      <c r="A152" s="31">
        <v>43625</v>
      </c>
      <c r="B152" t="s">
        <v>2</v>
      </c>
      <c r="C152" t="s">
        <v>3</v>
      </c>
      <c r="D152" t="s">
        <v>9</v>
      </c>
      <c r="E152">
        <v>522</v>
      </c>
      <c r="F152">
        <v>0</v>
      </c>
      <c r="G152">
        <v>0</v>
      </c>
      <c r="H152">
        <v>0</v>
      </c>
      <c r="I152" s="1">
        <v>1.4552502790983806</v>
      </c>
    </row>
    <row r="153" spans="1:9" x14ac:dyDescent="0.25">
      <c r="A153" s="31">
        <v>43625</v>
      </c>
      <c r="B153" t="s">
        <v>2</v>
      </c>
      <c r="C153" t="s">
        <v>3</v>
      </c>
      <c r="D153" t="s">
        <v>10</v>
      </c>
      <c r="E153">
        <v>1695</v>
      </c>
      <c r="F153">
        <v>0</v>
      </c>
      <c r="G153">
        <v>4</v>
      </c>
      <c r="H153">
        <v>0</v>
      </c>
      <c r="I153" s="1">
        <v>4.9196483983501356</v>
      </c>
    </row>
    <row r="154" spans="1:9" x14ac:dyDescent="0.25">
      <c r="A154" s="31">
        <v>43625</v>
      </c>
      <c r="B154" t="s">
        <v>2</v>
      </c>
      <c r="C154" t="s">
        <v>3</v>
      </c>
      <c r="D154" t="s">
        <v>11</v>
      </c>
      <c r="E154">
        <v>8747</v>
      </c>
      <c r="F154">
        <v>2</v>
      </c>
      <c r="G154">
        <v>4</v>
      </c>
      <c r="H154">
        <v>0</v>
      </c>
      <c r="I154" s="1">
        <v>25.37197361369747</v>
      </c>
    </row>
    <row r="155" spans="1:9" x14ac:dyDescent="0.25">
      <c r="A155" s="31">
        <v>43625</v>
      </c>
      <c r="B155" t="s">
        <v>2</v>
      </c>
      <c r="C155" t="s">
        <v>3</v>
      </c>
      <c r="D155" t="s">
        <v>12</v>
      </c>
      <c r="E155">
        <v>18711</v>
      </c>
      <c r="F155">
        <v>1</v>
      </c>
      <c r="G155">
        <v>0</v>
      </c>
      <c r="H155">
        <v>0</v>
      </c>
      <c r="I155" s="1">
        <v>53.284589316393138</v>
      </c>
    </row>
    <row r="156" spans="1:9" x14ac:dyDescent="0.25">
      <c r="A156" s="31">
        <v>43625</v>
      </c>
      <c r="B156" t="s">
        <v>2</v>
      </c>
      <c r="C156" t="s">
        <v>13</v>
      </c>
      <c r="D156" t="s">
        <v>33</v>
      </c>
      <c r="E156">
        <v>8689</v>
      </c>
      <c r="F156">
        <v>1</v>
      </c>
      <c r="G156">
        <v>2</v>
      </c>
      <c r="H156">
        <v>0</v>
      </c>
      <c r="I156" s="1">
        <v>64.085635432193527</v>
      </c>
    </row>
    <row r="157" spans="1:9" x14ac:dyDescent="0.25">
      <c r="A157" s="31">
        <v>43625</v>
      </c>
      <c r="B157" t="s">
        <v>2</v>
      </c>
      <c r="C157" t="s">
        <v>13</v>
      </c>
      <c r="D157" t="s">
        <v>54</v>
      </c>
      <c r="E157">
        <v>131091</v>
      </c>
      <c r="F157">
        <v>16</v>
      </c>
      <c r="G157">
        <v>3</v>
      </c>
      <c r="H157">
        <v>0</v>
      </c>
      <c r="I157" s="1">
        <v>321.49423956280185</v>
      </c>
    </row>
    <row r="158" spans="1:9" x14ac:dyDescent="0.25">
      <c r="A158" s="31">
        <v>43625</v>
      </c>
      <c r="B158" t="s">
        <v>2</v>
      </c>
      <c r="C158" t="s">
        <v>21</v>
      </c>
      <c r="D158" t="s">
        <v>55</v>
      </c>
      <c r="E158">
        <v>134456</v>
      </c>
      <c r="F158">
        <v>48</v>
      </c>
      <c r="G158">
        <v>0</v>
      </c>
      <c r="H158">
        <v>0</v>
      </c>
      <c r="I158" s="1">
        <v>280.31317069363456</v>
      </c>
    </row>
    <row r="159" spans="1:9" x14ac:dyDescent="0.25">
      <c r="A159" s="31">
        <v>43625</v>
      </c>
      <c r="B159" t="s">
        <v>2</v>
      </c>
      <c r="C159" t="s">
        <v>21</v>
      </c>
      <c r="D159" t="s">
        <v>23</v>
      </c>
      <c r="E159">
        <v>27281</v>
      </c>
      <c r="F159">
        <v>31</v>
      </c>
      <c r="G159">
        <v>0</v>
      </c>
      <c r="H159">
        <v>0</v>
      </c>
      <c r="I159" s="1">
        <v>42.985377810055006</v>
      </c>
    </row>
    <row r="160" spans="1:9" x14ac:dyDescent="0.25">
      <c r="A160" s="31">
        <v>43625</v>
      </c>
      <c r="B160" t="s">
        <v>24</v>
      </c>
      <c r="C160" t="s">
        <v>24</v>
      </c>
      <c r="D160" t="s">
        <v>25</v>
      </c>
      <c r="E160">
        <v>5663</v>
      </c>
      <c r="F160">
        <v>4</v>
      </c>
      <c r="G160">
        <v>3</v>
      </c>
      <c r="H160">
        <v>0</v>
      </c>
      <c r="I160" s="1">
        <v>93.805250486031184</v>
      </c>
    </row>
    <row r="161" spans="1:9" x14ac:dyDescent="0.25">
      <c r="A161" s="31">
        <v>43625</v>
      </c>
      <c r="B161" t="s">
        <v>24</v>
      </c>
      <c r="C161" t="s">
        <v>24</v>
      </c>
      <c r="D161" t="s">
        <v>26</v>
      </c>
      <c r="E161">
        <v>1877</v>
      </c>
      <c r="F161">
        <v>1</v>
      </c>
      <c r="G161">
        <v>0</v>
      </c>
      <c r="H161">
        <v>0</v>
      </c>
      <c r="I161" s="1">
        <v>43.783962928184472</v>
      </c>
    </row>
    <row r="162" spans="1:9" x14ac:dyDescent="0.25">
      <c r="A162" s="31">
        <v>43625</v>
      </c>
      <c r="B162" t="s">
        <v>24</v>
      </c>
      <c r="C162" t="s">
        <v>24</v>
      </c>
      <c r="D162" t="s">
        <v>28</v>
      </c>
      <c r="E162">
        <v>2931</v>
      </c>
      <c r="F162">
        <v>2</v>
      </c>
      <c r="G162">
        <v>3</v>
      </c>
      <c r="H162">
        <v>3</v>
      </c>
      <c r="I162" s="1">
        <v>41.778262781228015</v>
      </c>
    </row>
    <row r="163" spans="1:9" x14ac:dyDescent="0.25">
      <c r="A163" s="31">
        <v>43625</v>
      </c>
      <c r="B163" t="s">
        <v>24</v>
      </c>
      <c r="C163" t="s">
        <v>24</v>
      </c>
      <c r="D163" t="s">
        <v>56</v>
      </c>
      <c r="E163">
        <v>35412</v>
      </c>
      <c r="F163">
        <v>20</v>
      </c>
      <c r="G163">
        <v>3</v>
      </c>
      <c r="H163">
        <v>0</v>
      </c>
      <c r="I163" s="1">
        <v>246.46638396295671</v>
      </c>
    </row>
    <row r="164" spans="1:9" x14ac:dyDescent="0.25">
      <c r="A164" s="31">
        <v>43625</v>
      </c>
      <c r="B164" t="s">
        <v>24</v>
      </c>
      <c r="C164" t="s">
        <v>24</v>
      </c>
      <c r="D164" t="s">
        <v>29</v>
      </c>
      <c r="E164">
        <v>16092</v>
      </c>
      <c r="F164">
        <v>16</v>
      </c>
      <c r="G164">
        <v>6</v>
      </c>
      <c r="H164">
        <v>1</v>
      </c>
      <c r="I164" s="1">
        <v>174.07280050571595</v>
      </c>
    </row>
    <row r="165" spans="1:9" x14ac:dyDescent="0.25">
      <c r="A165" s="31">
        <v>43625</v>
      </c>
      <c r="B165" t="s">
        <v>24</v>
      </c>
      <c r="C165" t="s">
        <v>24</v>
      </c>
      <c r="D165" t="s">
        <v>31</v>
      </c>
      <c r="E165">
        <v>5162</v>
      </c>
      <c r="F165">
        <v>0</v>
      </c>
      <c r="G165">
        <v>0</v>
      </c>
      <c r="H165">
        <v>0</v>
      </c>
      <c r="I165" s="1">
        <v>62.798145141855493</v>
      </c>
    </row>
    <row r="166" spans="1:9" x14ac:dyDescent="0.25">
      <c r="A166" s="31">
        <v>43625</v>
      </c>
      <c r="B166" t="s">
        <v>24</v>
      </c>
      <c r="C166" t="s">
        <v>24</v>
      </c>
      <c r="D166" t="s">
        <v>32</v>
      </c>
      <c r="E166">
        <v>18630</v>
      </c>
      <c r="F166">
        <v>7</v>
      </c>
      <c r="G166">
        <v>0</v>
      </c>
      <c r="H166">
        <v>0</v>
      </c>
      <c r="I166" s="1">
        <v>81.654571650083682</v>
      </c>
    </row>
    <row r="167" spans="1:9" x14ac:dyDescent="0.25">
      <c r="A167" s="31">
        <v>43626</v>
      </c>
      <c r="B167" t="s">
        <v>2</v>
      </c>
      <c r="C167" t="s">
        <v>3</v>
      </c>
      <c r="D167" t="s">
        <v>4</v>
      </c>
      <c r="E167">
        <v>0</v>
      </c>
      <c r="F167">
        <v>0</v>
      </c>
      <c r="G167">
        <v>0</v>
      </c>
      <c r="H167">
        <v>0</v>
      </c>
      <c r="I167" s="1">
        <v>0</v>
      </c>
    </row>
    <row r="168" spans="1:9" x14ac:dyDescent="0.25">
      <c r="A168" s="31">
        <v>43626</v>
      </c>
      <c r="B168" t="s">
        <v>2</v>
      </c>
      <c r="C168" t="s">
        <v>3</v>
      </c>
      <c r="D168" t="s">
        <v>5</v>
      </c>
      <c r="E168">
        <v>5030</v>
      </c>
      <c r="F168">
        <v>0</v>
      </c>
      <c r="G168">
        <v>0</v>
      </c>
      <c r="H168">
        <v>0</v>
      </c>
      <c r="I168" s="1">
        <v>14.419676023659783</v>
      </c>
    </row>
    <row r="169" spans="1:9" x14ac:dyDescent="0.25">
      <c r="A169" s="31">
        <v>43626</v>
      </c>
      <c r="B169" t="s">
        <v>2</v>
      </c>
      <c r="C169" t="s">
        <v>3</v>
      </c>
      <c r="D169" t="s">
        <v>6</v>
      </c>
      <c r="E169">
        <v>9703</v>
      </c>
      <c r="F169">
        <v>6</v>
      </c>
      <c r="G169">
        <v>10</v>
      </c>
      <c r="H169">
        <v>0</v>
      </c>
      <c r="I169" s="1">
        <v>28.216901016428729</v>
      </c>
    </row>
    <row r="170" spans="1:9" x14ac:dyDescent="0.25">
      <c r="A170" s="31">
        <v>43626</v>
      </c>
      <c r="B170" t="s">
        <v>2</v>
      </c>
      <c r="C170" t="s">
        <v>3</v>
      </c>
      <c r="D170" t="s">
        <v>9</v>
      </c>
      <c r="E170">
        <v>701</v>
      </c>
      <c r="F170">
        <v>0</v>
      </c>
      <c r="G170">
        <v>3</v>
      </c>
      <c r="H170">
        <v>0</v>
      </c>
      <c r="I170" s="1">
        <v>1.9922912819038934</v>
      </c>
    </row>
    <row r="171" spans="1:9" x14ac:dyDescent="0.25">
      <c r="A171" s="31">
        <v>43626</v>
      </c>
      <c r="B171" t="s">
        <v>2</v>
      </c>
      <c r="C171" t="s">
        <v>3</v>
      </c>
      <c r="D171" t="s">
        <v>10</v>
      </c>
      <c r="E171">
        <v>2868</v>
      </c>
      <c r="F171">
        <v>0</v>
      </c>
      <c r="G171">
        <v>3</v>
      </c>
      <c r="H171">
        <v>0</v>
      </c>
      <c r="I171" s="1">
        <v>8.5245060509685473</v>
      </c>
    </row>
    <row r="172" spans="1:9" x14ac:dyDescent="0.25">
      <c r="A172" s="31">
        <v>43626</v>
      </c>
      <c r="B172" t="s">
        <v>2</v>
      </c>
      <c r="C172" t="s">
        <v>3</v>
      </c>
      <c r="D172" t="s">
        <v>11</v>
      </c>
      <c r="E172">
        <v>7214</v>
      </c>
      <c r="F172">
        <v>5</v>
      </c>
      <c r="G172">
        <v>11</v>
      </c>
      <c r="H172">
        <v>0</v>
      </c>
      <c r="I172" s="1">
        <v>21.058535300726717</v>
      </c>
    </row>
    <row r="173" spans="1:9" x14ac:dyDescent="0.25">
      <c r="A173" s="31">
        <v>43626</v>
      </c>
      <c r="B173" t="s">
        <v>2</v>
      </c>
      <c r="C173" t="s">
        <v>3</v>
      </c>
      <c r="D173" t="s">
        <v>12</v>
      </c>
      <c r="E173">
        <v>18054</v>
      </c>
      <c r="F173">
        <v>1</v>
      </c>
      <c r="G173">
        <v>0</v>
      </c>
      <c r="H173">
        <v>0</v>
      </c>
      <c r="I173" s="1">
        <v>51.774422637470266</v>
      </c>
    </row>
    <row r="174" spans="1:9" x14ac:dyDescent="0.25">
      <c r="A174" s="31">
        <v>43626</v>
      </c>
      <c r="B174" t="s">
        <v>2</v>
      </c>
      <c r="C174" t="s">
        <v>13</v>
      </c>
      <c r="D174" t="s">
        <v>33</v>
      </c>
      <c r="E174">
        <v>9008</v>
      </c>
      <c r="F174">
        <v>0</v>
      </c>
      <c r="G174">
        <v>0</v>
      </c>
      <c r="H174">
        <v>0</v>
      </c>
      <c r="I174" s="1">
        <v>65.931336010623497</v>
      </c>
    </row>
    <row r="175" spans="1:9" x14ac:dyDescent="0.25">
      <c r="A175" s="31">
        <v>43626</v>
      </c>
      <c r="B175" t="s">
        <v>2</v>
      </c>
      <c r="C175" t="s">
        <v>13</v>
      </c>
      <c r="D175" t="s">
        <v>54</v>
      </c>
      <c r="E175">
        <v>128266</v>
      </c>
      <c r="F175">
        <v>20</v>
      </c>
      <c r="G175">
        <v>0</v>
      </c>
      <c r="H175">
        <v>0</v>
      </c>
      <c r="I175" s="1">
        <v>316.99609247114489</v>
      </c>
    </row>
    <row r="176" spans="1:9" x14ac:dyDescent="0.25">
      <c r="A176" s="31">
        <v>43626</v>
      </c>
      <c r="B176" t="s">
        <v>2</v>
      </c>
      <c r="C176" t="s">
        <v>21</v>
      </c>
      <c r="D176" t="s">
        <v>55</v>
      </c>
      <c r="E176">
        <v>129607</v>
      </c>
      <c r="F176">
        <v>50</v>
      </c>
      <c r="G176">
        <v>0</v>
      </c>
      <c r="H176">
        <v>0</v>
      </c>
      <c r="I176" s="1">
        <v>287.79878865369875</v>
      </c>
    </row>
    <row r="177" spans="1:9" x14ac:dyDescent="0.25">
      <c r="A177" s="31">
        <v>43626</v>
      </c>
      <c r="B177" t="s">
        <v>2</v>
      </c>
      <c r="C177" t="s">
        <v>21</v>
      </c>
      <c r="D177" t="s">
        <v>23</v>
      </c>
      <c r="E177">
        <v>21834</v>
      </c>
      <c r="F177">
        <v>44</v>
      </c>
      <c r="G177">
        <v>0</v>
      </c>
      <c r="H177">
        <v>0</v>
      </c>
      <c r="I177" s="1">
        <v>34.063576927589672</v>
      </c>
    </row>
    <row r="178" spans="1:9" x14ac:dyDescent="0.25">
      <c r="A178" s="31">
        <v>43626</v>
      </c>
      <c r="B178" t="s">
        <v>24</v>
      </c>
      <c r="C178" t="s">
        <v>24</v>
      </c>
      <c r="D178" t="s">
        <v>25</v>
      </c>
      <c r="E178">
        <v>6434</v>
      </c>
      <c r="F178">
        <v>9</v>
      </c>
      <c r="G178">
        <v>4</v>
      </c>
      <c r="H178">
        <v>0</v>
      </c>
      <c r="I178" s="1">
        <v>115.41699057995302</v>
      </c>
    </row>
    <row r="179" spans="1:9" x14ac:dyDescent="0.25">
      <c r="A179" s="31">
        <v>43626</v>
      </c>
      <c r="B179" t="s">
        <v>24</v>
      </c>
      <c r="C179" t="s">
        <v>24</v>
      </c>
      <c r="D179" t="s">
        <v>26</v>
      </c>
      <c r="E179">
        <v>1851</v>
      </c>
      <c r="F179">
        <v>3</v>
      </c>
      <c r="G179">
        <v>0</v>
      </c>
      <c r="H179">
        <v>0</v>
      </c>
      <c r="I179" s="1">
        <v>47.883702069185148</v>
      </c>
    </row>
    <row r="180" spans="1:9" x14ac:dyDescent="0.25">
      <c r="A180" s="31">
        <v>43626</v>
      </c>
      <c r="B180" t="s">
        <v>24</v>
      </c>
      <c r="C180" t="s">
        <v>24</v>
      </c>
      <c r="D180" t="s">
        <v>27</v>
      </c>
      <c r="E180">
        <v>444</v>
      </c>
      <c r="F180">
        <v>2</v>
      </c>
      <c r="G180">
        <v>1</v>
      </c>
      <c r="H180">
        <v>1</v>
      </c>
      <c r="I180" s="1">
        <v>10.303592837876115</v>
      </c>
    </row>
    <row r="181" spans="1:9" x14ac:dyDescent="0.25">
      <c r="A181" s="31">
        <v>43626</v>
      </c>
      <c r="B181" t="s">
        <v>24</v>
      </c>
      <c r="C181" t="s">
        <v>24</v>
      </c>
      <c r="D181" t="s">
        <v>28</v>
      </c>
      <c r="E181">
        <v>3941</v>
      </c>
      <c r="F181">
        <v>1</v>
      </c>
      <c r="G181">
        <v>2</v>
      </c>
      <c r="H181">
        <v>0</v>
      </c>
      <c r="I181" s="1">
        <v>62.500273628847054</v>
      </c>
    </row>
    <row r="182" spans="1:9" x14ac:dyDescent="0.25">
      <c r="A182" s="31">
        <v>43626</v>
      </c>
      <c r="B182" t="s">
        <v>24</v>
      </c>
      <c r="C182" t="s">
        <v>24</v>
      </c>
      <c r="D182" t="s">
        <v>56</v>
      </c>
      <c r="E182">
        <v>6510</v>
      </c>
      <c r="F182">
        <v>4</v>
      </c>
      <c r="G182">
        <v>3</v>
      </c>
      <c r="H182">
        <v>1</v>
      </c>
      <c r="I182" s="1">
        <v>54.427942526694082</v>
      </c>
    </row>
    <row r="183" spans="1:9" x14ac:dyDescent="0.25">
      <c r="A183" s="31">
        <v>43626</v>
      </c>
      <c r="B183" t="s">
        <v>24</v>
      </c>
      <c r="C183" t="s">
        <v>24</v>
      </c>
      <c r="D183" t="s">
        <v>29</v>
      </c>
      <c r="E183">
        <v>8375</v>
      </c>
      <c r="F183">
        <v>5</v>
      </c>
      <c r="G183">
        <v>5</v>
      </c>
      <c r="H183">
        <v>2</v>
      </c>
      <c r="I183" s="1">
        <v>91.672113295206898</v>
      </c>
    </row>
    <row r="184" spans="1:9" x14ac:dyDescent="0.25">
      <c r="A184" s="31">
        <v>43626</v>
      </c>
      <c r="B184" t="s">
        <v>24</v>
      </c>
      <c r="C184" t="s">
        <v>24</v>
      </c>
      <c r="D184" t="s">
        <v>31</v>
      </c>
      <c r="E184">
        <v>4615</v>
      </c>
      <c r="F184">
        <v>5</v>
      </c>
      <c r="G184">
        <v>0</v>
      </c>
      <c r="H184">
        <v>0</v>
      </c>
      <c r="I184" s="1">
        <v>56.173138534767524</v>
      </c>
    </row>
    <row r="185" spans="1:9" x14ac:dyDescent="0.25">
      <c r="A185" s="31">
        <v>43626</v>
      </c>
      <c r="B185" t="s">
        <v>24</v>
      </c>
      <c r="C185" t="s">
        <v>24</v>
      </c>
      <c r="D185" t="s">
        <v>32</v>
      </c>
      <c r="E185">
        <v>29770</v>
      </c>
      <c r="F185">
        <v>12</v>
      </c>
      <c r="G185">
        <v>0</v>
      </c>
      <c r="H185">
        <v>0</v>
      </c>
      <c r="I185" s="1">
        <v>137.70943451629108</v>
      </c>
    </row>
    <row r="186" spans="1:9" x14ac:dyDescent="0.25">
      <c r="A186" s="31">
        <v>43627</v>
      </c>
      <c r="B186" t="s">
        <v>2</v>
      </c>
      <c r="C186" t="s">
        <v>3</v>
      </c>
      <c r="D186" t="s">
        <v>5</v>
      </c>
      <c r="E186">
        <v>2562</v>
      </c>
      <c r="F186">
        <v>1</v>
      </c>
      <c r="G186">
        <v>0</v>
      </c>
      <c r="H186">
        <v>0</v>
      </c>
      <c r="I186" s="1">
        <v>7.2283147130622583</v>
      </c>
    </row>
    <row r="187" spans="1:9" x14ac:dyDescent="0.25">
      <c r="A187" s="31">
        <v>43627</v>
      </c>
      <c r="B187" t="s">
        <v>2</v>
      </c>
      <c r="C187" t="s">
        <v>3</v>
      </c>
      <c r="D187" t="s">
        <v>6</v>
      </c>
      <c r="E187">
        <v>9985</v>
      </c>
      <c r="F187">
        <v>4</v>
      </c>
      <c r="G187">
        <v>1</v>
      </c>
      <c r="H187">
        <v>0</v>
      </c>
      <c r="I187" s="1">
        <v>50.621113768200317</v>
      </c>
    </row>
    <row r="188" spans="1:9" x14ac:dyDescent="0.25">
      <c r="A188" s="31">
        <v>43627</v>
      </c>
      <c r="B188" t="s">
        <v>2</v>
      </c>
      <c r="C188" t="s">
        <v>3</v>
      </c>
      <c r="D188" t="s">
        <v>9</v>
      </c>
      <c r="E188">
        <v>280</v>
      </c>
      <c r="F188">
        <v>0</v>
      </c>
      <c r="G188">
        <v>0</v>
      </c>
      <c r="H188">
        <v>0</v>
      </c>
      <c r="I188" s="1">
        <v>0.79453142935619003</v>
      </c>
    </row>
    <row r="189" spans="1:9" x14ac:dyDescent="0.25">
      <c r="A189" s="31">
        <v>43627</v>
      </c>
      <c r="B189" t="s">
        <v>2</v>
      </c>
      <c r="C189" t="s">
        <v>3</v>
      </c>
      <c r="D189" t="s">
        <v>10</v>
      </c>
      <c r="E189">
        <v>1218</v>
      </c>
      <c r="F189">
        <v>0</v>
      </c>
      <c r="G189">
        <v>1</v>
      </c>
      <c r="H189">
        <v>0</v>
      </c>
      <c r="I189" s="1">
        <v>3.7582180164380743</v>
      </c>
    </row>
    <row r="190" spans="1:9" x14ac:dyDescent="0.25">
      <c r="A190" s="31">
        <v>43627</v>
      </c>
      <c r="B190" t="s">
        <v>2</v>
      </c>
      <c r="C190" t="s">
        <v>3</v>
      </c>
      <c r="D190" t="s">
        <v>11</v>
      </c>
      <c r="E190">
        <v>4109</v>
      </c>
      <c r="F190">
        <v>0</v>
      </c>
      <c r="G190">
        <v>2</v>
      </c>
      <c r="H190">
        <v>0</v>
      </c>
      <c r="I190" s="1">
        <v>12.391866382498065</v>
      </c>
    </row>
    <row r="191" spans="1:9" x14ac:dyDescent="0.25">
      <c r="A191" s="31">
        <v>43627</v>
      </c>
      <c r="B191" t="s">
        <v>2</v>
      </c>
      <c r="C191" t="s">
        <v>3</v>
      </c>
      <c r="D191" t="s">
        <v>12</v>
      </c>
      <c r="E191">
        <v>12782</v>
      </c>
      <c r="F191">
        <v>4</v>
      </c>
      <c r="G191">
        <v>3</v>
      </c>
      <c r="H191">
        <v>0</v>
      </c>
      <c r="I191" s="1">
        <v>55.113179604296477</v>
      </c>
    </row>
    <row r="192" spans="1:9" x14ac:dyDescent="0.25">
      <c r="A192" s="31">
        <v>43627</v>
      </c>
      <c r="B192" t="s">
        <v>2</v>
      </c>
      <c r="C192" t="s">
        <v>13</v>
      </c>
      <c r="D192" t="s">
        <v>33</v>
      </c>
      <c r="E192">
        <v>8703</v>
      </c>
      <c r="F192">
        <v>1</v>
      </c>
      <c r="G192">
        <v>0</v>
      </c>
      <c r="H192">
        <v>1</v>
      </c>
      <c r="I192" s="1">
        <v>65.747509055588935</v>
      </c>
    </row>
    <row r="193" spans="1:9" x14ac:dyDescent="0.25">
      <c r="A193" s="31">
        <v>43627</v>
      </c>
      <c r="B193" t="s">
        <v>2</v>
      </c>
      <c r="C193" t="s">
        <v>13</v>
      </c>
      <c r="D193" t="s">
        <v>54</v>
      </c>
      <c r="E193">
        <v>127894</v>
      </c>
      <c r="F193">
        <v>19</v>
      </c>
      <c r="G193">
        <v>3</v>
      </c>
      <c r="H193">
        <v>1</v>
      </c>
      <c r="I193" s="1">
        <v>319.38218456630273</v>
      </c>
    </row>
    <row r="194" spans="1:9" x14ac:dyDescent="0.25">
      <c r="A194" s="31">
        <v>43627</v>
      </c>
      <c r="B194" t="s">
        <v>2</v>
      </c>
      <c r="C194" t="s">
        <v>21</v>
      </c>
      <c r="D194" t="s">
        <v>55</v>
      </c>
      <c r="E194">
        <v>115837</v>
      </c>
      <c r="F194">
        <v>43</v>
      </c>
      <c r="G194">
        <v>0</v>
      </c>
      <c r="H194">
        <v>0</v>
      </c>
      <c r="I194" s="1">
        <v>283.34784824423139</v>
      </c>
    </row>
    <row r="195" spans="1:9" x14ac:dyDescent="0.25">
      <c r="A195" s="31">
        <v>43627</v>
      </c>
      <c r="B195" t="s">
        <v>2</v>
      </c>
      <c r="C195" t="s">
        <v>21</v>
      </c>
      <c r="D195" t="s">
        <v>23</v>
      </c>
      <c r="E195">
        <v>21089</v>
      </c>
      <c r="F195">
        <v>25</v>
      </c>
      <c r="G195">
        <v>0</v>
      </c>
      <c r="H195">
        <v>0</v>
      </c>
      <c r="I195" s="1">
        <v>44.228287449529049</v>
      </c>
    </row>
    <row r="196" spans="1:9" x14ac:dyDescent="0.25">
      <c r="A196" s="31">
        <v>43627</v>
      </c>
      <c r="B196" t="s">
        <v>24</v>
      </c>
      <c r="C196" t="s">
        <v>24</v>
      </c>
      <c r="D196" t="s">
        <v>25</v>
      </c>
      <c r="E196">
        <v>5464</v>
      </c>
      <c r="F196">
        <v>7</v>
      </c>
      <c r="G196">
        <v>0</v>
      </c>
      <c r="H196">
        <v>0</v>
      </c>
      <c r="I196" s="1">
        <v>99.138101824554028</v>
      </c>
    </row>
    <row r="197" spans="1:9" x14ac:dyDescent="0.25">
      <c r="A197" s="31">
        <v>43627</v>
      </c>
      <c r="B197" t="s">
        <v>24</v>
      </c>
      <c r="C197" t="s">
        <v>24</v>
      </c>
      <c r="D197" t="s">
        <v>26</v>
      </c>
      <c r="E197">
        <v>1494</v>
      </c>
      <c r="F197">
        <v>1</v>
      </c>
      <c r="G197">
        <v>0</v>
      </c>
      <c r="H197">
        <v>0</v>
      </c>
      <c r="I197" s="1">
        <v>39.271563335311001</v>
      </c>
    </row>
    <row r="198" spans="1:9" x14ac:dyDescent="0.25">
      <c r="A198" s="31">
        <v>43627</v>
      </c>
      <c r="B198" t="s">
        <v>24</v>
      </c>
      <c r="C198" t="s">
        <v>24</v>
      </c>
      <c r="D198" t="s">
        <v>27</v>
      </c>
      <c r="E198">
        <v>578</v>
      </c>
      <c r="F198">
        <v>2</v>
      </c>
      <c r="G198">
        <v>0</v>
      </c>
      <c r="H198">
        <v>0</v>
      </c>
      <c r="I198" s="1">
        <v>17.776763863167261</v>
      </c>
    </row>
    <row r="199" spans="1:9" x14ac:dyDescent="0.25">
      <c r="A199" s="31">
        <v>43627</v>
      </c>
      <c r="B199" t="s">
        <v>24</v>
      </c>
      <c r="C199" t="s">
        <v>24</v>
      </c>
      <c r="D199" t="s">
        <v>28</v>
      </c>
      <c r="E199">
        <v>3985</v>
      </c>
      <c r="F199">
        <v>4</v>
      </c>
      <c r="G199">
        <v>7</v>
      </c>
      <c r="H199">
        <v>1</v>
      </c>
      <c r="I199" s="1">
        <v>63.295445887413734</v>
      </c>
    </row>
    <row r="200" spans="1:9" x14ac:dyDescent="0.25">
      <c r="A200" s="31">
        <v>43627</v>
      </c>
      <c r="B200" t="s">
        <v>24</v>
      </c>
      <c r="C200" t="s">
        <v>24</v>
      </c>
      <c r="D200" t="s">
        <v>29</v>
      </c>
      <c r="E200">
        <v>8321</v>
      </c>
      <c r="F200">
        <v>7</v>
      </c>
      <c r="G200">
        <v>1</v>
      </c>
      <c r="H200">
        <v>0</v>
      </c>
      <c r="I200" s="1">
        <v>91.936912438455352</v>
      </c>
    </row>
    <row r="201" spans="1:9" x14ac:dyDescent="0.25">
      <c r="A201" s="31">
        <v>43627</v>
      </c>
      <c r="B201" t="s">
        <v>24</v>
      </c>
      <c r="C201" t="s">
        <v>24</v>
      </c>
      <c r="D201" t="s">
        <v>30</v>
      </c>
      <c r="E201">
        <v>18634</v>
      </c>
      <c r="F201">
        <v>11</v>
      </c>
      <c r="G201">
        <v>0</v>
      </c>
      <c r="H201">
        <v>0</v>
      </c>
      <c r="I201" s="1">
        <v>75.508445487547391</v>
      </c>
    </row>
    <row r="202" spans="1:9" x14ac:dyDescent="0.25">
      <c r="A202" s="31">
        <v>43627</v>
      </c>
      <c r="B202" t="s">
        <v>24</v>
      </c>
      <c r="C202" t="s">
        <v>24</v>
      </c>
      <c r="D202" t="s">
        <v>31</v>
      </c>
      <c r="E202">
        <v>4294</v>
      </c>
      <c r="F202">
        <v>5</v>
      </c>
      <c r="G202">
        <v>0</v>
      </c>
      <c r="H202">
        <v>0</v>
      </c>
      <c r="I202" s="1">
        <v>53.866470346671512</v>
      </c>
    </row>
    <row r="203" spans="1:9" x14ac:dyDescent="0.25">
      <c r="A203" s="31">
        <v>43627</v>
      </c>
      <c r="B203" t="s">
        <v>24</v>
      </c>
      <c r="C203" t="s">
        <v>24</v>
      </c>
      <c r="D203" t="s">
        <v>32</v>
      </c>
      <c r="E203">
        <v>25894</v>
      </c>
      <c r="F203">
        <v>10</v>
      </c>
      <c r="G203">
        <v>12</v>
      </c>
      <c r="H203">
        <v>0</v>
      </c>
      <c r="I203" s="1">
        <v>123.75417656843517</v>
      </c>
    </row>
    <row r="204" spans="1:9" x14ac:dyDescent="0.25">
      <c r="A204" s="31">
        <v>43628</v>
      </c>
      <c r="B204" t="s">
        <v>2</v>
      </c>
      <c r="C204" t="s">
        <v>3</v>
      </c>
      <c r="D204" t="s">
        <v>6</v>
      </c>
      <c r="E204">
        <v>3417</v>
      </c>
      <c r="F204">
        <v>1</v>
      </c>
      <c r="G204">
        <v>0</v>
      </c>
      <c r="H204">
        <v>0</v>
      </c>
      <c r="I204" s="1">
        <v>28.83864284480714</v>
      </c>
    </row>
    <row r="205" spans="1:9" x14ac:dyDescent="0.25">
      <c r="A205" s="31">
        <v>43628</v>
      </c>
      <c r="B205" t="s">
        <v>2</v>
      </c>
      <c r="C205" t="s">
        <v>3</v>
      </c>
      <c r="D205" t="s">
        <v>9</v>
      </c>
      <c r="E205">
        <v>148</v>
      </c>
      <c r="F205">
        <v>0</v>
      </c>
      <c r="G205">
        <v>0</v>
      </c>
      <c r="H205">
        <v>0</v>
      </c>
      <c r="I205" s="1">
        <v>0.44725721259823376</v>
      </c>
    </row>
    <row r="206" spans="1:9" x14ac:dyDescent="0.25">
      <c r="A206" s="31">
        <v>43628</v>
      </c>
      <c r="B206" t="s">
        <v>2</v>
      </c>
      <c r="C206" t="s">
        <v>3</v>
      </c>
      <c r="D206" t="s">
        <v>10</v>
      </c>
      <c r="E206">
        <v>488</v>
      </c>
      <c r="F206">
        <v>0</v>
      </c>
      <c r="G206">
        <v>0</v>
      </c>
      <c r="H206">
        <v>0</v>
      </c>
      <c r="I206" s="1">
        <v>1.5614205989105514</v>
      </c>
    </row>
    <row r="207" spans="1:9" x14ac:dyDescent="0.25">
      <c r="A207" s="31">
        <v>43628</v>
      </c>
      <c r="B207" t="s">
        <v>2</v>
      </c>
      <c r="C207" t="s">
        <v>3</v>
      </c>
      <c r="D207" t="s">
        <v>11</v>
      </c>
      <c r="E207">
        <v>985</v>
      </c>
      <c r="F207">
        <v>0</v>
      </c>
      <c r="G207">
        <v>0</v>
      </c>
      <c r="H207">
        <v>0</v>
      </c>
      <c r="I207" s="1">
        <v>3.0562031987006151</v>
      </c>
    </row>
    <row r="208" spans="1:9" x14ac:dyDescent="0.25">
      <c r="A208" s="31">
        <v>43628</v>
      </c>
      <c r="B208" t="s">
        <v>2</v>
      </c>
      <c r="C208" t="s">
        <v>3</v>
      </c>
      <c r="D208" t="s">
        <v>12</v>
      </c>
      <c r="E208">
        <v>4616</v>
      </c>
      <c r="F208">
        <v>2</v>
      </c>
      <c r="G208">
        <v>0</v>
      </c>
      <c r="H208">
        <v>0</v>
      </c>
      <c r="I208" s="1">
        <v>38.317650206794454</v>
      </c>
    </row>
    <row r="209" spans="1:9" x14ac:dyDescent="0.25">
      <c r="A209" s="31">
        <v>43628</v>
      </c>
      <c r="B209" t="s">
        <v>2</v>
      </c>
      <c r="C209" t="s">
        <v>13</v>
      </c>
      <c r="D209" t="s">
        <v>33</v>
      </c>
      <c r="E209">
        <v>4175</v>
      </c>
      <c r="F209">
        <v>3</v>
      </c>
      <c r="G209">
        <v>0</v>
      </c>
      <c r="H209">
        <v>0</v>
      </c>
      <c r="I209" s="1">
        <v>34.505817728281947</v>
      </c>
    </row>
    <row r="210" spans="1:9" x14ac:dyDescent="0.25">
      <c r="A210" s="31">
        <v>43628</v>
      </c>
      <c r="B210" t="s">
        <v>2</v>
      </c>
      <c r="C210" t="s">
        <v>13</v>
      </c>
      <c r="D210" t="s">
        <v>54</v>
      </c>
      <c r="E210">
        <v>88336</v>
      </c>
      <c r="F210">
        <v>23</v>
      </c>
      <c r="G210">
        <v>0</v>
      </c>
      <c r="H210">
        <v>0</v>
      </c>
      <c r="I210" s="1">
        <v>226.53330221153033</v>
      </c>
    </row>
    <row r="211" spans="1:9" x14ac:dyDescent="0.25">
      <c r="A211" s="31">
        <v>43628</v>
      </c>
      <c r="B211" t="s">
        <v>2</v>
      </c>
      <c r="C211" t="s">
        <v>21</v>
      </c>
      <c r="D211" t="s">
        <v>55</v>
      </c>
      <c r="E211">
        <v>54513</v>
      </c>
      <c r="F211">
        <v>15</v>
      </c>
      <c r="G211">
        <v>0</v>
      </c>
      <c r="H211">
        <v>0</v>
      </c>
      <c r="I211" s="1">
        <v>152.27223918834619</v>
      </c>
    </row>
    <row r="212" spans="1:9" x14ac:dyDescent="0.25">
      <c r="A212" s="31">
        <v>43628</v>
      </c>
      <c r="B212" t="s">
        <v>2</v>
      </c>
      <c r="C212" t="s">
        <v>21</v>
      </c>
      <c r="D212" t="s">
        <v>23</v>
      </c>
      <c r="E212">
        <v>5474</v>
      </c>
      <c r="F212">
        <v>9</v>
      </c>
      <c r="G212">
        <v>0</v>
      </c>
      <c r="H212">
        <v>0</v>
      </c>
      <c r="I212" s="1">
        <v>9.711565472647214</v>
      </c>
    </row>
    <row r="213" spans="1:9" x14ac:dyDescent="0.25">
      <c r="A213" s="31">
        <v>43628</v>
      </c>
      <c r="B213" t="s">
        <v>24</v>
      </c>
      <c r="C213" t="s">
        <v>24</v>
      </c>
      <c r="D213" t="s">
        <v>25</v>
      </c>
      <c r="E213">
        <v>4751</v>
      </c>
      <c r="F213">
        <v>3</v>
      </c>
      <c r="G213">
        <v>1</v>
      </c>
      <c r="H213">
        <v>0</v>
      </c>
      <c r="I213" s="1">
        <v>87.638404620410824</v>
      </c>
    </row>
    <row r="214" spans="1:9" x14ac:dyDescent="0.25">
      <c r="A214" s="31">
        <v>43628</v>
      </c>
      <c r="B214" t="s">
        <v>24</v>
      </c>
      <c r="C214" t="s">
        <v>24</v>
      </c>
      <c r="D214" t="s">
        <v>26</v>
      </c>
      <c r="E214">
        <v>1517</v>
      </c>
      <c r="F214">
        <v>1</v>
      </c>
      <c r="G214">
        <v>1</v>
      </c>
      <c r="H214">
        <v>0</v>
      </c>
      <c r="I214" s="1">
        <v>34.265029203861175</v>
      </c>
    </row>
    <row r="215" spans="1:9" x14ac:dyDescent="0.25">
      <c r="A215" s="31">
        <v>43628</v>
      </c>
      <c r="B215" t="s">
        <v>24</v>
      </c>
      <c r="C215" t="s">
        <v>24</v>
      </c>
      <c r="D215" t="s">
        <v>27</v>
      </c>
      <c r="E215">
        <v>482</v>
      </c>
      <c r="F215">
        <v>0</v>
      </c>
      <c r="G215">
        <v>0</v>
      </c>
      <c r="H215">
        <v>0</v>
      </c>
      <c r="I215" s="1">
        <v>16.196338827238652</v>
      </c>
    </row>
    <row r="216" spans="1:9" x14ac:dyDescent="0.25">
      <c r="A216" s="31">
        <v>43628</v>
      </c>
      <c r="B216" t="s">
        <v>24</v>
      </c>
      <c r="C216" t="s">
        <v>24</v>
      </c>
      <c r="D216" t="s">
        <v>28</v>
      </c>
      <c r="E216">
        <v>3513</v>
      </c>
      <c r="F216">
        <v>1</v>
      </c>
      <c r="G216">
        <v>0</v>
      </c>
      <c r="H216">
        <v>0</v>
      </c>
      <c r="I216" s="1">
        <v>56.38493715691741</v>
      </c>
    </row>
    <row r="217" spans="1:9" x14ac:dyDescent="0.25">
      <c r="A217" s="31">
        <v>43628</v>
      </c>
      <c r="B217" t="s">
        <v>24</v>
      </c>
      <c r="C217" t="s">
        <v>24</v>
      </c>
      <c r="D217" t="s">
        <v>56</v>
      </c>
      <c r="E217">
        <v>0</v>
      </c>
      <c r="F217">
        <v>0</v>
      </c>
      <c r="G217">
        <v>0</v>
      </c>
      <c r="H217">
        <v>0</v>
      </c>
      <c r="I217" s="1">
        <v>0</v>
      </c>
    </row>
    <row r="218" spans="1:9" x14ac:dyDescent="0.25">
      <c r="A218" s="31">
        <v>43628</v>
      </c>
      <c r="B218" t="s">
        <v>24</v>
      </c>
      <c r="C218" t="s">
        <v>24</v>
      </c>
      <c r="D218" t="s">
        <v>29</v>
      </c>
      <c r="E218">
        <v>12791</v>
      </c>
      <c r="F218">
        <v>8</v>
      </c>
      <c r="G218">
        <v>0</v>
      </c>
      <c r="H218">
        <v>0</v>
      </c>
      <c r="I218" s="1">
        <v>142.98365249541393</v>
      </c>
    </row>
    <row r="219" spans="1:9" x14ac:dyDescent="0.25">
      <c r="A219" s="31">
        <v>43628</v>
      </c>
      <c r="B219" t="s">
        <v>24</v>
      </c>
      <c r="C219" t="s">
        <v>24</v>
      </c>
      <c r="D219" t="s">
        <v>30</v>
      </c>
      <c r="E219">
        <v>8492</v>
      </c>
      <c r="F219">
        <v>9</v>
      </c>
      <c r="G219">
        <v>0</v>
      </c>
      <c r="H219">
        <v>0</v>
      </c>
      <c r="I219" s="1">
        <v>46.582887113038325</v>
      </c>
    </row>
    <row r="220" spans="1:9" x14ac:dyDescent="0.25">
      <c r="A220" s="31">
        <v>43628</v>
      </c>
      <c r="B220" t="s">
        <v>24</v>
      </c>
      <c r="C220" t="s">
        <v>24</v>
      </c>
      <c r="D220" t="s">
        <v>31</v>
      </c>
      <c r="E220">
        <v>3100</v>
      </c>
      <c r="F220">
        <v>5</v>
      </c>
      <c r="G220">
        <v>0</v>
      </c>
      <c r="H220">
        <v>0</v>
      </c>
      <c r="I220" s="1">
        <v>39.465883714517616</v>
      </c>
    </row>
    <row r="221" spans="1:9" x14ac:dyDescent="0.25">
      <c r="A221" s="31">
        <v>43628</v>
      </c>
      <c r="B221" t="s">
        <v>24</v>
      </c>
      <c r="C221" t="s">
        <v>24</v>
      </c>
      <c r="D221" t="s">
        <v>32</v>
      </c>
      <c r="E221">
        <v>26721</v>
      </c>
      <c r="F221">
        <v>13</v>
      </c>
      <c r="G221">
        <v>8</v>
      </c>
      <c r="H221">
        <v>1</v>
      </c>
      <c r="I221" s="1">
        <v>126.61220235456663</v>
      </c>
    </row>
    <row r="222" spans="1:9" x14ac:dyDescent="0.25">
      <c r="A222" s="31">
        <v>43629</v>
      </c>
      <c r="B222" t="s">
        <v>2</v>
      </c>
      <c r="C222" t="s">
        <v>3</v>
      </c>
      <c r="D222" t="s">
        <v>6</v>
      </c>
      <c r="E222">
        <v>2963</v>
      </c>
      <c r="F222">
        <v>2</v>
      </c>
      <c r="G222">
        <v>6</v>
      </c>
      <c r="H222">
        <v>0</v>
      </c>
      <c r="I222" s="1">
        <v>25.801380136665195</v>
      </c>
    </row>
    <row r="223" spans="1:9" x14ac:dyDescent="0.25">
      <c r="A223" s="31">
        <v>43629</v>
      </c>
      <c r="B223" t="s">
        <v>2</v>
      </c>
      <c r="C223" t="s">
        <v>3</v>
      </c>
      <c r="D223" t="s">
        <v>12</v>
      </c>
      <c r="E223">
        <v>4895</v>
      </c>
      <c r="F223">
        <v>3</v>
      </c>
      <c r="G223">
        <v>0</v>
      </c>
      <c r="H223">
        <v>0</v>
      </c>
      <c r="I223" s="1">
        <v>40.355555064950984</v>
      </c>
    </row>
    <row r="224" spans="1:9" x14ac:dyDescent="0.25">
      <c r="A224" s="31">
        <v>43629</v>
      </c>
      <c r="B224" t="s">
        <v>2</v>
      </c>
      <c r="C224" t="s">
        <v>13</v>
      </c>
      <c r="D224" t="s">
        <v>33</v>
      </c>
      <c r="E224">
        <v>4001</v>
      </c>
      <c r="F224">
        <v>3</v>
      </c>
      <c r="G224">
        <v>0</v>
      </c>
      <c r="H224">
        <v>0</v>
      </c>
      <c r="I224" s="1">
        <v>34.360287708917475</v>
      </c>
    </row>
    <row r="225" spans="1:9" x14ac:dyDescent="0.25">
      <c r="A225" s="31">
        <v>43629</v>
      </c>
      <c r="B225" t="s">
        <v>2</v>
      </c>
      <c r="C225" t="s">
        <v>13</v>
      </c>
      <c r="D225" t="s">
        <v>54</v>
      </c>
      <c r="E225">
        <v>93157</v>
      </c>
      <c r="F225">
        <v>14</v>
      </c>
      <c r="G225">
        <v>0</v>
      </c>
      <c r="H225">
        <v>0</v>
      </c>
      <c r="I225" s="1">
        <v>230.67642585311205</v>
      </c>
    </row>
    <row r="226" spans="1:9" x14ac:dyDescent="0.25">
      <c r="A226" s="31">
        <v>43629</v>
      </c>
      <c r="B226" t="s">
        <v>2</v>
      </c>
      <c r="C226" t="s">
        <v>21</v>
      </c>
      <c r="D226" t="s">
        <v>55</v>
      </c>
      <c r="E226">
        <v>50895</v>
      </c>
      <c r="F226">
        <v>17</v>
      </c>
      <c r="G226">
        <v>0</v>
      </c>
      <c r="H226">
        <v>0</v>
      </c>
      <c r="I226" s="1">
        <v>139.09716781896287</v>
      </c>
    </row>
    <row r="227" spans="1:9" x14ac:dyDescent="0.25">
      <c r="A227" s="31">
        <v>43629</v>
      </c>
      <c r="B227" t="s">
        <v>2</v>
      </c>
      <c r="C227" t="s">
        <v>21</v>
      </c>
      <c r="D227" t="s">
        <v>23</v>
      </c>
      <c r="E227">
        <v>14309</v>
      </c>
      <c r="F227">
        <v>9</v>
      </c>
      <c r="G227">
        <v>1</v>
      </c>
      <c r="H227">
        <v>0</v>
      </c>
      <c r="I227" s="1">
        <v>24.962027524479335</v>
      </c>
    </row>
    <row r="228" spans="1:9" x14ac:dyDescent="0.25">
      <c r="A228" s="31">
        <v>43629</v>
      </c>
      <c r="B228" t="s">
        <v>24</v>
      </c>
      <c r="C228" t="s">
        <v>24</v>
      </c>
      <c r="D228" t="s">
        <v>25</v>
      </c>
      <c r="E228">
        <v>3814</v>
      </c>
      <c r="F228">
        <v>5</v>
      </c>
      <c r="G228">
        <v>1</v>
      </c>
      <c r="H228">
        <v>0</v>
      </c>
      <c r="I228" s="1">
        <v>67.603248864159568</v>
      </c>
    </row>
    <row r="229" spans="1:9" x14ac:dyDescent="0.25">
      <c r="A229" s="31">
        <v>43629</v>
      </c>
      <c r="B229" t="s">
        <v>24</v>
      </c>
      <c r="C229" t="s">
        <v>24</v>
      </c>
      <c r="D229" t="s">
        <v>26</v>
      </c>
      <c r="E229">
        <v>1242</v>
      </c>
      <c r="F229">
        <v>0</v>
      </c>
      <c r="G229">
        <v>4</v>
      </c>
      <c r="H229">
        <v>1</v>
      </c>
      <c r="I229" s="1">
        <v>29.860654127013085</v>
      </c>
    </row>
    <row r="230" spans="1:9" x14ac:dyDescent="0.25">
      <c r="A230" s="31">
        <v>43629</v>
      </c>
      <c r="B230" t="s">
        <v>24</v>
      </c>
      <c r="C230" t="s">
        <v>24</v>
      </c>
      <c r="D230" t="s">
        <v>27</v>
      </c>
      <c r="E230">
        <v>358</v>
      </c>
      <c r="F230">
        <v>0</v>
      </c>
      <c r="G230">
        <v>0</v>
      </c>
      <c r="H230">
        <v>0</v>
      </c>
      <c r="I230" s="1">
        <v>8.8730776687863901</v>
      </c>
    </row>
    <row r="231" spans="1:9" x14ac:dyDescent="0.25">
      <c r="A231" s="31">
        <v>43629</v>
      </c>
      <c r="B231" t="s">
        <v>24</v>
      </c>
      <c r="C231" t="s">
        <v>24</v>
      </c>
      <c r="D231" t="s">
        <v>28</v>
      </c>
      <c r="E231">
        <v>2813</v>
      </c>
      <c r="F231">
        <v>2</v>
      </c>
      <c r="G231">
        <v>6</v>
      </c>
      <c r="H231">
        <v>1</v>
      </c>
      <c r="I231" s="1">
        <v>46.751710607147665</v>
      </c>
    </row>
    <row r="232" spans="1:9" x14ac:dyDescent="0.25">
      <c r="A232" s="31">
        <v>43629</v>
      </c>
      <c r="B232" t="s">
        <v>24</v>
      </c>
      <c r="C232" t="s">
        <v>24</v>
      </c>
      <c r="D232" t="s">
        <v>56</v>
      </c>
      <c r="E232">
        <v>0</v>
      </c>
      <c r="F232">
        <v>0</v>
      </c>
      <c r="G232">
        <v>0</v>
      </c>
      <c r="H232">
        <v>0</v>
      </c>
      <c r="I232" s="1">
        <v>0</v>
      </c>
    </row>
    <row r="233" spans="1:9" x14ac:dyDescent="0.25">
      <c r="A233" s="31">
        <v>43629</v>
      </c>
      <c r="B233" t="s">
        <v>24</v>
      </c>
      <c r="C233" t="s">
        <v>24</v>
      </c>
      <c r="D233" t="s">
        <v>29</v>
      </c>
      <c r="E233">
        <v>12531</v>
      </c>
      <c r="F233">
        <v>8</v>
      </c>
      <c r="G233">
        <v>0</v>
      </c>
      <c r="H233">
        <v>0</v>
      </c>
      <c r="I233" s="1">
        <v>141.93455656863696</v>
      </c>
    </row>
    <row r="234" spans="1:9" x14ac:dyDescent="0.25">
      <c r="A234" s="31">
        <v>43629</v>
      </c>
      <c r="B234" t="s">
        <v>24</v>
      </c>
      <c r="C234" t="s">
        <v>24</v>
      </c>
      <c r="D234" t="s">
        <v>30</v>
      </c>
      <c r="E234">
        <v>7746</v>
      </c>
      <c r="F234">
        <v>9</v>
      </c>
      <c r="G234">
        <v>0</v>
      </c>
      <c r="H234">
        <v>0</v>
      </c>
      <c r="I234" s="1">
        <v>42.391768339899578</v>
      </c>
    </row>
    <row r="235" spans="1:9" x14ac:dyDescent="0.25">
      <c r="A235" s="31">
        <v>43629</v>
      </c>
      <c r="B235" t="s">
        <v>24</v>
      </c>
      <c r="C235" t="s">
        <v>24</v>
      </c>
      <c r="D235" t="s">
        <v>31</v>
      </c>
      <c r="E235">
        <v>1653</v>
      </c>
      <c r="F235">
        <v>2</v>
      </c>
      <c r="G235">
        <v>1</v>
      </c>
      <c r="H235">
        <v>0</v>
      </c>
      <c r="I235" s="1">
        <v>21.433231239546572</v>
      </c>
    </row>
    <row r="236" spans="1:9" x14ac:dyDescent="0.25">
      <c r="A236" s="31">
        <v>43629</v>
      </c>
      <c r="B236" t="s">
        <v>24</v>
      </c>
      <c r="C236" t="s">
        <v>24</v>
      </c>
      <c r="D236" t="s">
        <v>32</v>
      </c>
      <c r="E236">
        <v>27859</v>
      </c>
      <c r="F236">
        <v>8</v>
      </c>
      <c r="G236">
        <v>0</v>
      </c>
      <c r="H236">
        <v>0</v>
      </c>
      <c r="I236" s="1">
        <v>128.80526056995433</v>
      </c>
    </row>
    <row r="237" spans="1:9" x14ac:dyDescent="0.25">
      <c r="A237" s="31">
        <v>43630</v>
      </c>
      <c r="B237" t="s">
        <v>2</v>
      </c>
      <c r="C237" t="s">
        <v>3</v>
      </c>
      <c r="D237" t="s">
        <v>6</v>
      </c>
      <c r="E237">
        <v>2764</v>
      </c>
      <c r="F237">
        <v>1</v>
      </c>
      <c r="G237">
        <v>2</v>
      </c>
      <c r="H237">
        <v>0</v>
      </c>
      <c r="I237" s="1">
        <v>23.878634376205401</v>
      </c>
    </row>
    <row r="238" spans="1:9" x14ac:dyDescent="0.25">
      <c r="A238" s="31">
        <v>43630</v>
      </c>
      <c r="B238" t="s">
        <v>2</v>
      </c>
      <c r="C238" t="s">
        <v>3</v>
      </c>
      <c r="D238" t="s">
        <v>12</v>
      </c>
      <c r="E238">
        <v>4882</v>
      </c>
      <c r="F238">
        <v>2</v>
      </c>
      <c r="G238">
        <v>2</v>
      </c>
      <c r="H238">
        <v>0</v>
      </c>
      <c r="I238" s="1">
        <v>40.710555637525935</v>
      </c>
    </row>
    <row r="239" spans="1:9" x14ac:dyDescent="0.25">
      <c r="A239" s="31">
        <v>43630</v>
      </c>
      <c r="B239" t="s">
        <v>2</v>
      </c>
      <c r="C239" t="s">
        <v>13</v>
      </c>
      <c r="D239" t="s">
        <v>33</v>
      </c>
      <c r="E239">
        <v>3787</v>
      </c>
      <c r="F239">
        <v>4</v>
      </c>
      <c r="G239">
        <v>0</v>
      </c>
      <c r="H239">
        <v>0</v>
      </c>
      <c r="I239" s="1">
        <v>35.417554751734301</v>
      </c>
    </row>
    <row r="240" spans="1:9" x14ac:dyDescent="0.25">
      <c r="A240" s="31">
        <v>43630</v>
      </c>
      <c r="B240" t="s">
        <v>2</v>
      </c>
      <c r="C240" t="s">
        <v>13</v>
      </c>
      <c r="D240" t="s">
        <v>54</v>
      </c>
      <c r="E240">
        <v>92946</v>
      </c>
      <c r="F240">
        <v>14</v>
      </c>
      <c r="G240">
        <v>0</v>
      </c>
      <c r="H240">
        <v>0</v>
      </c>
      <c r="I240" s="1">
        <v>225.9224563126607</v>
      </c>
    </row>
    <row r="241" spans="1:9" x14ac:dyDescent="0.25">
      <c r="A241" s="31">
        <v>43630</v>
      </c>
      <c r="B241" t="s">
        <v>2</v>
      </c>
      <c r="C241" t="s">
        <v>21</v>
      </c>
      <c r="D241" t="s">
        <v>55</v>
      </c>
      <c r="E241">
        <v>51100</v>
      </c>
      <c r="F241">
        <v>30</v>
      </c>
      <c r="G241">
        <v>0</v>
      </c>
      <c r="H241">
        <v>0</v>
      </c>
      <c r="I241" s="1">
        <v>140.07465477856562</v>
      </c>
    </row>
    <row r="242" spans="1:9" x14ac:dyDescent="0.25">
      <c r="A242" s="31">
        <v>43630</v>
      </c>
      <c r="B242" t="s">
        <v>2</v>
      </c>
      <c r="C242" t="s">
        <v>21</v>
      </c>
      <c r="D242" t="s">
        <v>23</v>
      </c>
      <c r="E242">
        <v>14009</v>
      </c>
      <c r="F242">
        <v>4</v>
      </c>
      <c r="G242">
        <v>14</v>
      </c>
      <c r="H242">
        <v>2</v>
      </c>
      <c r="I242" s="1">
        <v>25.14325892310482</v>
      </c>
    </row>
    <row r="243" spans="1:9" x14ac:dyDescent="0.25">
      <c r="A243" s="31">
        <v>43630</v>
      </c>
      <c r="B243" t="s">
        <v>24</v>
      </c>
      <c r="C243" t="s">
        <v>24</v>
      </c>
      <c r="D243" t="s">
        <v>25</v>
      </c>
      <c r="E243">
        <v>4777</v>
      </c>
      <c r="F243">
        <v>1</v>
      </c>
      <c r="G243">
        <v>0</v>
      </c>
      <c r="H243">
        <v>0</v>
      </c>
      <c r="I243" s="1">
        <v>84.726542166970745</v>
      </c>
    </row>
    <row r="244" spans="1:9" x14ac:dyDescent="0.25">
      <c r="A244" s="31">
        <v>43630</v>
      </c>
      <c r="B244" t="s">
        <v>24</v>
      </c>
      <c r="C244" t="s">
        <v>24</v>
      </c>
      <c r="D244" t="s">
        <v>26</v>
      </c>
      <c r="E244">
        <v>1292</v>
      </c>
      <c r="F244">
        <v>1</v>
      </c>
      <c r="G244">
        <v>0</v>
      </c>
      <c r="H244">
        <v>0</v>
      </c>
      <c r="I244" s="1">
        <v>24.694686423392351</v>
      </c>
    </row>
    <row r="245" spans="1:9" x14ac:dyDescent="0.25">
      <c r="A245" s="31">
        <v>43630</v>
      </c>
      <c r="B245" t="s">
        <v>24</v>
      </c>
      <c r="C245" t="s">
        <v>24</v>
      </c>
      <c r="D245" t="s">
        <v>27</v>
      </c>
      <c r="E245">
        <v>521</v>
      </c>
      <c r="F245">
        <v>0</v>
      </c>
      <c r="G245">
        <v>4</v>
      </c>
      <c r="H245">
        <v>0</v>
      </c>
      <c r="I245" s="1">
        <v>11.119247891434046</v>
      </c>
    </row>
    <row r="246" spans="1:9" x14ac:dyDescent="0.25">
      <c r="A246" s="31">
        <v>43630</v>
      </c>
      <c r="B246" t="s">
        <v>24</v>
      </c>
      <c r="C246" t="s">
        <v>24</v>
      </c>
      <c r="D246" t="s">
        <v>28</v>
      </c>
      <c r="E246">
        <v>3014</v>
      </c>
      <c r="F246">
        <v>5</v>
      </c>
      <c r="G246">
        <v>0</v>
      </c>
      <c r="H246">
        <v>0</v>
      </c>
      <c r="I246" s="1">
        <v>49.686268855881472</v>
      </c>
    </row>
    <row r="247" spans="1:9" x14ac:dyDescent="0.25">
      <c r="A247" s="31">
        <v>43630</v>
      </c>
      <c r="B247" t="s">
        <v>24</v>
      </c>
      <c r="C247" t="s">
        <v>24</v>
      </c>
      <c r="D247" t="s">
        <v>29</v>
      </c>
      <c r="E247">
        <v>13038</v>
      </c>
      <c r="F247">
        <v>10</v>
      </c>
      <c r="G247">
        <v>0</v>
      </c>
      <c r="H247">
        <v>0</v>
      </c>
      <c r="I247" s="1">
        <v>147.27879343138611</v>
      </c>
    </row>
    <row r="248" spans="1:9" x14ac:dyDescent="0.25">
      <c r="A248" s="31">
        <v>43630</v>
      </c>
      <c r="B248" t="s">
        <v>24</v>
      </c>
      <c r="C248" t="s">
        <v>24</v>
      </c>
      <c r="D248" t="s">
        <v>30</v>
      </c>
      <c r="E248">
        <v>8366</v>
      </c>
      <c r="F248">
        <v>9</v>
      </c>
      <c r="G248">
        <v>0</v>
      </c>
      <c r="H248">
        <v>0</v>
      </c>
      <c r="I248" s="1">
        <v>46.873665319031836</v>
      </c>
    </row>
    <row r="249" spans="1:9" x14ac:dyDescent="0.25">
      <c r="A249" s="31">
        <v>43630</v>
      </c>
      <c r="B249" t="s">
        <v>24</v>
      </c>
      <c r="C249" t="s">
        <v>24</v>
      </c>
      <c r="D249" t="s">
        <v>31</v>
      </c>
      <c r="E249">
        <v>1627</v>
      </c>
      <c r="F249">
        <v>1</v>
      </c>
      <c r="G249">
        <v>0</v>
      </c>
      <c r="H249">
        <v>0</v>
      </c>
      <c r="I249" s="1">
        <v>20.383090130007105</v>
      </c>
    </row>
    <row r="250" spans="1:9" x14ac:dyDescent="0.25">
      <c r="A250" s="31">
        <v>43630</v>
      </c>
      <c r="B250" t="s">
        <v>24</v>
      </c>
      <c r="C250" t="s">
        <v>24</v>
      </c>
      <c r="D250" t="s">
        <v>32</v>
      </c>
      <c r="E250">
        <v>29756</v>
      </c>
      <c r="F250">
        <v>12</v>
      </c>
      <c r="G250">
        <v>0</v>
      </c>
      <c r="H250">
        <v>0</v>
      </c>
      <c r="I250" s="1">
        <v>137.80125730592047</v>
      </c>
    </row>
    <row r="251" spans="1:9" x14ac:dyDescent="0.25">
      <c r="A251" s="31">
        <v>43631</v>
      </c>
      <c r="B251" t="s">
        <v>2</v>
      </c>
      <c r="C251" t="s">
        <v>3</v>
      </c>
      <c r="D251" t="s">
        <v>6</v>
      </c>
      <c r="E251">
        <v>3077</v>
      </c>
      <c r="F251">
        <v>6</v>
      </c>
      <c r="G251">
        <v>3</v>
      </c>
      <c r="H251">
        <v>1</v>
      </c>
      <c r="I251" s="1">
        <v>27.080806426323594</v>
      </c>
    </row>
    <row r="252" spans="1:9" x14ac:dyDescent="0.25">
      <c r="A252" s="31">
        <v>43631</v>
      </c>
      <c r="B252" t="s">
        <v>2</v>
      </c>
      <c r="C252" t="s">
        <v>3</v>
      </c>
      <c r="D252" t="s">
        <v>7</v>
      </c>
      <c r="E252">
        <v>11660</v>
      </c>
      <c r="F252">
        <v>1</v>
      </c>
      <c r="G252">
        <v>8</v>
      </c>
      <c r="H252">
        <v>2</v>
      </c>
      <c r="I252" s="1">
        <v>32.026314719217105</v>
      </c>
    </row>
    <row r="253" spans="1:9" x14ac:dyDescent="0.25">
      <c r="A253" s="31">
        <v>43631</v>
      </c>
      <c r="B253" t="s">
        <v>2</v>
      </c>
      <c r="C253" t="s">
        <v>3</v>
      </c>
      <c r="D253" t="s">
        <v>9</v>
      </c>
      <c r="E253">
        <v>0</v>
      </c>
      <c r="F253">
        <v>0</v>
      </c>
      <c r="G253">
        <v>1</v>
      </c>
      <c r="H253">
        <v>0</v>
      </c>
      <c r="I253" s="1">
        <v>0</v>
      </c>
    </row>
    <row r="254" spans="1:9" x14ac:dyDescent="0.25">
      <c r="A254" s="31">
        <v>43631</v>
      </c>
      <c r="B254" t="s">
        <v>2</v>
      </c>
      <c r="C254" t="s">
        <v>3</v>
      </c>
      <c r="D254" t="s">
        <v>12</v>
      </c>
      <c r="E254">
        <v>4471</v>
      </c>
      <c r="F254">
        <v>1</v>
      </c>
      <c r="G254">
        <v>6</v>
      </c>
      <c r="H254">
        <v>0</v>
      </c>
      <c r="I254" s="1">
        <v>38.423955711836271</v>
      </c>
    </row>
    <row r="255" spans="1:9" x14ac:dyDescent="0.25">
      <c r="A255" s="31">
        <v>43631</v>
      </c>
      <c r="B255" t="s">
        <v>2</v>
      </c>
      <c r="C255" t="s">
        <v>13</v>
      </c>
      <c r="D255" t="s">
        <v>33</v>
      </c>
      <c r="E255">
        <v>2542</v>
      </c>
      <c r="F255">
        <v>3</v>
      </c>
      <c r="G255">
        <v>0</v>
      </c>
      <c r="H255">
        <v>0</v>
      </c>
      <c r="I255" s="1">
        <v>25.20733672195324</v>
      </c>
    </row>
    <row r="256" spans="1:9" x14ac:dyDescent="0.25">
      <c r="A256" s="31">
        <v>43631</v>
      </c>
      <c r="B256" t="s">
        <v>2</v>
      </c>
      <c r="C256" t="s">
        <v>13</v>
      </c>
      <c r="D256" t="s">
        <v>18</v>
      </c>
      <c r="E256">
        <v>459</v>
      </c>
      <c r="F256">
        <v>0</v>
      </c>
      <c r="G256">
        <v>0</v>
      </c>
      <c r="H256">
        <v>0</v>
      </c>
      <c r="I256" s="1">
        <v>4.869883595661233</v>
      </c>
    </row>
    <row r="257" spans="1:9" x14ac:dyDescent="0.25">
      <c r="A257" s="31">
        <v>43631</v>
      </c>
      <c r="B257" t="s">
        <v>2</v>
      </c>
      <c r="C257" t="s">
        <v>13</v>
      </c>
      <c r="D257" t="s">
        <v>19</v>
      </c>
      <c r="E257">
        <v>530</v>
      </c>
      <c r="F257">
        <v>2</v>
      </c>
      <c r="G257">
        <v>1</v>
      </c>
      <c r="H257">
        <v>0</v>
      </c>
      <c r="I257" s="1">
        <v>4.4170671504657317</v>
      </c>
    </row>
    <row r="258" spans="1:9" x14ac:dyDescent="0.25">
      <c r="A258" s="31">
        <v>43631</v>
      </c>
      <c r="B258" t="s">
        <v>2</v>
      </c>
      <c r="C258" t="s">
        <v>13</v>
      </c>
      <c r="D258" t="s">
        <v>54</v>
      </c>
      <c r="E258">
        <v>98903</v>
      </c>
      <c r="F258">
        <v>19</v>
      </c>
      <c r="G258">
        <v>9</v>
      </c>
      <c r="H258">
        <v>3</v>
      </c>
      <c r="I258" s="1">
        <v>238.47389118067798</v>
      </c>
    </row>
    <row r="259" spans="1:9" x14ac:dyDescent="0.25">
      <c r="A259" s="31">
        <v>43631</v>
      </c>
      <c r="B259" t="s">
        <v>2</v>
      </c>
      <c r="C259" t="s">
        <v>21</v>
      </c>
      <c r="D259" t="s">
        <v>55</v>
      </c>
      <c r="E259">
        <v>54742</v>
      </c>
      <c r="F259">
        <v>20</v>
      </c>
      <c r="G259">
        <v>1</v>
      </c>
      <c r="H259">
        <v>0</v>
      </c>
      <c r="I259" s="1">
        <v>145.3986214010354</v>
      </c>
    </row>
    <row r="260" spans="1:9" x14ac:dyDescent="0.25">
      <c r="A260" s="31">
        <v>43631</v>
      </c>
      <c r="B260" t="s">
        <v>2</v>
      </c>
      <c r="C260" t="s">
        <v>21</v>
      </c>
      <c r="D260" t="s">
        <v>23</v>
      </c>
      <c r="E260">
        <v>9092</v>
      </c>
      <c r="F260">
        <v>5</v>
      </c>
      <c r="G260">
        <v>0</v>
      </c>
      <c r="H260">
        <v>0</v>
      </c>
      <c r="I260" s="1">
        <v>16.608237541043199</v>
      </c>
    </row>
    <row r="261" spans="1:9" x14ac:dyDescent="0.25">
      <c r="A261" s="31">
        <v>43631</v>
      </c>
      <c r="B261" t="s">
        <v>24</v>
      </c>
      <c r="C261" t="s">
        <v>24</v>
      </c>
      <c r="D261" t="s">
        <v>25</v>
      </c>
      <c r="E261">
        <v>4749</v>
      </c>
      <c r="F261">
        <v>5</v>
      </c>
      <c r="G261">
        <v>5</v>
      </c>
      <c r="H261">
        <v>0</v>
      </c>
      <c r="I261" s="1">
        <v>83.967569464989481</v>
      </c>
    </row>
    <row r="262" spans="1:9" x14ac:dyDescent="0.25">
      <c r="A262" s="31">
        <v>43631</v>
      </c>
      <c r="B262" t="s">
        <v>24</v>
      </c>
      <c r="C262" t="s">
        <v>24</v>
      </c>
      <c r="D262" t="s">
        <v>26</v>
      </c>
      <c r="E262">
        <v>1973</v>
      </c>
      <c r="F262">
        <v>0</v>
      </c>
      <c r="G262">
        <v>1</v>
      </c>
      <c r="H262">
        <v>0</v>
      </c>
      <c r="I262" s="1">
        <v>42.054924052042495</v>
      </c>
    </row>
    <row r="263" spans="1:9" x14ac:dyDescent="0.25">
      <c r="A263" s="31">
        <v>43631</v>
      </c>
      <c r="B263" t="s">
        <v>24</v>
      </c>
      <c r="C263" t="s">
        <v>24</v>
      </c>
      <c r="D263" t="s">
        <v>27</v>
      </c>
      <c r="E263">
        <v>239</v>
      </c>
      <c r="F263">
        <v>0</v>
      </c>
      <c r="G263">
        <v>5</v>
      </c>
      <c r="H263">
        <v>0</v>
      </c>
      <c r="I263" s="1">
        <v>5.9567167487364632</v>
      </c>
    </row>
    <row r="264" spans="1:9" x14ac:dyDescent="0.25">
      <c r="A264" s="31">
        <v>43631</v>
      </c>
      <c r="B264" t="s">
        <v>24</v>
      </c>
      <c r="C264" t="s">
        <v>24</v>
      </c>
      <c r="D264" t="s">
        <v>28</v>
      </c>
      <c r="E264">
        <v>2623</v>
      </c>
      <c r="F264">
        <v>3</v>
      </c>
      <c r="G264">
        <v>0</v>
      </c>
      <c r="H264">
        <v>0</v>
      </c>
      <c r="I264" s="1">
        <v>43.579575348609318</v>
      </c>
    </row>
    <row r="265" spans="1:9" x14ac:dyDescent="0.25">
      <c r="A265" s="31">
        <v>43631</v>
      </c>
      <c r="B265" t="s">
        <v>24</v>
      </c>
      <c r="C265" t="s">
        <v>24</v>
      </c>
      <c r="D265" t="s">
        <v>56</v>
      </c>
      <c r="E265">
        <v>14839</v>
      </c>
      <c r="F265">
        <v>11</v>
      </c>
      <c r="G265">
        <v>3</v>
      </c>
      <c r="H265">
        <v>0</v>
      </c>
      <c r="I265" s="1">
        <v>102.71912651555802</v>
      </c>
    </row>
    <row r="266" spans="1:9" x14ac:dyDescent="0.25">
      <c r="A266" s="31">
        <v>43631</v>
      </c>
      <c r="B266" t="s">
        <v>24</v>
      </c>
      <c r="C266" t="s">
        <v>24</v>
      </c>
      <c r="D266" t="s">
        <v>29</v>
      </c>
      <c r="E266">
        <v>16166</v>
      </c>
      <c r="F266">
        <v>11</v>
      </c>
      <c r="G266">
        <v>2</v>
      </c>
      <c r="H266">
        <v>0</v>
      </c>
      <c r="I266" s="1">
        <v>197.09512761738884</v>
      </c>
    </row>
    <row r="267" spans="1:9" x14ac:dyDescent="0.25">
      <c r="A267" s="31">
        <v>43631</v>
      </c>
      <c r="B267" t="s">
        <v>24</v>
      </c>
      <c r="C267" t="s">
        <v>24</v>
      </c>
      <c r="D267" t="s">
        <v>30</v>
      </c>
      <c r="E267">
        <v>9508</v>
      </c>
      <c r="F267">
        <v>1</v>
      </c>
      <c r="G267">
        <v>0</v>
      </c>
      <c r="H267">
        <v>0</v>
      </c>
      <c r="I267" s="1">
        <v>50.625052013171633</v>
      </c>
    </row>
    <row r="268" spans="1:9" x14ac:dyDescent="0.25">
      <c r="A268" s="31">
        <v>43631</v>
      </c>
      <c r="B268" t="s">
        <v>24</v>
      </c>
      <c r="C268" t="s">
        <v>24</v>
      </c>
      <c r="D268" t="s">
        <v>31</v>
      </c>
      <c r="E268">
        <v>399</v>
      </c>
      <c r="F268">
        <v>0</v>
      </c>
      <c r="G268">
        <v>1</v>
      </c>
      <c r="H268">
        <v>1</v>
      </c>
      <c r="I268" s="1">
        <v>5.3652324940825524</v>
      </c>
    </row>
    <row r="269" spans="1:9" x14ac:dyDescent="0.25">
      <c r="A269" s="31">
        <v>43631</v>
      </c>
      <c r="B269" t="s">
        <v>24</v>
      </c>
      <c r="C269" t="s">
        <v>24</v>
      </c>
      <c r="D269" t="s">
        <v>32</v>
      </c>
      <c r="E269">
        <v>18866</v>
      </c>
      <c r="F269">
        <v>9</v>
      </c>
      <c r="G269">
        <v>0</v>
      </c>
      <c r="H269">
        <v>0</v>
      </c>
      <c r="I269" s="1">
        <v>97.971516206654371</v>
      </c>
    </row>
    <row r="270" spans="1:9" x14ac:dyDescent="0.25">
      <c r="A270" s="31">
        <v>43632</v>
      </c>
      <c r="B270" t="s">
        <v>2</v>
      </c>
      <c r="C270" t="s">
        <v>3</v>
      </c>
      <c r="D270" t="s">
        <v>6</v>
      </c>
      <c r="E270">
        <v>2980</v>
      </c>
      <c r="F270">
        <v>0</v>
      </c>
      <c r="G270">
        <v>1</v>
      </c>
      <c r="H270">
        <v>0</v>
      </c>
      <c r="I270" s="1">
        <v>27.694166770464452</v>
      </c>
    </row>
    <row r="271" spans="1:9" x14ac:dyDescent="0.25">
      <c r="A271" s="31">
        <v>43632</v>
      </c>
      <c r="B271" t="s">
        <v>2</v>
      </c>
      <c r="C271" t="s">
        <v>3</v>
      </c>
      <c r="D271" t="s">
        <v>7</v>
      </c>
      <c r="E271">
        <v>11217</v>
      </c>
      <c r="F271">
        <v>6</v>
      </c>
      <c r="G271">
        <v>1</v>
      </c>
      <c r="H271">
        <v>0</v>
      </c>
      <c r="I271" s="1">
        <v>32.277093719059465</v>
      </c>
    </row>
    <row r="272" spans="1:9" x14ac:dyDescent="0.25">
      <c r="A272" s="31">
        <v>43632</v>
      </c>
      <c r="B272" t="s">
        <v>2</v>
      </c>
      <c r="C272" t="s">
        <v>3</v>
      </c>
      <c r="D272" t="s">
        <v>12</v>
      </c>
      <c r="E272">
        <v>4470</v>
      </c>
      <c r="F272">
        <v>1</v>
      </c>
      <c r="G272">
        <v>0</v>
      </c>
      <c r="H272">
        <v>0</v>
      </c>
      <c r="I272" s="1">
        <v>40.053913142400546</v>
      </c>
    </row>
    <row r="273" spans="1:9" x14ac:dyDescent="0.25">
      <c r="A273" s="31">
        <v>43632</v>
      </c>
      <c r="B273" t="s">
        <v>2</v>
      </c>
      <c r="C273" t="s">
        <v>13</v>
      </c>
      <c r="D273" t="s">
        <v>33</v>
      </c>
      <c r="E273">
        <v>872</v>
      </c>
      <c r="F273">
        <v>0</v>
      </c>
      <c r="G273">
        <v>0</v>
      </c>
      <c r="H273">
        <v>0</v>
      </c>
      <c r="I273" s="1">
        <v>10.130300681564588</v>
      </c>
    </row>
    <row r="274" spans="1:9" x14ac:dyDescent="0.25">
      <c r="A274" s="31">
        <v>43632</v>
      </c>
      <c r="B274" t="s">
        <v>2</v>
      </c>
      <c r="C274" t="s">
        <v>13</v>
      </c>
      <c r="D274" t="s">
        <v>18</v>
      </c>
      <c r="E274">
        <v>1504</v>
      </c>
      <c r="F274">
        <v>1</v>
      </c>
      <c r="G274">
        <v>2</v>
      </c>
      <c r="H274">
        <v>0</v>
      </c>
      <c r="I274" s="1">
        <v>16.180650819243674</v>
      </c>
    </row>
    <row r="275" spans="1:9" x14ac:dyDescent="0.25">
      <c r="A275" s="31">
        <v>43632</v>
      </c>
      <c r="B275" t="s">
        <v>2</v>
      </c>
      <c r="C275" t="s">
        <v>13</v>
      </c>
      <c r="D275" t="s">
        <v>19</v>
      </c>
      <c r="E275">
        <v>823</v>
      </c>
      <c r="F275">
        <v>0</v>
      </c>
      <c r="G275">
        <v>6</v>
      </c>
      <c r="H275">
        <v>1</v>
      </c>
      <c r="I275" s="1">
        <v>7.9292085332801028</v>
      </c>
    </row>
    <row r="276" spans="1:9" x14ac:dyDescent="0.25">
      <c r="A276" s="31">
        <v>43632</v>
      </c>
      <c r="B276" t="s">
        <v>2</v>
      </c>
      <c r="C276" t="s">
        <v>13</v>
      </c>
      <c r="D276" t="s">
        <v>54</v>
      </c>
      <c r="E276">
        <v>87445</v>
      </c>
      <c r="F276">
        <v>21</v>
      </c>
      <c r="G276">
        <v>2</v>
      </c>
      <c r="H276">
        <v>0</v>
      </c>
      <c r="I276" s="1">
        <v>218.61760804166835</v>
      </c>
    </row>
    <row r="277" spans="1:9" x14ac:dyDescent="0.25">
      <c r="A277" s="31">
        <v>43632</v>
      </c>
      <c r="B277" t="s">
        <v>2</v>
      </c>
      <c r="C277" t="s">
        <v>21</v>
      </c>
      <c r="D277" t="s">
        <v>55</v>
      </c>
      <c r="E277">
        <v>57806</v>
      </c>
      <c r="F277">
        <v>28</v>
      </c>
      <c r="G277">
        <v>0</v>
      </c>
      <c r="H277">
        <v>0</v>
      </c>
      <c r="I277" s="1">
        <v>143.72443344310634</v>
      </c>
    </row>
    <row r="278" spans="1:9" x14ac:dyDescent="0.25">
      <c r="A278" s="31">
        <v>43632</v>
      </c>
      <c r="B278" t="s">
        <v>2</v>
      </c>
      <c r="C278" t="s">
        <v>21</v>
      </c>
      <c r="D278" t="s">
        <v>23</v>
      </c>
      <c r="E278">
        <v>8970</v>
      </c>
      <c r="F278">
        <v>4</v>
      </c>
      <c r="G278">
        <v>1</v>
      </c>
      <c r="H278">
        <v>0</v>
      </c>
      <c r="I278" s="1">
        <v>17.577263985043373</v>
      </c>
    </row>
    <row r="279" spans="1:9" x14ac:dyDescent="0.25">
      <c r="A279" s="31">
        <v>43632</v>
      </c>
      <c r="B279" t="s">
        <v>24</v>
      </c>
      <c r="C279" t="s">
        <v>24</v>
      </c>
      <c r="D279" t="s">
        <v>25</v>
      </c>
      <c r="E279">
        <v>5560</v>
      </c>
      <c r="F279">
        <v>5</v>
      </c>
      <c r="G279">
        <v>1</v>
      </c>
      <c r="H279">
        <v>1</v>
      </c>
      <c r="I279" s="1">
        <v>103.12321368162424</v>
      </c>
    </row>
    <row r="280" spans="1:9" x14ac:dyDescent="0.25">
      <c r="A280" s="31">
        <v>43632</v>
      </c>
      <c r="B280" t="s">
        <v>24</v>
      </c>
      <c r="C280" t="s">
        <v>24</v>
      </c>
      <c r="D280" t="s">
        <v>26</v>
      </c>
      <c r="E280">
        <v>2693</v>
      </c>
      <c r="F280">
        <v>2</v>
      </c>
      <c r="G280">
        <v>0</v>
      </c>
      <c r="H280">
        <v>0</v>
      </c>
      <c r="I280" s="1">
        <v>62.831128322686418</v>
      </c>
    </row>
    <row r="281" spans="1:9" x14ac:dyDescent="0.25">
      <c r="A281" s="31">
        <v>43632</v>
      </c>
      <c r="B281" t="s">
        <v>24</v>
      </c>
      <c r="C281" t="s">
        <v>24</v>
      </c>
      <c r="D281" t="s">
        <v>28</v>
      </c>
      <c r="E281">
        <v>3100</v>
      </c>
      <c r="F281">
        <v>5</v>
      </c>
      <c r="G281">
        <v>0</v>
      </c>
      <c r="H281">
        <v>0</v>
      </c>
      <c r="I281" s="1">
        <v>52.48973331465568</v>
      </c>
    </row>
    <row r="282" spans="1:9" x14ac:dyDescent="0.25">
      <c r="A282" s="31">
        <v>43632</v>
      </c>
      <c r="B282" t="s">
        <v>24</v>
      </c>
      <c r="C282" t="s">
        <v>24</v>
      </c>
      <c r="D282" t="s">
        <v>56</v>
      </c>
      <c r="E282">
        <v>19939</v>
      </c>
      <c r="F282">
        <v>9</v>
      </c>
      <c r="G282">
        <v>1</v>
      </c>
      <c r="H282">
        <v>1</v>
      </c>
      <c r="I282" s="1">
        <v>133.87178819197251</v>
      </c>
    </row>
    <row r="283" spans="1:9" x14ac:dyDescent="0.25">
      <c r="A283" s="31">
        <v>43632</v>
      </c>
      <c r="B283" t="s">
        <v>24</v>
      </c>
      <c r="C283" t="s">
        <v>24</v>
      </c>
      <c r="D283" t="s">
        <v>29</v>
      </c>
      <c r="E283">
        <v>15624</v>
      </c>
      <c r="F283">
        <v>20</v>
      </c>
      <c r="G283">
        <v>1</v>
      </c>
      <c r="H283">
        <v>0</v>
      </c>
      <c r="I283" s="1">
        <v>199.09940910294236</v>
      </c>
    </row>
    <row r="284" spans="1:9" x14ac:dyDescent="0.25">
      <c r="A284" s="31">
        <v>43632</v>
      </c>
      <c r="B284" t="s">
        <v>24</v>
      </c>
      <c r="C284" t="s">
        <v>24</v>
      </c>
      <c r="D284" t="s">
        <v>30</v>
      </c>
      <c r="E284">
        <v>9658</v>
      </c>
      <c r="F284">
        <v>10</v>
      </c>
      <c r="G284">
        <v>0</v>
      </c>
      <c r="H284">
        <v>0</v>
      </c>
      <c r="I284" s="1">
        <v>55.433904457650591</v>
      </c>
    </row>
    <row r="285" spans="1:9" x14ac:dyDescent="0.25">
      <c r="A285" s="31">
        <v>43632</v>
      </c>
      <c r="B285" t="s">
        <v>24</v>
      </c>
      <c r="C285" t="s">
        <v>24</v>
      </c>
      <c r="D285" t="s">
        <v>31</v>
      </c>
      <c r="E285">
        <v>2258</v>
      </c>
      <c r="F285">
        <v>3</v>
      </c>
      <c r="G285">
        <v>0</v>
      </c>
      <c r="H285">
        <v>0</v>
      </c>
      <c r="I285" s="1">
        <v>32.504411872521104</v>
      </c>
    </row>
    <row r="286" spans="1:9" x14ac:dyDescent="0.25">
      <c r="A286" s="31">
        <v>43632</v>
      </c>
      <c r="B286" t="s">
        <v>24</v>
      </c>
      <c r="C286" t="s">
        <v>24</v>
      </c>
      <c r="D286" t="s">
        <v>32</v>
      </c>
      <c r="E286">
        <v>17014</v>
      </c>
      <c r="F286">
        <v>7</v>
      </c>
      <c r="G286">
        <v>12</v>
      </c>
      <c r="H286">
        <v>0</v>
      </c>
      <c r="I286" s="1">
        <v>96.146838927011288</v>
      </c>
    </row>
    <row r="287" spans="1:9" x14ac:dyDescent="0.25">
      <c r="A287" s="31">
        <v>43633</v>
      </c>
      <c r="B287" t="s">
        <v>2</v>
      </c>
      <c r="C287" t="s">
        <v>3</v>
      </c>
      <c r="D287" t="s">
        <v>6</v>
      </c>
      <c r="E287">
        <v>2901</v>
      </c>
      <c r="F287">
        <v>0</v>
      </c>
      <c r="G287">
        <v>0</v>
      </c>
      <c r="H287">
        <v>0</v>
      </c>
      <c r="I287" s="1">
        <v>28.056348798392346</v>
      </c>
    </row>
    <row r="288" spans="1:9" x14ac:dyDescent="0.25">
      <c r="A288" s="31">
        <v>43633</v>
      </c>
      <c r="B288" t="s">
        <v>2</v>
      </c>
      <c r="C288" t="s">
        <v>3</v>
      </c>
      <c r="D288" t="s">
        <v>7</v>
      </c>
      <c r="E288">
        <v>10664</v>
      </c>
      <c r="F288">
        <v>1</v>
      </c>
      <c r="G288">
        <v>0</v>
      </c>
      <c r="H288">
        <v>0</v>
      </c>
      <c r="I288" s="1">
        <v>32.412986071437125</v>
      </c>
    </row>
    <row r="289" spans="1:9" x14ac:dyDescent="0.25">
      <c r="A289" s="31">
        <v>43633</v>
      </c>
      <c r="B289" t="s">
        <v>2</v>
      </c>
      <c r="C289" t="s">
        <v>3</v>
      </c>
      <c r="D289" t="s">
        <v>10</v>
      </c>
      <c r="E289">
        <v>0</v>
      </c>
      <c r="F289">
        <v>0</v>
      </c>
      <c r="G289">
        <v>0</v>
      </c>
      <c r="H289">
        <v>0</v>
      </c>
      <c r="I289" s="1">
        <v>0</v>
      </c>
    </row>
    <row r="290" spans="1:9" x14ac:dyDescent="0.25">
      <c r="A290" s="31">
        <v>43633</v>
      </c>
      <c r="B290" t="s">
        <v>2</v>
      </c>
      <c r="C290" t="s">
        <v>3</v>
      </c>
      <c r="D290" t="s">
        <v>11</v>
      </c>
      <c r="E290">
        <v>0</v>
      </c>
      <c r="F290">
        <v>0</v>
      </c>
      <c r="G290">
        <v>0</v>
      </c>
      <c r="H290">
        <v>0</v>
      </c>
      <c r="I290" s="1">
        <v>0</v>
      </c>
    </row>
    <row r="291" spans="1:9" x14ac:dyDescent="0.25">
      <c r="A291" s="31">
        <v>43633</v>
      </c>
      <c r="B291" t="s">
        <v>2</v>
      </c>
      <c r="C291" t="s">
        <v>3</v>
      </c>
      <c r="D291" t="s">
        <v>12</v>
      </c>
      <c r="E291">
        <v>4431</v>
      </c>
      <c r="F291">
        <v>0</v>
      </c>
      <c r="G291">
        <v>4</v>
      </c>
      <c r="H291">
        <v>0</v>
      </c>
      <c r="I291" s="1">
        <v>40.14278807191009</v>
      </c>
    </row>
    <row r="292" spans="1:9" x14ac:dyDescent="0.25">
      <c r="A292" s="31">
        <v>43633</v>
      </c>
      <c r="B292" t="s">
        <v>2</v>
      </c>
      <c r="C292" t="s">
        <v>13</v>
      </c>
      <c r="D292" t="s">
        <v>33</v>
      </c>
      <c r="E292">
        <v>803</v>
      </c>
      <c r="F292">
        <v>0</v>
      </c>
      <c r="G292">
        <v>0</v>
      </c>
      <c r="H292">
        <v>0</v>
      </c>
      <c r="I292" s="1">
        <v>9.8760276634792952</v>
      </c>
    </row>
    <row r="293" spans="1:9" x14ac:dyDescent="0.25">
      <c r="A293" s="31">
        <v>43633</v>
      </c>
      <c r="B293" t="s">
        <v>2</v>
      </c>
      <c r="C293" t="s">
        <v>13</v>
      </c>
      <c r="D293" t="s">
        <v>18</v>
      </c>
      <c r="E293">
        <v>1428</v>
      </c>
      <c r="F293">
        <v>0</v>
      </c>
      <c r="G293">
        <v>1</v>
      </c>
      <c r="H293">
        <v>0</v>
      </c>
      <c r="I293" s="1">
        <v>15.61092826722998</v>
      </c>
    </row>
    <row r="294" spans="1:9" x14ac:dyDescent="0.25">
      <c r="A294" s="31">
        <v>43633</v>
      </c>
      <c r="B294" t="s">
        <v>2</v>
      </c>
      <c r="C294" t="s">
        <v>13</v>
      </c>
      <c r="D294" t="s">
        <v>19</v>
      </c>
      <c r="E294">
        <v>908</v>
      </c>
      <c r="F294">
        <v>0</v>
      </c>
      <c r="G294">
        <v>0</v>
      </c>
      <c r="H294">
        <v>0</v>
      </c>
      <c r="I294" s="1">
        <v>8.6646099431926249</v>
      </c>
    </row>
    <row r="295" spans="1:9" x14ac:dyDescent="0.25">
      <c r="A295" s="31">
        <v>43633</v>
      </c>
      <c r="B295" t="s">
        <v>2</v>
      </c>
      <c r="C295" t="s">
        <v>13</v>
      </c>
      <c r="D295" t="s">
        <v>54</v>
      </c>
      <c r="E295">
        <v>87061</v>
      </c>
      <c r="F295">
        <v>11</v>
      </c>
      <c r="G295">
        <v>0</v>
      </c>
      <c r="H295">
        <v>0</v>
      </c>
      <c r="I295" s="1">
        <v>228.52523161297339</v>
      </c>
    </row>
    <row r="296" spans="1:9" x14ac:dyDescent="0.25">
      <c r="A296" s="31">
        <v>43633</v>
      </c>
      <c r="B296" t="s">
        <v>2</v>
      </c>
      <c r="C296" t="s">
        <v>21</v>
      </c>
      <c r="D296" t="s">
        <v>55</v>
      </c>
      <c r="E296">
        <v>55456</v>
      </c>
      <c r="F296">
        <v>31</v>
      </c>
      <c r="G296">
        <v>1</v>
      </c>
      <c r="H296">
        <v>0</v>
      </c>
      <c r="I296" s="1">
        <v>143.04228669458018</v>
      </c>
    </row>
    <row r="297" spans="1:9" x14ac:dyDescent="0.25">
      <c r="A297" s="31">
        <v>43633</v>
      </c>
      <c r="B297" t="s">
        <v>2</v>
      </c>
      <c r="C297" t="s">
        <v>21</v>
      </c>
      <c r="D297" t="s">
        <v>23</v>
      </c>
      <c r="E297">
        <v>11202</v>
      </c>
      <c r="F297">
        <v>8</v>
      </c>
      <c r="G297">
        <v>0</v>
      </c>
      <c r="H297">
        <v>0</v>
      </c>
      <c r="I297" s="1">
        <v>21.444572322253801</v>
      </c>
    </row>
    <row r="298" spans="1:9" x14ac:dyDescent="0.25">
      <c r="A298" s="31">
        <v>43633</v>
      </c>
      <c r="B298" t="s">
        <v>24</v>
      </c>
      <c r="C298" t="s">
        <v>24</v>
      </c>
      <c r="D298" t="s">
        <v>25</v>
      </c>
      <c r="E298">
        <v>5021</v>
      </c>
      <c r="F298">
        <v>4</v>
      </c>
      <c r="G298">
        <v>0</v>
      </c>
      <c r="H298">
        <v>0</v>
      </c>
      <c r="I298" s="1">
        <v>97.226535017920611</v>
      </c>
    </row>
    <row r="299" spans="1:9" x14ac:dyDescent="0.25">
      <c r="A299" s="31">
        <v>43633</v>
      </c>
      <c r="B299" t="s">
        <v>24</v>
      </c>
      <c r="C299" t="s">
        <v>24</v>
      </c>
      <c r="D299" t="s">
        <v>26</v>
      </c>
      <c r="E299">
        <v>1880</v>
      </c>
      <c r="F299">
        <v>4</v>
      </c>
      <c r="G299">
        <v>1</v>
      </c>
      <c r="H299">
        <v>0</v>
      </c>
      <c r="I299" s="1">
        <v>46.00538601016985</v>
      </c>
    </row>
    <row r="300" spans="1:9" x14ac:dyDescent="0.25">
      <c r="A300" s="31">
        <v>43633</v>
      </c>
      <c r="B300" t="s">
        <v>24</v>
      </c>
      <c r="C300" t="s">
        <v>24</v>
      </c>
      <c r="D300" t="s">
        <v>28</v>
      </c>
      <c r="E300">
        <v>3580</v>
      </c>
      <c r="F300">
        <v>5</v>
      </c>
      <c r="G300">
        <v>0</v>
      </c>
      <c r="H300">
        <v>0</v>
      </c>
      <c r="I300" s="1">
        <v>62.097984177132396</v>
      </c>
    </row>
    <row r="301" spans="1:9" x14ac:dyDescent="0.25">
      <c r="A301" s="31">
        <v>43633</v>
      </c>
      <c r="B301" t="s">
        <v>24</v>
      </c>
      <c r="C301" t="s">
        <v>24</v>
      </c>
      <c r="D301" t="s">
        <v>56</v>
      </c>
      <c r="E301">
        <v>18173</v>
      </c>
      <c r="F301">
        <v>12</v>
      </c>
      <c r="G301">
        <v>1</v>
      </c>
      <c r="H301">
        <v>0</v>
      </c>
      <c r="I301" s="1">
        <v>123.86673578407284</v>
      </c>
    </row>
    <row r="302" spans="1:9" x14ac:dyDescent="0.25">
      <c r="A302" s="31">
        <v>43633</v>
      </c>
      <c r="B302" t="s">
        <v>24</v>
      </c>
      <c r="C302" t="s">
        <v>24</v>
      </c>
      <c r="D302" t="s">
        <v>29</v>
      </c>
      <c r="E302">
        <v>14325</v>
      </c>
      <c r="F302">
        <v>11</v>
      </c>
      <c r="G302">
        <v>7</v>
      </c>
      <c r="H302">
        <v>0</v>
      </c>
      <c r="I302" s="1">
        <v>186.6245034254469</v>
      </c>
    </row>
    <row r="303" spans="1:9" x14ac:dyDescent="0.25">
      <c r="A303" s="31">
        <v>43633</v>
      </c>
      <c r="B303" t="s">
        <v>24</v>
      </c>
      <c r="C303" t="s">
        <v>24</v>
      </c>
      <c r="D303" t="s">
        <v>30</v>
      </c>
      <c r="E303">
        <v>18466</v>
      </c>
      <c r="F303">
        <v>13</v>
      </c>
      <c r="G303">
        <v>0</v>
      </c>
      <c r="H303">
        <v>0</v>
      </c>
      <c r="I303" s="1">
        <v>112.30076841847816</v>
      </c>
    </row>
    <row r="304" spans="1:9" x14ac:dyDescent="0.25">
      <c r="A304" s="31">
        <v>43633</v>
      </c>
      <c r="B304" t="s">
        <v>24</v>
      </c>
      <c r="C304" t="s">
        <v>24</v>
      </c>
      <c r="D304" t="s">
        <v>31</v>
      </c>
      <c r="E304">
        <v>1962</v>
      </c>
      <c r="F304">
        <v>5</v>
      </c>
      <c r="G304">
        <v>0</v>
      </c>
      <c r="H304">
        <v>0</v>
      </c>
      <c r="I304" s="1">
        <v>28.205973733327401</v>
      </c>
    </row>
    <row r="305" spans="1:9" x14ac:dyDescent="0.25">
      <c r="A305" s="31">
        <v>43633</v>
      </c>
      <c r="B305" t="s">
        <v>24</v>
      </c>
      <c r="C305" t="s">
        <v>24</v>
      </c>
      <c r="D305" t="s">
        <v>32</v>
      </c>
      <c r="E305">
        <v>17346</v>
      </c>
      <c r="F305">
        <v>7</v>
      </c>
      <c r="G305">
        <v>6</v>
      </c>
      <c r="H305">
        <v>4</v>
      </c>
      <c r="I305" s="1">
        <v>96.713879840792544</v>
      </c>
    </row>
    <row r="306" spans="1:9" x14ac:dyDescent="0.25">
      <c r="A306" s="31">
        <v>43634</v>
      </c>
      <c r="B306" t="s">
        <v>2</v>
      </c>
      <c r="C306" t="s">
        <v>3</v>
      </c>
      <c r="D306" t="s">
        <v>6</v>
      </c>
      <c r="E306">
        <v>2741</v>
      </c>
      <c r="F306">
        <v>0</v>
      </c>
      <c r="G306">
        <v>0</v>
      </c>
      <c r="H306">
        <v>0</v>
      </c>
      <c r="I306" s="1">
        <v>26.043051811575467</v>
      </c>
    </row>
    <row r="307" spans="1:9" x14ac:dyDescent="0.25">
      <c r="A307" s="31">
        <v>43634</v>
      </c>
      <c r="B307" t="s">
        <v>2</v>
      </c>
      <c r="C307" t="s">
        <v>3</v>
      </c>
      <c r="D307" t="s">
        <v>7</v>
      </c>
      <c r="E307">
        <v>10207</v>
      </c>
      <c r="F307">
        <v>3</v>
      </c>
      <c r="G307">
        <v>12</v>
      </c>
      <c r="H307">
        <v>1</v>
      </c>
      <c r="I307" s="1">
        <v>32.109385002943299</v>
      </c>
    </row>
    <row r="308" spans="1:9" x14ac:dyDescent="0.25">
      <c r="A308" s="31">
        <v>43634</v>
      </c>
      <c r="B308" t="s">
        <v>2</v>
      </c>
      <c r="C308" t="s">
        <v>3</v>
      </c>
      <c r="D308" t="s">
        <v>12</v>
      </c>
      <c r="E308">
        <v>4218</v>
      </c>
      <c r="F308">
        <v>3</v>
      </c>
      <c r="G308">
        <v>0</v>
      </c>
      <c r="H308">
        <v>0</v>
      </c>
      <c r="I308" s="1">
        <v>38.491731346658476</v>
      </c>
    </row>
    <row r="309" spans="1:9" x14ac:dyDescent="0.25">
      <c r="A309" s="31">
        <v>43634</v>
      </c>
      <c r="B309" t="s">
        <v>2</v>
      </c>
      <c r="C309" t="s">
        <v>13</v>
      </c>
      <c r="D309" t="s">
        <v>33</v>
      </c>
      <c r="E309">
        <v>862</v>
      </c>
      <c r="F309">
        <v>1</v>
      </c>
      <c r="G309">
        <v>0</v>
      </c>
      <c r="H309">
        <v>0</v>
      </c>
      <c r="I309" s="1">
        <v>10.289663269580174</v>
      </c>
    </row>
    <row r="310" spans="1:9" x14ac:dyDescent="0.25">
      <c r="A310" s="31">
        <v>43634</v>
      </c>
      <c r="B310" t="s">
        <v>2</v>
      </c>
      <c r="C310" t="s">
        <v>13</v>
      </c>
      <c r="D310" t="s">
        <v>18</v>
      </c>
      <c r="E310">
        <v>1571</v>
      </c>
      <c r="F310">
        <v>2</v>
      </c>
      <c r="G310">
        <v>0</v>
      </c>
      <c r="H310">
        <v>0</v>
      </c>
      <c r="I310" s="1">
        <v>18.067308362708424</v>
      </c>
    </row>
    <row r="311" spans="1:9" x14ac:dyDescent="0.25">
      <c r="A311" s="31">
        <v>43634</v>
      </c>
      <c r="B311" t="s">
        <v>2</v>
      </c>
      <c r="C311" t="s">
        <v>13</v>
      </c>
      <c r="D311" t="s">
        <v>19</v>
      </c>
      <c r="E311">
        <v>1012</v>
      </c>
      <c r="F311">
        <v>0</v>
      </c>
      <c r="G311">
        <v>0</v>
      </c>
      <c r="H311">
        <v>0</v>
      </c>
      <c r="I311" s="1">
        <v>9.2206704679218294</v>
      </c>
    </row>
    <row r="312" spans="1:9" x14ac:dyDescent="0.25">
      <c r="A312" s="31">
        <v>43634</v>
      </c>
      <c r="B312" t="s">
        <v>2</v>
      </c>
      <c r="C312" t="s">
        <v>13</v>
      </c>
      <c r="D312" t="s">
        <v>54</v>
      </c>
      <c r="E312">
        <v>85786</v>
      </c>
      <c r="F312">
        <v>12</v>
      </c>
      <c r="G312">
        <v>5</v>
      </c>
      <c r="H312">
        <v>0</v>
      </c>
      <c r="I312" s="1">
        <v>229.35535627340676</v>
      </c>
    </row>
    <row r="313" spans="1:9" x14ac:dyDescent="0.25">
      <c r="A313" s="31">
        <v>43634</v>
      </c>
      <c r="B313" t="s">
        <v>2</v>
      </c>
      <c r="C313" t="s">
        <v>21</v>
      </c>
      <c r="D313" t="s">
        <v>55</v>
      </c>
      <c r="E313">
        <v>55497</v>
      </c>
      <c r="F313">
        <v>30</v>
      </c>
      <c r="G313">
        <v>0</v>
      </c>
      <c r="H313">
        <v>0</v>
      </c>
      <c r="I313" s="1">
        <v>144.91189426092839</v>
      </c>
    </row>
    <row r="314" spans="1:9" x14ac:dyDescent="0.25">
      <c r="A314" s="31">
        <v>43634</v>
      </c>
      <c r="B314" t="s">
        <v>2</v>
      </c>
      <c r="C314" t="s">
        <v>21</v>
      </c>
      <c r="D314" t="s">
        <v>22</v>
      </c>
      <c r="E314">
        <v>259</v>
      </c>
      <c r="F314">
        <v>0</v>
      </c>
      <c r="G314">
        <v>1</v>
      </c>
      <c r="H314">
        <v>0</v>
      </c>
      <c r="I314" s="1">
        <v>0.58239668723545002</v>
      </c>
    </row>
    <row r="315" spans="1:9" x14ac:dyDescent="0.25">
      <c r="A315" s="31">
        <v>43634</v>
      </c>
      <c r="B315" t="s">
        <v>2</v>
      </c>
      <c r="C315" t="s">
        <v>21</v>
      </c>
      <c r="D315" t="s">
        <v>23</v>
      </c>
      <c r="E315">
        <v>1625</v>
      </c>
      <c r="F315">
        <v>0</v>
      </c>
      <c r="G315">
        <v>0</v>
      </c>
      <c r="H315">
        <v>0</v>
      </c>
      <c r="I315" s="1">
        <v>3.2623336368526625</v>
      </c>
    </row>
    <row r="316" spans="1:9" x14ac:dyDescent="0.25">
      <c r="A316" s="31">
        <v>43634</v>
      </c>
      <c r="B316" t="s">
        <v>24</v>
      </c>
      <c r="C316" t="s">
        <v>24</v>
      </c>
      <c r="D316" t="s">
        <v>25</v>
      </c>
      <c r="E316">
        <v>3800</v>
      </c>
      <c r="F316">
        <v>6</v>
      </c>
      <c r="G316">
        <v>0</v>
      </c>
      <c r="H316">
        <v>0</v>
      </c>
      <c r="I316" s="1">
        <v>70.994774952434696</v>
      </c>
    </row>
    <row r="317" spans="1:9" x14ac:dyDescent="0.25">
      <c r="A317" s="31">
        <v>43634</v>
      </c>
      <c r="B317" t="s">
        <v>24</v>
      </c>
      <c r="C317" t="s">
        <v>24</v>
      </c>
      <c r="D317" t="s">
        <v>26</v>
      </c>
      <c r="E317">
        <v>1400</v>
      </c>
      <c r="F317">
        <v>1</v>
      </c>
      <c r="G317">
        <v>1</v>
      </c>
      <c r="H317">
        <v>0</v>
      </c>
      <c r="I317" s="1">
        <v>31.622954899389317</v>
      </c>
    </row>
    <row r="318" spans="1:9" x14ac:dyDescent="0.25">
      <c r="A318" s="31">
        <v>43634</v>
      </c>
      <c r="B318" t="s">
        <v>24</v>
      </c>
      <c r="C318" t="s">
        <v>24</v>
      </c>
      <c r="D318" t="s">
        <v>28</v>
      </c>
      <c r="E318">
        <v>2887</v>
      </c>
      <c r="F318">
        <v>3</v>
      </c>
      <c r="G318">
        <v>0</v>
      </c>
      <c r="H318">
        <v>0</v>
      </c>
      <c r="I318" s="1">
        <v>50.303955145603112</v>
      </c>
    </row>
    <row r="319" spans="1:9" x14ac:dyDescent="0.25">
      <c r="A319" s="31">
        <v>43634</v>
      </c>
      <c r="B319" t="s">
        <v>24</v>
      </c>
      <c r="C319" t="s">
        <v>24</v>
      </c>
      <c r="D319" t="s">
        <v>56</v>
      </c>
      <c r="E319">
        <v>14184</v>
      </c>
      <c r="F319">
        <v>5</v>
      </c>
      <c r="G319">
        <v>2</v>
      </c>
      <c r="H319">
        <v>0</v>
      </c>
      <c r="I319" s="1">
        <v>101.96685691902708</v>
      </c>
    </row>
    <row r="320" spans="1:9" x14ac:dyDescent="0.25">
      <c r="A320" s="31">
        <v>43634</v>
      </c>
      <c r="B320" t="s">
        <v>24</v>
      </c>
      <c r="C320" t="s">
        <v>24</v>
      </c>
      <c r="D320" t="s">
        <v>29</v>
      </c>
      <c r="E320">
        <v>10081</v>
      </c>
      <c r="F320">
        <v>7</v>
      </c>
      <c r="G320">
        <v>4</v>
      </c>
      <c r="H320">
        <v>0</v>
      </c>
      <c r="I320" s="1">
        <v>127.66763069530739</v>
      </c>
    </row>
    <row r="321" spans="1:9" x14ac:dyDescent="0.25">
      <c r="A321" s="31">
        <v>43634</v>
      </c>
      <c r="B321" t="s">
        <v>24</v>
      </c>
      <c r="C321" t="s">
        <v>24</v>
      </c>
      <c r="D321" t="s">
        <v>30</v>
      </c>
      <c r="E321">
        <v>17658</v>
      </c>
      <c r="F321">
        <v>7</v>
      </c>
      <c r="G321">
        <v>0</v>
      </c>
      <c r="H321">
        <v>0</v>
      </c>
      <c r="I321" s="1">
        <v>109.11697728177226</v>
      </c>
    </row>
    <row r="322" spans="1:9" x14ac:dyDescent="0.25">
      <c r="A322" s="31">
        <v>43634</v>
      </c>
      <c r="B322" t="s">
        <v>24</v>
      </c>
      <c r="C322" t="s">
        <v>24</v>
      </c>
      <c r="D322" t="s">
        <v>31</v>
      </c>
      <c r="E322">
        <v>2171</v>
      </c>
      <c r="F322">
        <v>3</v>
      </c>
      <c r="G322">
        <v>0</v>
      </c>
      <c r="H322">
        <v>0</v>
      </c>
      <c r="I322" s="1">
        <v>31.007306019266082</v>
      </c>
    </row>
    <row r="323" spans="1:9" x14ac:dyDescent="0.25">
      <c r="A323" s="31">
        <v>43634</v>
      </c>
      <c r="B323" t="s">
        <v>24</v>
      </c>
      <c r="C323" t="s">
        <v>24</v>
      </c>
      <c r="D323" t="s">
        <v>32</v>
      </c>
      <c r="E323">
        <v>16724</v>
      </c>
      <c r="F323">
        <v>11</v>
      </c>
      <c r="G323">
        <v>14</v>
      </c>
      <c r="H323">
        <v>1</v>
      </c>
      <c r="I323" s="1">
        <v>99.360338338558876</v>
      </c>
    </row>
    <row r="324" spans="1:9" x14ac:dyDescent="0.25">
      <c r="A324" s="31">
        <v>43635</v>
      </c>
      <c r="B324" t="s">
        <v>2</v>
      </c>
      <c r="C324" t="s">
        <v>3</v>
      </c>
      <c r="D324" t="s">
        <v>6</v>
      </c>
      <c r="E324">
        <v>2979</v>
      </c>
      <c r="F324">
        <v>2</v>
      </c>
      <c r="G324">
        <v>4</v>
      </c>
      <c r="H324">
        <v>0</v>
      </c>
      <c r="I324" s="1">
        <v>28.173111400889827</v>
      </c>
    </row>
    <row r="325" spans="1:9" x14ac:dyDescent="0.25">
      <c r="A325" s="31">
        <v>43635</v>
      </c>
      <c r="B325" t="s">
        <v>2</v>
      </c>
      <c r="C325" t="s">
        <v>3</v>
      </c>
      <c r="D325" t="s">
        <v>7</v>
      </c>
      <c r="E325">
        <v>21867</v>
      </c>
      <c r="F325">
        <v>3</v>
      </c>
      <c r="G325">
        <v>10</v>
      </c>
      <c r="H325">
        <v>0</v>
      </c>
      <c r="I325" s="1">
        <v>68.347611847900254</v>
      </c>
    </row>
    <row r="326" spans="1:9" x14ac:dyDescent="0.25">
      <c r="A326" s="31">
        <v>43635</v>
      </c>
      <c r="B326" t="s">
        <v>2</v>
      </c>
      <c r="C326" t="s">
        <v>3</v>
      </c>
      <c r="D326" t="s">
        <v>12</v>
      </c>
      <c r="E326">
        <v>4548</v>
      </c>
      <c r="F326">
        <v>1</v>
      </c>
      <c r="G326">
        <v>0</v>
      </c>
      <c r="H326">
        <v>0</v>
      </c>
      <c r="I326" s="1">
        <v>40.262350048547475</v>
      </c>
    </row>
    <row r="327" spans="1:9" x14ac:dyDescent="0.25">
      <c r="A327" s="31">
        <v>43635</v>
      </c>
      <c r="B327" t="s">
        <v>2</v>
      </c>
      <c r="C327" t="s">
        <v>13</v>
      </c>
      <c r="D327" t="s">
        <v>33</v>
      </c>
      <c r="E327">
        <v>491</v>
      </c>
      <c r="F327">
        <v>0</v>
      </c>
      <c r="G327">
        <v>0</v>
      </c>
      <c r="H327">
        <v>0</v>
      </c>
      <c r="I327" s="1">
        <v>6.1384243546746386</v>
      </c>
    </row>
    <row r="328" spans="1:9" x14ac:dyDescent="0.25">
      <c r="A328" s="31">
        <v>43635</v>
      </c>
      <c r="B328" t="s">
        <v>2</v>
      </c>
      <c r="C328" t="s">
        <v>13</v>
      </c>
      <c r="D328" t="s">
        <v>18</v>
      </c>
      <c r="E328">
        <v>999</v>
      </c>
      <c r="F328">
        <v>2</v>
      </c>
      <c r="G328">
        <v>2</v>
      </c>
      <c r="H328">
        <v>0</v>
      </c>
      <c r="I328" s="1">
        <v>11.235897483863383</v>
      </c>
    </row>
    <row r="329" spans="1:9" x14ac:dyDescent="0.25">
      <c r="A329" s="31">
        <v>43635</v>
      </c>
      <c r="B329" t="s">
        <v>2</v>
      </c>
      <c r="C329" t="s">
        <v>13</v>
      </c>
      <c r="D329" t="s">
        <v>19</v>
      </c>
      <c r="E329">
        <v>4719</v>
      </c>
      <c r="F329">
        <v>7</v>
      </c>
      <c r="G329">
        <v>0</v>
      </c>
      <c r="H329">
        <v>0</v>
      </c>
      <c r="I329" s="1">
        <v>53.974106779593768</v>
      </c>
    </row>
    <row r="330" spans="1:9" x14ac:dyDescent="0.25">
      <c r="A330" s="31">
        <v>43635</v>
      </c>
      <c r="B330" t="s">
        <v>2</v>
      </c>
      <c r="C330" t="s">
        <v>13</v>
      </c>
      <c r="D330" t="s">
        <v>54</v>
      </c>
      <c r="E330">
        <v>103022</v>
      </c>
      <c r="F330">
        <v>29</v>
      </c>
      <c r="G330">
        <v>1</v>
      </c>
      <c r="H330">
        <v>0</v>
      </c>
      <c r="I330" s="1">
        <v>273.99198006803493</v>
      </c>
    </row>
    <row r="331" spans="1:9" x14ac:dyDescent="0.25">
      <c r="A331" s="31">
        <v>43635</v>
      </c>
      <c r="B331" t="s">
        <v>2</v>
      </c>
      <c r="C331" t="s">
        <v>21</v>
      </c>
      <c r="D331" t="s">
        <v>55</v>
      </c>
      <c r="E331">
        <v>44453</v>
      </c>
      <c r="F331">
        <v>18</v>
      </c>
      <c r="G331">
        <v>0</v>
      </c>
      <c r="H331">
        <v>0</v>
      </c>
      <c r="I331" s="1">
        <v>116.8361058265141</v>
      </c>
    </row>
    <row r="332" spans="1:9" x14ac:dyDescent="0.25">
      <c r="A332" s="31">
        <v>43635</v>
      </c>
      <c r="B332" t="s">
        <v>2</v>
      </c>
      <c r="C332" t="s">
        <v>21</v>
      </c>
      <c r="D332" t="s">
        <v>22</v>
      </c>
      <c r="E332">
        <v>197</v>
      </c>
      <c r="F332">
        <v>1</v>
      </c>
      <c r="G332">
        <v>0</v>
      </c>
      <c r="H332">
        <v>0</v>
      </c>
      <c r="I332" s="1">
        <v>0.47092918619423246</v>
      </c>
    </row>
    <row r="333" spans="1:9" x14ac:dyDescent="0.25">
      <c r="A333" s="31">
        <v>43635</v>
      </c>
      <c r="B333" t="s">
        <v>2</v>
      </c>
      <c r="C333" t="s">
        <v>21</v>
      </c>
      <c r="D333" t="s">
        <v>23</v>
      </c>
      <c r="E333">
        <v>8501</v>
      </c>
      <c r="F333">
        <v>3</v>
      </c>
      <c r="G333">
        <v>0</v>
      </c>
      <c r="H333">
        <v>1</v>
      </c>
      <c r="I333" s="1">
        <v>16.653661857974338</v>
      </c>
    </row>
    <row r="334" spans="1:9" x14ac:dyDescent="0.25">
      <c r="A334" s="31">
        <v>43635</v>
      </c>
      <c r="B334" t="s">
        <v>24</v>
      </c>
      <c r="C334" t="s">
        <v>24</v>
      </c>
      <c r="D334" t="s">
        <v>25</v>
      </c>
      <c r="E334">
        <v>2941</v>
      </c>
      <c r="F334">
        <v>2</v>
      </c>
      <c r="G334">
        <v>0</v>
      </c>
      <c r="H334">
        <v>0</v>
      </c>
      <c r="I334" s="1">
        <v>54.905708109632421</v>
      </c>
    </row>
    <row r="335" spans="1:9" x14ac:dyDescent="0.25">
      <c r="A335" s="31">
        <v>43635</v>
      </c>
      <c r="B335" t="s">
        <v>24</v>
      </c>
      <c r="C335" t="s">
        <v>24</v>
      </c>
      <c r="D335" t="s">
        <v>26</v>
      </c>
      <c r="E335">
        <v>1567</v>
      </c>
      <c r="F335">
        <v>2</v>
      </c>
      <c r="G335">
        <v>7</v>
      </c>
      <c r="H335">
        <v>0</v>
      </c>
      <c r="I335" s="1">
        <v>34.57536486970686</v>
      </c>
    </row>
    <row r="336" spans="1:9" x14ac:dyDescent="0.25">
      <c r="A336" s="31">
        <v>43635</v>
      </c>
      <c r="B336" t="s">
        <v>24</v>
      </c>
      <c r="C336" t="s">
        <v>24</v>
      </c>
      <c r="D336" t="s">
        <v>28</v>
      </c>
      <c r="E336">
        <v>2228</v>
      </c>
      <c r="F336">
        <v>2</v>
      </c>
      <c r="G336">
        <v>4</v>
      </c>
      <c r="H336">
        <v>0</v>
      </c>
      <c r="I336" s="1">
        <v>39.971952846664841</v>
      </c>
    </row>
    <row r="337" spans="1:9" x14ac:dyDescent="0.25">
      <c r="A337" s="31">
        <v>43635</v>
      </c>
      <c r="B337" t="s">
        <v>24</v>
      </c>
      <c r="C337" t="s">
        <v>24</v>
      </c>
      <c r="D337" t="s">
        <v>56</v>
      </c>
      <c r="E337">
        <v>13172</v>
      </c>
      <c r="F337">
        <v>8</v>
      </c>
      <c r="G337">
        <v>1</v>
      </c>
      <c r="H337">
        <v>0</v>
      </c>
      <c r="I337" s="1">
        <v>105.20763699425328</v>
      </c>
    </row>
    <row r="338" spans="1:9" x14ac:dyDescent="0.25">
      <c r="A338" s="31">
        <v>43635</v>
      </c>
      <c r="B338" t="s">
        <v>24</v>
      </c>
      <c r="C338" t="s">
        <v>24</v>
      </c>
      <c r="D338" t="s">
        <v>29</v>
      </c>
      <c r="E338">
        <v>10066</v>
      </c>
      <c r="F338">
        <v>10</v>
      </c>
      <c r="G338">
        <v>1</v>
      </c>
      <c r="H338">
        <v>1</v>
      </c>
      <c r="I338" s="1">
        <v>130.50533255422752</v>
      </c>
    </row>
    <row r="339" spans="1:9" x14ac:dyDescent="0.25">
      <c r="A339" s="31">
        <v>43635</v>
      </c>
      <c r="B339" t="s">
        <v>24</v>
      </c>
      <c r="C339" t="s">
        <v>24</v>
      </c>
      <c r="D339" t="s">
        <v>30</v>
      </c>
      <c r="E339">
        <v>16329</v>
      </c>
      <c r="F339">
        <v>14</v>
      </c>
      <c r="G339">
        <v>0</v>
      </c>
      <c r="H339">
        <v>0</v>
      </c>
      <c r="I339" s="1">
        <v>99.567571602402111</v>
      </c>
    </row>
    <row r="340" spans="1:9" x14ac:dyDescent="0.25">
      <c r="A340" s="31">
        <v>43635</v>
      </c>
      <c r="B340" t="s">
        <v>24</v>
      </c>
      <c r="C340" t="s">
        <v>24</v>
      </c>
      <c r="D340" t="s">
        <v>31</v>
      </c>
      <c r="E340">
        <v>1756</v>
      </c>
      <c r="F340">
        <v>0</v>
      </c>
      <c r="G340">
        <v>0</v>
      </c>
      <c r="H340">
        <v>0</v>
      </c>
      <c r="I340" s="1">
        <v>25.064218453752805</v>
      </c>
    </row>
    <row r="341" spans="1:9" x14ac:dyDescent="0.25">
      <c r="A341" s="31">
        <v>43635</v>
      </c>
      <c r="B341" t="s">
        <v>24</v>
      </c>
      <c r="C341" t="s">
        <v>24</v>
      </c>
      <c r="D341" t="s">
        <v>32</v>
      </c>
      <c r="E341">
        <v>24959</v>
      </c>
      <c r="F341">
        <v>22</v>
      </c>
      <c r="G341">
        <v>4</v>
      </c>
      <c r="H341">
        <v>2</v>
      </c>
      <c r="I341" s="1">
        <v>161.52457595421853</v>
      </c>
    </row>
    <row r="342" spans="1:9" x14ac:dyDescent="0.25">
      <c r="A342" s="31">
        <v>43636</v>
      </c>
      <c r="B342" t="s">
        <v>2</v>
      </c>
      <c r="C342" t="s">
        <v>3</v>
      </c>
      <c r="D342" t="s">
        <v>6</v>
      </c>
      <c r="E342">
        <v>3016</v>
      </c>
      <c r="F342">
        <v>1</v>
      </c>
      <c r="G342">
        <v>1</v>
      </c>
      <c r="H342">
        <v>0</v>
      </c>
      <c r="I342" s="1">
        <v>28.115081581238154</v>
      </c>
    </row>
    <row r="343" spans="1:9" x14ac:dyDescent="0.25">
      <c r="A343" s="31">
        <v>43636</v>
      </c>
      <c r="B343" t="s">
        <v>2</v>
      </c>
      <c r="C343" t="s">
        <v>3</v>
      </c>
      <c r="D343" t="s">
        <v>7</v>
      </c>
      <c r="E343">
        <v>20157</v>
      </c>
      <c r="F343">
        <v>4</v>
      </c>
      <c r="G343">
        <v>0</v>
      </c>
      <c r="H343">
        <v>0</v>
      </c>
      <c r="I343" s="1">
        <v>65.106373346189372</v>
      </c>
    </row>
    <row r="344" spans="1:9" x14ac:dyDescent="0.25">
      <c r="A344" s="31">
        <v>43636</v>
      </c>
      <c r="B344" t="s">
        <v>2</v>
      </c>
      <c r="C344" t="s">
        <v>3</v>
      </c>
      <c r="D344" t="s">
        <v>12</v>
      </c>
      <c r="E344">
        <v>4611</v>
      </c>
      <c r="F344">
        <v>1</v>
      </c>
      <c r="G344">
        <v>0</v>
      </c>
      <c r="H344">
        <v>0</v>
      </c>
      <c r="I344" s="1">
        <v>41.73489987749398</v>
      </c>
    </row>
    <row r="345" spans="1:9" x14ac:dyDescent="0.25">
      <c r="A345" s="31">
        <v>43636</v>
      </c>
      <c r="B345" t="s">
        <v>2</v>
      </c>
      <c r="C345" t="s">
        <v>13</v>
      </c>
      <c r="D345" t="s">
        <v>19</v>
      </c>
      <c r="E345">
        <v>5915</v>
      </c>
      <c r="F345">
        <v>7</v>
      </c>
      <c r="G345">
        <v>1</v>
      </c>
      <c r="H345">
        <v>1</v>
      </c>
      <c r="I345" s="1">
        <v>71.049864759271557</v>
      </c>
    </row>
    <row r="346" spans="1:9" x14ac:dyDescent="0.25">
      <c r="A346" s="31">
        <v>43636</v>
      </c>
      <c r="B346" t="s">
        <v>2</v>
      </c>
      <c r="C346" t="s">
        <v>13</v>
      </c>
      <c r="D346" t="s">
        <v>54</v>
      </c>
      <c r="E346">
        <v>101594</v>
      </c>
      <c r="F346">
        <v>26</v>
      </c>
      <c r="G346">
        <v>5</v>
      </c>
      <c r="H346">
        <v>1</v>
      </c>
      <c r="I346" s="1">
        <v>269.09124096365196</v>
      </c>
    </row>
    <row r="347" spans="1:9" x14ac:dyDescent="0.25">
      <c r="A347" s="31">
        <v>43636</v>
      </c>
      <c r="B347" t="s">
        <v>2</v>
      </c>
      <c r="C347" t="s">
        <v>21</v>
      </c>
      <c r="D347" t="s">
        <v>55</v>
      </c>
      <c r="E347">
        <v>42329</v>
      </c>
      <c r="F347">
        <v>23</v>
      </c>
      <c r="G347">
        <v>0</v>
      </c>
      <c r="H347">
        <v>0</v>
      </c>
      <c r="I347" s="1">
        <v>117.34467474018508</v>
      </c>
    </row>
    <row r="348" spans="1:9" x14ac:dyDescent="0.25">
      <c r="A348" s="31">
        <v>43636</v>
      </c>
      <c r="B348" t="s">
        <v>2</v>
      </c>
      <c r="C348" t="s">
        <v>21</v>
      </c>
      <c r="D348" t="s">
        <v>22</v>
      </c>
      <c r="E348">
        <v>229</v>
      </c>
      <c r="F348">
        <v>0</v>
      </c>
      <c r="G348">
        <v>1</v>
      </c>
      <c r="H348">
        <v>0</v>
      </c>
      <c r="I348" s="1">
        <v>0.45173704313116136</v>
      </c>
    </row>
    <row r="349" spans="1:9" x14ac:dyDescent="0.25">
      <c r="A349" s="31">
        <v>43636</v>
      </c>
      <c r="B349" t="s">
        <v>2</v>
      </c>
      <c r="C349" t="s">
        <v>21</v>
      </c>
      <c r="D349" t="s">
        <v>23</v>
      </c>
      <c r="E349">
        <v>9173</v>
      </c>
      <c r="F349">
        <v>2</v>
      </c>
      <c r="G349">
        <v>3</v>
      </c>
      <c r="H349">
        <v>0</v>
      </c>
      <c r="I349" s="1">
        <v>16.834695678187277</v>
      </c>
    </row>
    <row r="350" spans="1:9" x14ac:dyDescent="0.25">
      <c r="A350" s="31">
        <v>43636</v>
      </c>
      <c r="B350" t="s">
        <v>24</v>
      </c>
      <c r="C350" t="s">
        <v>24</v>
      </c>
      <c r="D350" t="s">
        <v>25</v>
      </c>
      <c r="E350">
        <v>2938</v>
      </c>
      <c r="F350">
        <v>1</v>
      </c>
      <c r="G350">
        <v>0</v>
      </c>
      <c r="H350">
        <v>0</v>
      </c>
      <c r="I350" s="1">
        <v>55.653420709318873</v>
      </c>
    </row>
    <row r="351" spans="1:9" x14ac:dyDescent="0.25">
      <c r="A351" s="31">
        <v>43636</v>
      </c>
      <c r="B351" t="s">
        <v>24</v>
      </c>
      <c r="C351" t="s">
        <v>24</v>
      </c>
      <c r="D351" t="s">
        <v>26</v>
      </c>
      <c r="E351">
        <v>1278</v>
      </c>
      <c r="F351">
        <v>1</v>
      </c>
      <c r="G351">
        <v>3</v>
      </c>
      <c r="H351">
        <v>1</v>
      </c>
      <c r="I351" s="1">
        <v>29.514581572151521</v>
      </c>
    </row>
    <row r="352" spans="1:9" x14ac:dyDescent="0.25">
      <c r="A352" s="31">
        <v>43636</v>
      </c>
      <c r="B352" t="s">
        <v>24</v>
      </c>
      <c r="C352" t="s">
        <v>24</v>
      </c>
      <c r="D352" t="s">
        <v>28</v>
      </c>
      <c r="E352">
        <v>1864</v>
      </c>
      <c r="F352">
        <v>3</v>
      </c>
      <c r="G352">
        <v>0</v>
      </c>
      <c r="H352">
        <v>0</v>
      </c>
      <c r="I352" s="1">
        <v>34.560579017559832</v>
      </c>
    </row>
    <row r="353" spans="1:9" x14ac:dyDescent="0.25">
      <c r="A353" s="31">
        <v>43636</v>
      </c>
      <c r="B353" t="s">
        <v>24</v>
      </c>
      <c r="C353" t="s">
        <v>24</v>
      </c>
      <c r="D353" t="s">
        <v>56</v>
      </c>
      <c r="E353">
        <v>14154</v>
      </c>
      <c r="F353">
        <v>10</v>
      </c>
      <c r="G353">
        <v>0</v>
      </c>
      <c r="H353">
        <v>0</v>
      </c>
      <c r="I353" s="1">
        <v>112.7075256781083</v>
      </c>
    </row>
    <row r="354" spans="1:9" x14ac:dyDescent="0.25">
      <c r="A354" s="31">
        <v>43636</v>
      </c>
      <c r="B354" t="s">
        <v>24</v>
      </c>
      <c r="C354" t="s">
        <v>24</v>
      </c>
      <c r="D354" t="s">
        <v>29</v>
      </c>
      <c r="E354">
        <v>10002</v>
      </c>
      <c r="F354">
        <v>4</v>
      </c>
      <c r="G354">
        <v>3</v>
      </c>
      <c r="H354">
        <v>0</v>
      </c>
      <c r="I354" s="1">
        <v>132.37585851771956</v>
      </c>
    </row>
    <row r="355" spans="1:9" x14ac:dyDescent="0.25">
      <c r="A355" s="31">
        <v>43636</v>
      </c>
      <c r="B355" t="s">
        <v>24</v>
      </c>
      <c r="C355" t="s">
        <v>24</v>
      </c>
      <c r="D355" t="s">
        <v>30</v>
      </c>
      <c r="E355">
        <v>15465</v>
      </c>
      <c r="F355">
        <v>22</v>
      </c>
      <c r="G355">
        <v>0</v>
      </c>
      <c r="H355">
        <v>0</v>
      </c>
      <c r="I355" s="1">
        <v>96.319935128253789</v>
      </c>
    </row>
    <row r="356" spans="1:9" x14ac:dyDescent="0.25">
      <c r="A356" s="31">
        <v>43636</v>
      </c>
      <c r="B356" t="s">
        <v>24</v>
      </c>
      <c r="C356" t="s">
        <v>24</v>
      </c>
      <c r="D356" t="s">
        <v>31</v>
      </c>
      <c r="E356">
        <v>701</v>
      </c>
      <c r="F356">
        <v>0</v>
      </c>
      <c r="G356">
        <v>15</v>
      </c>
      <c r="H356">
        <v>1</v>
      </c>
      <c r="I356" s="1">
        <v>10.734118947102855</v>
      </c>
    </row>
    <row r="357" spans="1:9" x14ac:dyDescent="0.25">
      <c r="A357" s="31">
        <v>43636</v>
      </c>
      <c r="B357" t="s">
        <v>24</v>
      </c>
      <c r="C357" t="s">
        <v>24</v>
      </c>
      <c r="D357" t="s">
        <v>32</v>
      </c>
      <c r="E357">
        <v>24959</v>
      </c>
      <c r="F357">
        <v>4</v>
      </c>
      <c r="G357">
        <v>5</v>
      </c>
      <c r="H357">
        <v>1</v>
      </c>
      <c r="I357" s="1">
        <v>166.58571879464421</v>
      </c>
    </row>
    <row r="358" spans="1:9" x14ac:dyDescent="0.25">
      <c r="A358" s="31">
        <v>43637</v>
      </c>
      <c r="B358" t="s">
        <v>2</v>
      </c>
      <c r="C358" t="s">
        <v>3</v>
      </c>
      <c r="D358" t="s">
        <v>6</v>
      </c>
      <c r="E358">
        <v>3177</v>
      </c>
      <c r="F358">
        <v>1</v>
      </c>
      <c r="G358">
        <v>3</v>
      </c>
      <c r="H358">
        <v>0</v>
      </c>
      <c r="I358" s="1">
        <v>29.889269173189593</v>
      </c>
    </row>
    <row r="359" spans="1:9" x14ac:dyDescent="0.25">
      <c r="A359" s="31">
        <v>43637</v>
      </c>
      <c r="B359" t="s">
        <v>2</v>
      </c>
      <c r="C359" t="s">
        <v>3</v>
      </c>
      <c r="D359" t="s">
        <v>7</v>
      </c>
      <c r="E359">
        <v>21428</v>
      </c>
      <c r="F359">
        <v>4</v>
      </c>
      <c r="G359">
        <v>0</v>
      </c>
      <c r="H359">
        <v>0</v>
      </c>
      <c r="I359" s="1">
        <v>66.408067762828352</v>
      </c>
    </row>
    <row r="360" spans="1:9" x14ac:dyDescent="0.25">
      <c r="A360" s="31">
        <v>43637</v>
      </c>
      <c r="B360" t="s">
        <v>2</v>
      </c>
      <c r="C360" t="s">
        <v>3</v>
      </c>
      <c r="D360" t="s">
        <v>12</v>
      </c>
      <c r="E360">
        <v>4313</v>
      </c>
      <c r="F360">
        <v>1</v>
      </c>
      <c r="G360">
        <v>2</v>
      </c>
      <c r="H360">
        <v>1</v>
      </c>
      <c r="I360" s="1">
        <v>39.510930228809237</v>
      </c>
    </row>
    <row r="361" spans="1:9" x14ac:dyDescent="0.25">
      <c r="A361" s="31">
        <v>43637</v>
      </c>
      <c r="B361" t="s">
        <v>2</v>
      </c>
      <c r="C361" t="s">
        <v>13</v>
      </c>
      <c r="D361" t="s">
        <v>19</v>
      </c>
      <c r="E361">
        <v>5834</v>
      </c>
      <c r="F361">
        <v>4</v>
      </c>
      <c r="G361">
        <v>0</v>
      </c>
      <c r="H361">
        <v>0</v>
      </c>
      <c r="I361" s="1">
        <v>70.063264235418416</v>
      </c>
    </row>
    <row r="362" spans="1:9" x14ac:dyDescent="0.25">
      <c r="A362" s="31">
        <v>43637</v>
      </c>
      <c r="B362" t="s">
        <v>2</v>
      </c>
      <c r="C362" t="s">
        <v>13</v>
      </c>
      <c r="D362" t="s">
        <v>54</v>
      </c>
      <c r="E362">
        <v>106519</v>
      </c>
      <c r="F362">
        <v>35</v>
      </c>
      <c r="G362">
        <v>10</v>
      </c>
      <c r="H362">
        <v>1</v>
      </c>
      <c r="I362" s="1">
        <v>274.56035284752494</v>
      </c>
    </row>
    <row r="363" spans="1:9" x14ac:dyDescent="0.25">
      <c r="A363" s="31">
        <v>43637</v>
      </c>
      <c r="B363" t="s">
        <v>2</v>
      </c>
      <c r="C363" t="s">
        <v>21</v>
      </c>
      <c r="D363" t="s">
        <v>55</v>
      </c>
      <c r="E363">
        <v>44054</v>
      </c>
      <c r="F363">
        <v>17</v>
      </c>
      <c r="G363">
        <v>1</v>
      </c>
      <c r="H363">
        <v>0</v>
      </c>
      <c r="I363" s="1">
        <v>114.16872654484389</v>
      </c>
    </row>
    <row r="364" spans="1:9" x14ac:dyDescent="0.25">
      <c r="A364" s="31">
        <v>43637</v>
      </c>
      <c r="B364" t="s">
        <v>2</v>
      </c>
      <c r="C364" t="s">
        <v>21</v>
      </c>
      <c r="D364" t="s">
        <v>22</v>
      </c>
      <c r="E364">
        <v>189</v>
      </c>
      <c r="F364">
        <v>0</v>
      </c>
      <c r="G364">
        <v>0</v>
      </c>
      <c r="H364">
        <v>0</v>
      </c>
      <c r="I364" s="1">
        <v>0.49444725660571998</v>
      </c>
    </row>
    <row r="365" spans="1:9" x14ac:dyDescent="0.25">
      <c r="A365" s="31">
        <v>43637</v>
      </c>
      <c r="B365" t="s">
        <v>2</v>
      </c>
      <c r="C365" t="s">
        <v>21</v>
      </c>
      <c r="D365" t="s">
        <v>23</v>
      </c>
      <c r="E365">
        <v>11649</v>
      </c>
      <c r="F365">
        <v>3</v>
      </c>
      <c r="G365">
        <v>0</v>
      </c>
      <c r="H365">
        <v>0</v>
      </c>
      <c r="I365" s="1">
        <v>20.17374589297313</v>
      </c>
    </row>
    <row r="366" spans="1:9" x14ac:dyDescent="0.25">
      <c r="A366" s="31">
        <v>43637</v>
      </c>
      <c r="B366" t="s">
        <v>24</v>
      </c>
      <c r="C366" t="s">
        <v>24</v>
      </c>
      <c r="D366" t="s">
        <v>25</v>
      </c>
      <c r="E366">
        <v>3102</v>
      </c>
      <c r="F366">
        <v>2</v>
      </c>
      <c r="G366">
        <v>0</v>
      </c>
      <c r="H366">
        <v>0</v>
      </c>
      <c r="I366" s="1">
        <v>61.154242672816878</v>
      </c>
    </row>
    <row r="367" spans="1:9" x14ac:dyDescent="0.25">
      <c r="A367" s="31">
        <v>43637</v>
      </c>
      <c r="B367" t="s">
        <v>24</v>
      </c>
      <c r="C367" t="s">
        <v>24</v>
      </c>
      <c r="D367" t="s">
        <v>26</v>
      </c>
      <c r="E367">
        <v>1211</v>
      </c>
      <c r="F367">
        <v>0</v>
      </c>
      <c r="G367">
        <v>6</v>
      </c>
      <c r="H367">
        <v>0</v>
      </c>
      <c r="I367" s="1">
        <v>23.764401298749938</v>
      </c>
    </row>
    <row r="368" spans="1:9" x14ac:dyDescent="0.25">
      <c r="A368" s="31">
        <v>43637</v>
      </c>
      <c r="B368" t="s">
        <v>24</v>
      </c>
      <c r="C368" t="s">
        <v>24</v>
      </c>
      <c r="D368" t="s">
        <v>28</v>
      </c>
      <c r="E368">
        <v>2278</v>
      </c>
      <c r="F368">
        <v>3</v>
      </c>
      <c r="G368">
        <v>0</v>
      </c>
      <c r="H368">
        <v>0</v>
      </c>
      <c r="I368" s="1">
        <v>42.800733025524146</v>
      </c>
    </row>
    <row r="369" spans="1:9" x14ac:dyDescent="0.25">
      <c r="A369" s="31">
        <v>43637</v>
      </c>
      <c r="B369" t="s">
        <v>24</v>
      </c>
      <c r="C369" t="s">
        <v>24</v>
      </c>
      <c r="D369" t="s">
        <v>56</v>
      </c>
      <c r="E369">
        <v>14141</v>
      </c>
      <c r="F369">
        <v>8</v>
      </c>
      <c r="G369">
        <v>0</v>
      </c>
      <c r="H369">
        <v>0</v>
      </c>
      <c r="I369" s="1">
        <v>112.27166495606171</v>
      </c>
    </row>
    <row r="370" spans="1:9" x14ac:dyDescent="0.25">
      <c r="A370" s="31">
        <v>43637</v>
      </c>
      <c r="B370" t="s">
        <v>24</v>
      </c>
      <c r="C370" t="s">
        <v>24</v>
      </c>
      <c r="D370" t="s">
        <v>29</v>
      </c>
      <c r="E370">
        <v>10654</v>
      </c>
      <c r="F370">
        <v>8</v>
      </c>
      <c r="G370">
        <v>5</v>
      </c>
      <c r="H370">
        <v>1</v>
      </c>
      <c r="I370" s="1">
        <v>143.07152867493204</v>
      </c>
    </row>
    <row r="371" spans="1:9" x14ac:dyDescent="0.25">
      <c r="A371" s="31">
        <v>43637</v>
      </c>
      <c r="B371" t="s">
        <v>24</v>
      </c>
      <c r="C371" t="s">
        <v>24</v>
      </c>
      <c r="D371" t="s">
        <v>30</v>
      </c>
      <c r="E371">
        <v>16180</v>
      </c>
      <c r="F371">
        <v>12</v>
      </c>
      <c r="G371">
        <v>0</v>
      </c>
      <c r="H371">
        <v>0</v>
      </c>
      <c r="I371" s="1">
        <v>100.29955907903228</v>
      </c>
    </row>
    <row r="372" spans="1:9" x14ac:dyDescent="0.25">
      <c r="A372" s="31">
        <v>43637</v>
      </c>
      <c r="B372" t="s">
        <v>24</v>
      </c>
      <c r="C372" t="s">
        <v>24</v>
      </c>
      <c r="D372" t="s">
        <v>31</v>
      </c>
      <c r="E372">
        <v>780</v>
      </c>
      <c r="F372">
        <v>1</v>
      </c>
      <c r="G372">
        <v>1</v>
      </c>
      <c r="H372">
        <v>0</v>
      </c>
      <c r="I372" s="1">
        <v>12.294250714514494</v>
      </c>
    </row>
    <row r="373" spans="1:9" x14ac:dyDescent="0.25">
      <c r="A373" s="31">
        <v>43637</v>
      </c>
      <c r="B373" t="s">
        <v>24</v>
      </c>
      <c r="C373" t="s">
        <v>24</v>
      </c>
      <c r="D373" t="s">
        <v>32</v>
      </c>
      <c r="E373">
        <v>24774</v>
      </c>
      <c r="F373">
        <v>8</v>
      </c>
      <c r="G373">
        <v>1</v>
      </c>
      <c r="H373">
        <v>0</v>
      </c>
      <c r="I373" s="1">
        <v>166.8164310440645</v>
      </c>
    </row>
    <row r="374" spans="1:9" x14ac:dyDescent="0.25">
      <c r="A374" s="31">
        <v>43638</v>
      </c>
      <c r="B374" t="s">
        <v>2</v>
      </c>
      <c r="C374" t="s">
        <v>3</v>
      </c>
      <c r="D374" t="s">
        <v>6</v>
      </c>
      <c r="E374">
        <v>3107</v>
      </c>
      <c r="F374">
        <v>1</v>
      </c>
      <c r="G374">
        <v>6</v>
      </c>
      <c r="H374">
        <v>1</v>
      </c>
      <c r="I374" s="1">
        <v>28.652334720865536</v>
      </c>
    </row>
    <row r="375" spans="1:9" x14ac:dyDescent="0.25">
      <c r="A375" s="31">
        <v>43638</v>
      </c>
      <c r="B375" t="s">
        <v>2</v>
      </c>
      <c r="C375" t="s">
        <v>3</v>
      </c>
      <c r="D375" t="s">
        <v>7</v>
      </c>
      <c r="E375">
        <v>20469</v>
      </c>
      <c r="F375">
        <v>2</v>
      </c>
      <c r="G375">
        <v>10</v>
      </c>
      <c r="H375">
        <v>0</v>
      </c>
      <c r="I375" s="1">
        <v>64.256241271769468</v>
      </c>
    </row>
    <row r="376" spans="1:9" x14ac:dyDescent="0.25">
      <c r="A376" s="31">
        <v>43638</v>
      </c>
      <c r="B376" t="s">
        <v>2</v>
      </c>
      <c r="C376" t="s">
        <v>3</v>
      </c>
      <c r="D376" t="s">
        <v>12</v>
      </c>
      <c r="E376">
        <v>4266</v>
      </c>
      <c r="F376">
        <v>2</v>
      </c>
      <c r="G376">
        <v>0</v>
      </c>
      <c r="H376">
        <v>0</v>
      </c>
      <c r="I376" s="1">
        <v>37.995595314568661</v>
      </c>
    </row>
    <row r="377" spans="1:9" x14ac:dyDescent="0.25">
      <c r="A377" s="31">
        <v>43638</v>
      </c>
      <c r="B377" t="s">
        <v>2</v>
      </c>
      <c r="C377" t="s">
        <v>13</v>
      </c>
      <c r="D377" t="s">
        <v>19</v>
      </c>
      <c r="E377">
        <v>5658</v>
      </c>
      <c r="F377">
        <v>4</v>
      </c>
      <c r="G377">
        <v>3</v>
      </c>
      <c r="H377">
        <v>0</v>
      </c>
      <c r="I377" s="1">
        <v>67.452138647459748</v>
      </c>
    </row>
    <row r="378" spans="1:9" x14ac:dyDescent="0.25">
      <c r="A378" s="31">
        <v>43638</v>
      </c>
      <c r="B378" t="s">
        <v>2</v>
      </c>
      <c r="C378" t="s">
        <v>13</v>
      </c>
      <c r="D378" t="s">
        <v>54</v>
      </c>
      <c r="E378">
        <v>103279</v>
      </c>
      <c r="F378">
        <v>25</v>
      </c>
      <c r="G378">
        <v>12</v>
      </c>
      <c r="H378">
        <v>1</v>
      </c>
      <c r="I378" s="1">
        <v>268.14503794595993</v>
      </c>
    </row>
    <row r="379" spans="1:9" x14ac:dyDescent="0.25">
      <c r="A379" s="31">
        <v>43638</v>
      </c>
      <c r="B379" t="s">
        <v>2</v>
      </c>
      <c r="C379" t="s">
        <v>21</v>
      </c>
      <c r="D379" t="s">
        <v>55</v>
      </c>
      <c r="E379">
        <v>44115</v>
      </c>
      <c r="F379">
        <v>18</v>
      </c>
      <c r="G379">
        <v>0</v>
      </c>
      <c r="H379">
        <v>0</v>
      </c>
      <c r="I379" s="1">
        <v>119.51339730517594</v>
      </c>
    </row>
    <row r="380" spans="1:9" x14ac:dyDescent="0.25">
      <c r="A380" s="31">
        <v>43638</v>
      </c>
      <c r="B380" t="s">
        <v>2</v>
      </c>
      <c r="C380" t="s">
        <v>21</v>
      </c>
      <c r="D380" t="s">
        <v>22</v>
      </c>
      <c r="E380">
        <v>172</v>
      </c>
      <c r="F380">
        <v>0</v>
      </c>
      <c r="G380">
        <v>0</v>
      </c>
      <c r="H380">
        <v>0</v>
      </c>
      <c r="I380" s="1">
        <v>0.39785221059744763</v>
      </c>
    </row>
    <row r="381" spans="1:9" x14ac:dyDescent="0.25">
      <c r="A381" s="31">
        <v>43638</v>
      </c>
      <c r="B381" t="s">
        <v>2</v>
      </c>
      <c r="C381" t="s">
        <v>21</v>
      </c>
      <c r="D381" t="s">
        <v>23</v>
      </c>
      <c r="E381">
        <v>8916</v>
      </c>
      <c r="F381">
        <v>2</v>
      </c>
      <c r="G381">
        <v>0</v>
      </c>
      <c r="H381">
        <v>0</v>
      </c>
      <c r="I381" s="1">
        <v>14.544697403801779</v>
      </c>
    </row>
    <row r="382" spans="1:9" x14ac:dyDescent="0.25">
      <c r="A382" s="31">
        <v>43638</v>
      </c>
      <c r="B382" t="s">
        <v>24</v>
      </c>
      <c r="C382" t="s">
        <v>24</v>
      </c>
      <c r="D382" t="s">
        <v>25</v>
      </c>
      <c r="E382">
        <v>3562</v>
      </c>
      <c r="F382">
        <v>1</v>
      </c>
      <c r="G382">
        <v>0</v>
      </c>
      <c r="H382">
        <v>0</v>
      </c>
      <c r="I382" s="1">
        <v>63.444907022453272</v>
      </c>
    </row>
    <row r="383" spans="1:9" x14ac:dyDescent="0.25">
      <c r="A383" s="31">
        <v>43638</v>
      </c>
      <c r="B383" t="s">
        <v>24</v>
      </c>
      <c r="C383" t="s">
        <v>24</v>
      </c>
      <c r="D383" t="s">
        <v>26</v>
      </c>
      <c r="E383">
        <v>2033</v>
      </c>
      <c r="F383">
        <v>2</v>
      </c>
      <c r="G383">
        <v>0</v>
      </c>
      <c r="H383">
        <v>0</v>
      </c>
      <c r="I383" s="1">
        <v>40.238864652670614</v>
      </c>
    </row>
    <row r="384" spans="1:9" x14ac:dyDescent="0.25">
      <c r="A384" s="31">
        <v>43638</v>
      </c>
      <c r="B384" t="s">
        <v>24</v>
      </c>
      <c r="C384" t="s">
        <v>24</v>
      </c>
      <c r="D384" t="s">
        <v>28</v>
      </c>
      <c r="E384">
        <v>1978</v>
      </c>
      <c r="F384">
        <v>2</v>
      </c>
      <c r="G384">
        <v>0</v>
      </c>
      <c r="H384">
        <v>0</v>
      </c>
      <c r="I384" s="1">
        <v>35.785282371363351</v>
      </c>
    </row>
    <row r="385" spans="1:9" x14ac:dyDescent="0.25">
      <c r="A385" s="31">
        <v>43638</v>
      </c>
      <c r="B385" t="s">
        <v>24</v>
      </c>
      <c r="C385" t="s">
        <v>24</v>
      </c>
      <c r="D385" t="s">
        <v>56</v>
      </c>
      <c r="E385">
        <v>16405</v>
      </c>
      <c r="F385">
        <v>11</v>
      </c>
      <c r="G385">
        <v>2</v>
      </c>
      <c r="H385">
        <v>0</v>
      </c>
      <c r="I385" s="1">
        <v>125.07481933837535</v>
      </c>
    </row>
    <row r="386" spans="1:9" x14ac:dyDescent="0.25">
      <c r="A386" s="31">
        <v>43638</v>
      </c>
      <c r="B386" t="s">
        <v>24</v>
      </c>
      <c r="C386" t="s">
        <v>24</v>
      </c>
      <c r="D386" t="s">
        <v>29</v>
      </c>
      <c r="E386">
        <v>11926</v>
      </c>
      <c r="F386">
        <v>5</v>
      </c>
      <c r="G386">
        <v>4</v>
      </c>
      <c r="H386">
        <v>0</v>
      </c>
      <c r="I386" s="1">
        <v>156.66814679038998</v>
      </c>
    </row>
    <row r="387" spans="1:9" x14ac:dyDescent="0.25">
      <c r="A387" s="31">
        <v>43638</v>
      </c>
      <c r="B387" t="s">
        <v>24</v>
      </c>
      <c r="C387" t="s">
        <v>24</v>
      </c>
      <c r="D387" t="s">
        <v>30</v>
      </c>
      <c r="E387">
        <v>18350</v>
      </c>
      <c r="F387">
        <v>10</v>
      </c>
      <c r="G387">
        <v>0</v>
      </c>
      <c r="H387">
        <v>0</v>
      </c>
      <c r="I387" s="1">
        <v>108.48356586899436</v>
      </c>
    </row>
    <row r="388" spans="1:9" x14ac:dyDescent="0.25">
      <c r="A388" s="31">
        <v>43638</v>
      </c>
      <c r="B388" t="s">
        <v>24</v>
      </c>
      <c r="C388" t="s">
        <v>24</v>
      </c>
      <c r="D388" t="s">
        <v>31</v>
      </c>
      <c r="E388">
        <v>344</v>
      </c>
      <c r="F388">
        <v>0</v>
      </c>
      <c r="G388">
        <v>0</v>
      </c>
      <c r="H388">
        <v>0</v>
      </c>
      <c r="I388" s="1">
        <v>3.9474741290035675</v>
      </c>
    </row>
    <row r="389" spans="1:9" x14ac:dyDescent="0.25">
      <c r="A389" s="31">
        <v>43638</v>
      </c>
      <c r="B389" t="s">
        <v>24</v>
      </c>
      <c r="C389" t="s">
        <v>24</v>
      </c>
      <c r="D389" t="s">
        <v>32</v>
      </c>
      <c r="E389">
        <v>27835</v>
      </c>
      <c r="F389">
        <v>10</v>
      </c>
      <c r="G389">
        <v>9</v>
      </c>
      <c r="H389">
        <v>2</v>
      </c>
      <c r="I389" s="1">
        <v>188.38776855311863</v>
      </c>
    </row>
    <row r="390" spans="1:9" x14ac:dyDescent="0.25">
      <c r="A390" s="31">
        <v>43639</v>
      </c>
      <c r="B390" t="s">
        <v>2</v>
      </c>
      <c r="C390" t="s">
        <v>3</v>
      </c>
      <c r="D390" t="s">
        <v>6</v>
      </c>
      <c r="E390">
        <v>2932</v>
      </c>
      <c r="F390">
        <v>1</v>
      </c>
      <c r="G390">
        <v>28</v>
      </c>
      <c r="H390">
        <v>0</v>
      </c>
      <c r="I390" s="1">
        <v>28.430497838802328</v>
      </c>
    </row>
    <row r="391" spans="1:9" x14ac:dyDescent="0.25">
      <c r="A391" s="31">
        <v>43639</v>
      </c>
      <c r="B391" t="s">
        <v>2</v>
      </c>
      <c r="C391" t="s">
        <v>3</v>
      </c>
      <c r="D391" t="s">
        <v>7</v>
      </c>
      <c r="E391">
        <v>21153</v>
      </c>
      <c r="F391">
        <v>1</v>
      </c>
      <c r="G391">
        <v>0</v>
      </c>
      <c r="H391">
        <v>0</v>
      </c>
      <c r="I391" s="1">
        <v>66.319966508786877</v>
      </c>
    </row>
    <row r="392" spans="1:9" x14ac:dyDescent="0.25">
      <c r="A392" s="31">
        <v>43639</v>
      </c>
      <c r="B392" t="s">
        <v>2</v>
      </c>
      <c r="C392" t="s">
        <v>3</v>
      </c>
      <c r="D392" t="s">
        <v>12</v>
      </c>
      <c r="E392">
        <v>4405</v>
      </c>
      <c r="F392">
        <v>3</v>
      </c>
      <c r="G392">
        <v>0</v>
      </c>
      <c r="H392">
        <v>0</v>
      </c>
      <c r="I392" s="1">
        <v>40.747407131125271</v>
      </c>
    </row>
    <row r="393" spans="1:9" x14ac:dyDescent="0.25">
      <c r="A393" s="31">
        <v>43639</v>
      </c>
      <c r="B393" t="s">
        <v>2</v>
      </c>
      <c r="C393" t="s">
        <v>13</v>
      </c>
      <c r="D393" t="s">
        <v>19</v>
      </c>
      <c r="E393">
        <v>5796</v>
      </c>
      <c r="F393">
        <v>3</v>
      </c>
      <c r="G393">
        <v>4</v>
      </c>
      <c r="H393">
        <v>1</v>
      </c>
      <c r="I393" s="1">
        <v>68.201663794210262</v>
      </c>
    </row>
    <row r="394" spans="1:9" x14ac:dyDescent="0.25">
      <c r="A394" s="31">
        <v>43639</v>
      </c>
      <c r="B394" t="s">
        <v>2</v>
      </c>
      <c r="C394" t="s">
        <v>13</v>
      </c>
      <c r="D394" t="s">
        <v>54</v>
      </c>
      <c r="E394">
        <v>110303</v>
      </c>
      <c r="F394">
        <v>33</v>
      </c>
      <c r="G394">
        <v>0</v>
      </c>
      <c r="H394">
        <v>0</v>
      </c>
      <c r="I394" s="1">
        <v>275.06053819718562</v>
      </c>
    </row>
    <row r="395" spans="1:9" x14ac:dyDescent="0.25">
      <c r="A395" s="31">
        <v>43639</v>
      </c>
      <c r="B395" t="s">
        <v>2</v>
      </c>
      <c r="C395" t="s">
        <v>21</v>
      </c>
      <c r="D395" t="s">
        <v>55</v>
      </c>
      <c r="E395">
        <v>54400</v>
      </c>
      <c r="F395">
        <v>20</v>
      </c>
      <c r="G395">
        <v>0</v>
      </c>
      <c r="H395">
        <v>0</v>
      </c>
      <c r="I395" s="1">
        <v>126.3556417203469</v>
      </c>
    </row>
    <row r="396" spans="1:9" x14ac:dyDescent="0.25">
      <c r="A396" s="31">
        <v>43639</v>
      </c>
      <c r="B396" t="s">
        <v>2</v>
      </c>
      <c r="C396" t="s">
        <v>21</v>
      </c>
      <c r="D396" t="s">
        <v>22</v>
      </c>
      <c r="E396">
        <v>148</v>
      </c>
      <c r="F396">
        <v>0</v>
      </c>
      <c r="G396">
        <v>0</v>
      </c>
      <c r="H396">
        <v>0</v>
      </c>
      <c r="I396" s="1">
        <v>0.31994392287067669</v>
      </c>
    </row>
    <row r="397" spans="1:9" x14ac:dyDescent="0.25">
      <c r="A397" s="31">
        <v>43639</v>
      </c>
      <c r="B397" t="s">
        <v>2</v>
      </c>
      <c r="C397" t="s">
        <v>21</v>
      </c>
      <c r="D397" t="s">
        <v>23</v>
      </c>
      <c r="E397">
        <v>4739</v>
      </c>
      <c r="F397">
        <v>0</v>
      </c>
      <c r="G397">
        <v>0</v>
      </c>
      <c r="H397">
        <v>0</v>
      </c>
      <c r="I397" s="1">
        <v>7.0630414108523469</v>
      </c>
    </row>
    <row r="398" spans="1:9" x14ac:dyDescent="0.25">
      <c r="A398" s="31">
        <v>43639</v>
      </c>
      <c r="B398" t="s">
        <v>24</v>
      </c>
      <c r="C398" t="s">
        <v>24</v>
      </c>
      <c r="D398" t="s">
        <v>25</v>
      </c>
      <c r="E398">
        <v>3674</v>
      </c>
      <c r="F398">
        <v>2</v>
      </c>
      <c r="G398">
        <v>0</v>
      </c>
      <c r="H398">
        <v>0</v>
      </c>
      <c r="I398" s="1">
        <v>68.52695351812919</v>
      </c>
    </row>
    <row r="399" spans="1:9" x14ac:dyDescent="0.25">
      <c r="A399" s="31">
        <v>43639</v>
      </c>
      <c r="B399" t="s">
        <v>24</v>
      </c>
      <c r="C399" t="s">
        <v>24</v>
      </c>
      <c r="D399" t="s">
        <v>26</v>
      </c>
      <c r="E399">
        <v>1852</v>
      </c>
      <c r="F399">
        <v>0</v>
      </c>
      <c r="G399">
        <v>0</v>
      </c>
      <c r="H399">
        <v>0</v>
      </c>
      <c r="I399" s="1">
        <v>40.801172978903189</v>
      </c>
    </row>
    <row r="400" spans="1:9" x14ac:dyDescent="0.25">
      <c r="A400" s="31">
        <v>43639</v>
      </c>
      <c r="B400" t="s">
        <v>24</v>
      </c>
      <c r="C400" t="s">
        <v>24</v>
      </c>
      <c r="D400" t="s">
        <v>28</v>
      </c>
      <c r="E400">
        <v>2413</v>
      </c>
      <c r="F400">
        <v>0</v>
      </c>
      <c r="G400">
        <v>0</v>
      </c>
      <c r="H400">
        <v>0</v>
      </c>
      <c r="I400" s="1">
        <v>42.236638133556184</v>
      </c>
    </row>
    <row r="401" spans="1:9" x14ac:dyDescent="0.25">
      <c r="A401" s="31">
        <v>43639</v>
      </c>
      <c r="B401" t="s">
        <v>24</v>
      </c>
      <c r="C401" t="s">
        <v>24</v>
      </c>
      <c r="D401" t="s">
        <v>56</v>
      </c>
      <c r="E401">
        <v>14242</v>
      </c>
      <c r="F401">
        <v>6</v>
      </c>
      <c r="G401">
        <v>1</v>
      </c>
      <c r="H401">
        <v>0</v>
      </c>
      <c r="I401" s="1">
        <v>113.06359575448761</v>
      </c>
    </row>
    <row r="402" spans="1:9" x14ac:dyDescent="0.25">
      <c r="A402" s="31">
        <v>43639</v>
      </c>
      <c r="B402" t="s">
        <v>24</v>
      </c>
      <c r="C402" t="s">
        <v>24</v>
      </c>
      <c r="D402" t="s">
        <v>29</v>
      </c>
      <c r="E402">
        <v>10607</v>
      </c>
      <c r="F402">
        <v>9</v>
      </c>
      <c r="G402">
        <v>1</v>
      </c>
      <c r="H402">
        <v>0</v>
      </c>
      <c r="I402" s="1">
        <v>140.64428262904434</v>
      </c>
    </row>
    <row r="403" spans="1:9" x14ac:dyDescent="0.25">
      <c r="A403" s="31">
        <v>43639</v>
      </c>
      <c r="B403" t="s">
        <v>24</v>
      </c>
      <c r="C403" t="s">
        <v>24</v>
      </c>
      <c r="D403" t="s">
        <v>30</v>
      </c>
      <c r="E403">
        <v>20272</v>
      </c>
      <c r="F403">
        <v>13</v>
      </c>
      <c r="G403">
        <v>0</v>
      </c>
      <c r="H403">
        <v>0</v>
      </c>
      <c r="I403" s="1">
        <v>122.75367188507599</v>
      </c>
    </row>
    <row r="404" spans="1:9" x14ac:dyDescent="0.25">
      <c r="A404" s="31">
        <v>43639</v>
      </c>
      <c r="B404" t="s">
        <v>24</v>
      </c>
      <c r="C404" t="s">
        <v>24</v>
      </c>
      <c r="D404" t="s">
        <v>31</v>
      </c>
      <c r="E404">
        <v>1493</v>
      </c>
      <c r="F404">
        <v>2</v>
      </c>
      <c r="G404">
        <v>0</v>
      </c>
      <c r="H404">
        <v>0</v>
      </c>
      <c r="I404" s="1">
        <v>21.814268641756776</v>
      </c>
    </row>
    <row r="405" spans="1:9" x14ac:dyDescent="0.25">
      <c r="A405" s="31">
        <v>43639</v>
      </c>
      <c r="B405" t="s">
        <v>24</v>
      </c>
      <c r="C405" t="s">
        <v>24</v>
      </c>
      <c r="D405" t="s">
        <v>32</v>
      </c>
      <c r="E405">
        <v>25056</v>
      </c>
      <c r="F405">
        <v>15</v>
      </c>
      <c r="G405">
        <v>0</v>
      </c>
      <c r="H405">
        <v>0</v>
      </c>
      <c r="I405" s="1">
        <v>165.21691679016141</v>
      </c>
    </row>
    <row r="406" spans="1:9" x14ac:dyDescent="0.25">
      <c r="A406" s="31">
        <v>43640</v>
      </c>
      <c r="B406" t="s">
        <v>2</v>
      </c>
      <c r="C406" t="s">
        <v>3</v>
      </c>
      <c r="D406" t="s">
        <v>6</v>
      </c>
      <c r="E406">
        <v>2759</v>
      </c>
      <c r="F406">
        <v>2</v>
      </c>
      <c r="G406">
        <v>2</v>
      </c>
      <c r="H406">
        <v>0</v>
      </c>
      <c r="I406" s="1">
        <v>26.13473443431597</v>
      </c>
    </row>
    <row r="407" spans="1:9" x14ac:dyDescent="0.25">
      <c r="A407" s="31">
        <v>43640</v>
      </c>
      <c r="B407" t="s">
        <v>2</v>
      </c>
      <c r="C407" t="s">
        <v>3</v>
      </c>
      <c r="D407" t="s">
        <v>7</v>
      </c>
      <c r="E407">
        <v>20517</v>
      </c>
      <c r="F407">
        <v>2</v>
      </c>
      <c r="G407">
        <v>6</v>
      </c>
      <c r="H407">
        <v>1</v>
      </c>
      <c r="I407" s="1">
        <v>64.072200100140293</v>
      </c>
    </row>
    <row r="408" spans="1:9" x14ac:dyDescent="0.25">
      <c r="A408" s="31">
        <v>43640</v>
      </c>
      <c r="B408" t="s">
        <v>2</v>
      </c>
      <c r="C408" t="s">
        <v>3</v>
      </c>
      <c r="D408" t="s">
        <v>12</v>
      </c>
      <c r="E408">
        <v>4578</v>
      </c>
      <c r="F408">
        <v>2</v>
      </c>
      <c r="G408">
        <v>0</v>
      </c>
      <c r="H408">
        <v>0</v>
      </c>
      <c r="I408" s="1">
        <v>41.7829135115159</v>
      </c>
    </row>
    <row r="409" spans="1:9" x14ac:dyDescent="0.25">
      <c r="A409" s="31">
        <v>43640</v>
      </c>
      <c r="B409" t="s">
        <v>2</v>
      </c>
      <c r="C409" t="s">
        <v>13</v>
      </c>
      <c r="D409" t="s">
        <v>19</v>
      </c>
      <c r="E409">
        <v>5913</v>
      </c>
      <c r="F409">
        <v>3</v>
      </c>
      <c r="G409">
        <v>5</v>
      </c>
      <c r="H409">
        <v>0</v>
      </c>
      <c r="I409" s="1">
        <v>68.959495553378886</v>
      </c>
    </row>
    <row r="410" spans="1:9" x14ac:dyDescent="0.25">
      <c r="A410" s="31">
        <v>43640</v>
      </c>
      <c r="B410" t="s">
        <v>2</v>
      </c>
      <c r="C410" t="s">
        <v>13</v>
      </c>
      <c r="D410" t="s">
        <v>54</v>
      </c>
      <c r="E410">
        <v>113534</v>
      </c>
      <c r="F410">
        <v>20</v>
      </c>
      <c r="G410">
        <v>2</v>
      </c>
      <c r="H410">
        <v>0</v>
      </c>
      <c r="I410" s="1">
        <v>276.72600982746241</v>
      </c>
    </row>
    <row r="411" spans="1:9" x14ac:dyDescent="0.25">
      <c r="A411" s="31">
        <v>43640</v>
      </c>
      <c r="B411" t="s">
        <v>2</v>
      </c>
      <c r="C411" t="s">
        <v>21</v>
      </c>
      <c r="D411" t="s">
        <v>55</v>
      </c>
      <c r="E411">
        <v>55742</v>
      </c>
      <c r="F411">
        <v>9</v>
      </c>
      <c r="G411">
        <v>3</v>
      </c>
      <c r="H411">
        <v>2</v>
      </c>
      <c r="I411" s="1">
        <v>120.43224507170726</v>
      </c>
    </row>
    <row r="412" spans="1:9" x14ac:dyDescent="0.25">
      <c r="A412" s="31">
        <v>43640</v>
      </c>
      <c r="B412" t="s">
        <v>2</v>
      </c>
      <c r="C412" t="s">
        <v>21</v>
      </c>
      <c r="D412" t="s">
        <v>22</v>
      </c>
      <c r="E412">
        <v>152</v>
      </c>
      <c r="F412">
        <v>0</v>
      </c>
      <c r="G412">
        <v>0</v>
      </c>
      <c r="H412">
        <v>0</v>
      </c>
      <c r="I412" s="1">
        <v>0.280640377182996</v>
      </c>
    </row>
    <row r="413" spans="1:9" x14ac:dyDescent="0.25">
      <c r="A413" s="31">
        <v>43640</v>
      </c>
      <c r="B413" t="s">
        <v>2</v>
      </c>
      <c r="C413" t="s">
        <v>21</v>
      </c>
      <c r="D413" t="s">
        <v>23</v>
      </c>
      <c r="E413">
        <v>10599</v>
      </c>
      <c r="F413">
        <v>2</v>
      </c>
      <c r="G413">
        <v>2</v>
      </c>
      <c r="H413">
        <v>2</v>
      </c>
      <c r="I413" s="1">
        <v>12.971571843777339</v>
      </c>
    </row>
    <row r="414" spans="1:9" x14ac:dyDescent="0.25">
      <c r="A414" s="31">
        <v>43640</v>
      </c>
      <c r="B414" t="s">
        <v>24</v>
      </c>
      <c r="C414" t="s">
        <v>24</v>
      </c>
      <c r="D414" t="s">
        <v>25</v>
      </c>
      <c r="E414">
        <v>3471</v>
      </c>
      <c r="F414">
        <v>7</v>
      </c>
      <c r="G414">
        <v>3</v>
      </c>
      <c r="H414">
        <v>0</v>
      </c>
      <c r="I414" s="1">
        <v>64.065377679054222</v>
      </c>
    </row>
    <row r="415" spans="1:9" x14ac:dyDescent="0.25">
      <c r="A415" s="31">
        <v>43640</v>
      </c>
      <c r="B415" t="s">
        <v>24</v>
      </c>
      <c r="C415" t="s">
        <v>24</v>
      </c>
      <c r="D415" t="s">
        <v>26</v>
      </c>
      <c r="E415">
        <v>1762</v>
      </c>
      <c r="F415">
        <v>2</v>
      </c>
      <c r="G415">
        <v>0</v>
      </c>
      <c r="H415">
        <v>0</v>
      </c>
      <c r="I415" s="1">
        <v>37.436214042874141</v>
      </c>
    </row>
    <row r="416" spans="1:9" x14ac:dyDescent="0.25">
      <c r="A416" s="31">
        <v>43640</v>
      </c>
      <c r="B416" t="s">
        <v>24</v>
      </c>
      <c r="C416" t="s">
        <v>24</v>
      </c>
      <c r="D416" t="s">
        <v>28</v>
      </c>
      <c r="E416">
        <v>2129</v>
      </c>
      <c r="F416">
        <v>3</v>
      </c>
      <c r="G416">
        <v>7</v>
      </c>
      <c r="H416">
        <v>3</v>
      </c>
      <c r="I416" s="1">
        <v>39.166579604336015</v>
      </c>
    </row>
    <row r="417" spans="1:9" x14ac:dyDescent="0.25">
      <c r="A417" s="31">
        <v>43640</v>
      </c>
      <c r="B417" t="s">
        <v>24</v>
      </c>
      <c r="C417" t="s">
        <v>24</v>
      </c>
      <c r="D417" t="s">
        <v>56</v>
      </c>
      <c r="E417">
        <v>14774</v>
      </c>
      <c r="F417">
        <v>5</v>
      </c>
      <c r="G417">
        <v>4</v>
      </c>
      <c r="H417">
        <v>1</v>
      </c>
      <c r="I417" s="1">
        <v>153.12542038295845</v>
      </c>
    </row>
    <row r="418" spans="1:9" x14ac:dyDescent="0.25">
      <c r="A418" s="31">
        <v>43640</v>
      </c>
      <c r="B418" t="s">
        <v>24</v>
      </c>
      <c r="C418" t="s">
        <v>24</v>
      </c>
      <c r="D418" t="s">
        <v>29</v>
      </c>
      <c r="E418">
        <v>8718</v>
      </c>
      <c r="F418">
        <v>3</v>
      </c>
      <c r="G418">
        <v>3</v>
      </c>
      <c r="H418">
        <v>0</v>
      </c>
      <c r="I418" s="1">
        <v>120.7481724132099</v>
      </c>
    </row>
    <row r="419" spans="1:9" x14ac:dyDescent="0.25">
      <c r="A419" s="31">
        <v>43640</v>
      </c>
      <c r="B419" t="s">
        <v>24</v>
      </c>
      <c r="C419" t="s">
        <v>24</v>
      </c>
      <c r="D419" t="s">
        <v>30</v>
      </c>
      <c r="E419">
        <v>14208</v>
      </c>
      <c r="F419">
        <v>13</v>
      </c>
      <c r="G419">
        <v>0</v>
      </c>
      <c r="H419">
        <v>0</v>
      </c>
      <c r="I419" s="1">
        <v>93.925518969725175</v>
      </c>
    </row>
    <row r="420" spans="1:9" x14ac:dyDescent="0.25">
      <c r="A420" s="31">
        <v>43640</v>
      </c>
      <c r="B420" t="s">
        <v>24</v>
      </c>
      <c r="C420" t="s">
        <v>24</v>
      </c>
      <c r="D420" t="s">
        <v>31</v>
      </c>
      <c r="E420">
        <v>824</v>
      </c>
      <c r="F420">
        <v>0</v>
      </c>
      <c r="G420">
        <v>0</v>
      </c>
      <c r="H420">
        <v>0</v>
      </c>
      <c r="I420" s="1">
        <v>11.576488872070648</v>
      </c>
    </row>
    <row r="421" spans="1:9" x14ac:dyDescent="0.25">
      <c r="A421" s="31">
        <v>43640</v>
      </c>
      <c r="B421" t="s">
        <v>24</v>
      </c>
      <c r="C421" t="s">
        <v>24</v>
      </c>
      <c r="D421" t="s">
        <v>32</v>
      </c>
      <c r="E421">
        <v>17166</v>
      </c>
      <c r="F421">
        <v>7</v>
      </c>
      <c r="G421">
        <v>0</v>
      </c>
      <c r="H421">
        <v>0</v>
      </c>
      <c r="I421" s="1">
        <v>119.98759431050541</v>
      </c>
    </row>
    <row r="422" spans="1:9" x14ac:dyDescent="0.25">
      <c r="A422" s="31">
        <v>43641</v>
      </c>
      <c r="B422" t="s">
        <v>2</v>
      </c>
      <c r="C422" t="s">
        <v>3</v>
      </c>
      <c r="D422" t="s">
        <v>6</v>
      </c>
      <c r="E422">
        <v>1942</v>
      </c>
      <c r="F422">
        <v>2</v>
      </c>
      <c r="G422">
        <v>0</v>
      </c>
      <c r="H422">
        <v>0</v>
      </c>
      <c r="I422" s="1">
        <v>16.076793206744696</v>
      </c>
    </row>
    <row r="423" spans="1:9" x14ac:dyDescent="0.25">
      <c r="A423" s="31">
        <v>43641</v>
      </c>
      <c r="B423" t="s">
        <v>2</v>
      </c>
      <c r="C423" t="s">
        <v>3</v>
      </c>
      <c r="D423" t="s">
        <v>7</v>
      </c>
      <c r="E423">
        <v>16935</v>
      </c>
      <c r="F423">
        <v>3</v>
      </c>
      <c r="G423">
        <v>0</v>
      </c>
      <c r="H423">
        <v>0</v>
      </c>
      <c r="I423" s="1">
        <v>52.431454050102495</v>
      </c>
    </row>
    <row r="424" spans="1:9" x14ac:dyDescent="0.25">
      <c r="A424" s="31">
        <v>43641</v>
      </c>
      <c r="B424" t="s">
        <v>2</v>
      </c>
      <c r="C424" t="s">
        <v>3</v>
      </c>
      <c r="D424" t="s">
        <v>8</v>
      </c>
      <c r="E424">
        <v>5022</v>
      </c>
      <c r="F424">
        <v>2</v>
      </c>
      <c r="G424">
        <v>12</v>
      </c>
      <c r="H424">
        <v>6</v>
      </c>
      <c r="I424" s="1">
        <v>14.584670636319354</v>
      </c>
    </row>
    <row r="425" spans="1:9" x14ac:dyDescent="0.25">
      <c r="A425" s="31">
        <v>43641</v>
      </c>
      <c r="B425" t="s">
        <v>2</v>
      </c>
      <c r="C425" t="s">
        <v>3</v>
      </c>
      <c r="D425" t="s">
        <v>12</v>
      </c>
      <c r="E425">
        <v>5765</v>
      </c>
      <c r="F425">
        <v>0</v>
      </c>
      <c r="G425">
        <v>0</v>
      </c>
      <c r="H425">
        <v>0</v>
      </c>
      <c r="I425" s="1">
        <v>50.445485277400124</v>
      </c>
    </row>
    <row r="426" spans="1:9" x14ac:dyDescent="0.25">
      <c r="A426" s="31">
        <v>43641</v>
      </c>
      <c r="B426" t="s">
        <v>2</v>
      </c>
      <c r="C426" t="s">
        <v>13</v>
      </c>
      <c r="D426" t="s">
        <v>19</v>
      </c>
      <c r="E426">
        <v>5735</v>
      </c>
      <c r="F426">
        <v>3</v>
      </c>
      <c r="G426">
        <v>0</v>
      </c>
      <c r="H426">
        <v>0</v>
      </c>
      <c r="I426" s="1">
        <v>67.007491549679884</v>
      </c>
    </row>
    <row r="427" spans="1:9" x14ac:dyDescent="0.25">
      <c r="A427" s="31">
        <v>43641</v>
      </c>
      <c r="B427" t="s">
        <v>2</v>
      </c>
      <c r="C427" t="s">
        <v>13</v>
      </c>
      <c r="D427" t="s">
        <v>54</v>
      </c>
      <c r="E427">
        <v>128799</v>
      </c>
      <c r="F427">
        <v>25</v>
      </c>
      <c r="G427">
        <v>3</v>
      </c>
      <c r="H427">
        <v>0</v>
      </c>
      <c r="I427" s="1">
        <v>323.01115094479746</v>
      </c>
    </row>
    <row r="428" spans="1:9" x14ac:dyDescent="0.25">
      <c r="A428" s="31">
        <v>43641</v>
      </c>
      <c r="B428" t="s">
        <v>2</v>
      </c>
      <c r="C428" t="s">
        <v>13</v>
      </c>
      <c r="D428" t="s">
        <v>46</v>
      </c>
      <c r="E428">
        <v>20</v>
      </c>
      <c r="F428">
        <v>0</v>
      </c>
      <c r="G428">
        <v>0</v>
      </c>
      <c r="H428">
        <v>0</v>
      </c>
      <c r="I428" s="1">
        <v>0.19037407969454653</v>
      </c>
    </row>
    <row r="429" spans="1:9" x14ac:dyDescent="0.25">
      <c r="A429" s="31">
        <v>43641</v>
      </c>
      <c r="B429" t="s">
        <v>2</v>
      </c>
      <c r="C429" t="s">
        <v>21</v>
      </c>
      <c r="D429" t="s">
        <v>55</v>
      </c>
      <c r="E429">
        <v>58523</v>
      </c>
      <c r="F429">
        <v>11</v>
      </c>
      <c r="G429">
        <v>0</v>
      </c>
      <c r="H429">
        <v>0</v>
      </c>
      <c r="I429" s="1">
        <v>127.17829999655882</v>
      </c>
    </row>
    <row r="430" spans="1:9" x14ac:dyDescent="0.25">
      <c r="A430" s="31">
        <v>43641</v>
      </c>
      <c r="B430" t="s">
        <v>2</v>
      </c>
      <c r="C430" t="s">
        <v>21</v>
      </c>
      <c r="D430" t="s">
        <v>22</v>
      </c>
      <c r="E430">
        <v>153</v>
      </c>
      <c r="F430">
        <v>0</v>
      </c>
      <c r="G430">
        <v>1</v>
      </c>
      <c r="H430">
        <v>0</v>
      </c>
      <c r="I430" s="1">
        <v>0.33740985453990852</v>
      </c>
    </row>
    <row r="431" spans="1:9" x14ac:dyDescent="0.25">
      <c r="A431" s="31">
        <v>43641</v>
      </c>
      <c r="B431" t="s">
        <v>2</v>
      </c>
      <c r="C431" t="s">
        <v>21</v>
      </c>
      <c r="D431" t="s">
        <v>23</v>
      </c>
      <c r="E431">
        <v>2953</v>
      </c>
      <c r="F431">
        <v>2</v>
      </c>
      <c r="G431">
        <v>0</v>
      </c>
      <c r="H431">
        <v>0</v>
      </c>
      <c r="I431" s="1">
        <v>5.8850997129695761</v>
      </c>
    </row>
    <row r="432" spans="1:9" x14ac:dyDescent="0.25">
      <c r="A432" s="31">
        <v>43641</v>
      </c>
      <c r="B432" t="s">
        <v>24</v>
      </c>
      <c r="C432" t="s">
        <v>24</v>
      </c>
      <c r="D432" t="s">
        <v>25</v>
      </c>
      <c r="E432">
        <v>3283</v>
      </c>
      <c r="F432">
        <v>3</v>
      </c>
      <c r="G432">
        <v>0</v>
      </c>
      <c r="H432">
        <v>0</v>
      </c>
      <c r="I432" s="1">
        <v>63.791751618982062</v>
      </c>
    </row>
    <row r="433" spans="1:9" x14ac:dyDescent="0.25">
      <c r="A433" s="31">
        <v>43641</v>
      </c>
      <c r="B433" t="s">
        <v>24</v>
      </c>
      <c r="C433" t="s">
        <v>24</v>
      </c>
      <c r="D433" t="s">
        <v>26</v>
      </c>
      <c r="E433">
        <v>1069</v>
      </c>
      <c r="F433">
        <v>1</v>
      </c>
      <c r="G433">
        <v>0</v>
      </c>
      <c r="H433">
        <v>0</v>
      </c>
      <c r="I433" s="1">
        <v>23.26332395947648</v>
      </c>
    </row>
    <row r="434" spans="1:9" x14ac:dyDescent="0.25">
      <c r="A434" s="31">
        <v>43641</v>
      </c>
      <c r="B434" t="s">
        <v>24</v>
      </c>
      <c r="C434" t="s">
        <v>24</v>
      </c>
      <c r="D434" t="s">
        <v>28</v>
      </c>
      <c r="E434">
        <v>1984</v>
      </c>
      <c r="F434">
        <v>1</v>
      </c>
      <c r="G434">
        <v>0</v>
      </c>
      <c r="H434">
        <v>0</v>
      </c>
      <c r="I434" s="1">
        <v>35.951756294622555</v>
      </c>
    </row>
    <row r="435" spans="1:9" x14ac:dyDescent="0.25">
      <c r="A435" s="31">
        <v>43641</v>
      </c>
      <c r="B435" t="s">
        <v>24</v>
      </c>
      <c r="C435" t="s">
        <v>24</v>
      </c>
      <c r="D435" t="s">
        <v>56</v>
      </c>
      <c r="E435">
        <v>12820</v>
      </c>
      <c r="F435">
        <v>8</v>
      </c>
      <c r="G435">
        <v>0</v>
      </c>
      <c r="H435">
        <v>0</v>
      </c>
      <c r="I435" s="1">
        <v>145.22451597678202</v>
      </c>
    </row>
    <row r="436" spans="1:9" x14ac:dyDescent="0.25">
      <c r="A436" s="31">
        <v>43641</v>
      </c>
      <c r="B436" t="s">
        <v>24</v>
      </c>
      <c r="C436" t="s">
        <v>24</v>
      </c>
      <c r="D436" t="s">
        <v>29</v>
      </c>
      <c r="E436">
        <v>6860</v>
      </c>
      <c r="F436">
        <v>7</v>
      </c>
      <c r="G436">
        <v>4</v>
      </c>
      <c r="H436">
        <v>0</v>
      </c>
      <c r="I436" s="1">
        <v>94.649122687022953</v>
      </c>
    </row>
    <row r="437" spans="1:9" x14ac:dyDescent="0.25">
      <c r="A437" s="31">
        <v>43641</v>
      </c>
      <c r="B437" t="s">
        <v>24</v>
      </c>
      <c r="C437" t="s">
        <v>24</v>
      </c>
      <c r="D437" t="s">
        <v>30</v>
      </c>
      <c r="E437">
        <v>12059</v>
      </c>
      <c r="F437">
        <v>8</v>
      </c>
      <c r="G437">
        <v>1</v>
      </c>
      <c r="H437">
        <v>0</v>
      </c>
      <c r="I437" s="1">
        <v>94.133961858418871</v>
      </c>
    </row>
    <row r="438" spans="1:9" x14ac:dyDescent="0.25">
      <c r="A438" s="31">
        <v>43641</v>
      </c>
      <c r="B438" t="s">
        <v>24</v>
      </c>
      <c r="C438" t="s">
        <v>24</v>
      </c>
      <c r="D438" t="s">
        <v>31</v>
      </c>
      <c r="E438">
        <v>193</v>
      </c>
      <c r="F438">
        <v>1</v>
      </c>
      <c r="G438">
        <v>0</v>
      </c>
      <c r="H438">
        <v>0</v>
      </c>
      <c r="I438" s="1">
        <v>2.2662265830717945</v>
      </c>
    </row>
    <row r="439" spans="1:9" x14ac:dyDescent="0.25">
      <c r="A439" s="31">
        <v>43641</v>
      </c>
      <c r="B439" t="s">
        <v>24</v>
      </c>
      <c r="C439" t="s">
        <v>24</v>
      </c>
      <c r="D439" t="s">
        <v>32</v>
      </c>
      <c r="E439">
        <v>12296</v>
      </c>
      <c r="F439">
        <v>5</v>
      </c>
      <c r="G439">
        <v>9</v>
      </c>
      <c r="H439">
        <v>2</v>
      </c>
      <c r="I439" s="1">
        <v>88.616634368735262</v>
      </c>
    </row>
    <row r="440" spans="1:9" x14ac:dyDescent="0.25">
      <c r="A440" s="31">
        <v>43642</v>
      </c>
      <c r="B440" t="s">
        <v>2</v>
      </c>
      <c r="C440" t="s">
        <v>3</v>
      </c>
      <c r="D440" t="s">
        <v>6</v>
      </c>
      <c r="E440">
        <v>1550</v>
      </c>
      <c r="F440">
        <v>1</v>
      </c>
      <c r="G440">
        <v>0</v>
      </c>
      <c r="H440">
        <v>0</v>
      </c>
      <c r="I440" s="1">
        <v>10.975439221578961</v>
      </c>
    </row>
    <row r="441" spans="1:9" x14ac:dyDescent="0.25">
      <c r="A441" s="31">
        <v>43642</v>
      </c>
      <c r="B441" t="s">
        <v>2</v>
      </c>
      <c r="C441" t="s">
        <v>3</v>
      </c>
      <c r="D441" t="s">
        <v>7</v>
      </c>
      <c r="E441">
        <v>9267</v>
      </c>
      <c r="F441">
        <v>1</v>
      </c>
      <c r="G441">
        <v>14</v>
      </c>
      <c r="H441">
        <v>1</v>
      </c>
      <c r="I441" s="1">
        <v>28.827925775755993</v>
      </c>
    </row>
    <row r="442" spans="1:9" x14ac:dyDescent="0.25">
      <c r="A442" s="31">
        <v>43642</v>
      </c>
      <c r="B442" t="s">
        <v>2</v>
      </c>
      <c r="C442" t="s">
        <v>3</v>
      </c>
      <c r="D442" t="s">
        <v>8</v>
      </c>
      <c r="E442">
        <v>11222</v>
      </c>
      <c r="F442">
        <v>3</v>
      </c>
      <c r="G442">
        <v>8</v>
      </c>
      <c r="H442">
        <v>0</v>
      </c>
      <c r="I442" s="1">
        <v>33.286648694905118</v>
      </c>
    </row>
    <row r="443" spans="1:9" x14ac:dyDescent="0.25">
      <c r="A443" s="31">
        <v>43642</v>
      </c>
      <c r="B443" t="s">
        <v>2</v>
      </c>
      <c r="C443" t="s">
        <v>3</v>
      </c>
      <c r="D443" t="s">
        <v>12</v>
      </c>
      <c r="E443">
        <v>6304</v>
      </c>
      <c r="F443">
        <v>4</v>
      </c>
      <c r="G443">
        <v>7</v>
      </c>
      <c r="H443">
        <v>0</v>
      </c>
      <c r="I443" s="1">
        <v>54.047701618608684</v>
      </c>
    </row>
    <row r="444" spans="1:9" x14ac:dyDescent="0.25">
      <c r="A444" s="31">
        <v>43642</v>
      </c>
      <c r="B444" t="s">
        <v>2</v>
      </c>
      <c r="C444" t="s">
        <v>13</v>
      </c>
      <c r="D444" t="s">
        <v>19</v>
      </c>
      <c r="E444">
        <v>5689</v>
      </c>
      <c r="F444">
        <v>4</v>
      </c>
      <c r="G444">
        <v>6</v>
      </c>
      <c r="H444">
        <v>0</v>
      </c>
      <c r="I444" s="1">
        <v>66.635447239306714</v>
      </c>
    </row>
    <row r="445" spans="1:9" x14ac:dyDescent="0.25">
      <c r="A445" s="31">
        <v>43642</v>
      </c>
      <c r="B445" t="s">
        <v>2</v>
      </c>
      <c r="C445" t="s">
        <v>13</v>
      </c>
      <c r="D445" t="s">
        <v>54</v>
      </c>
      <c r="E445">
        <v>60716</v>
      </c>
      <c r="F445">
        <v>7</v>
      </c>
      <c r="G445">
        <v>0</v>
      </c>
      <c r="H445">
        <v>0</v>
      </c>
      <c r="I445" s="1">
        <v>163.11739936423663</v>
      </c>
    </row>
    <row r="446" spans="1:9" x14ac:dyDescent="0.25">
      <c r="A446" s="31">
        <v>43642</v>
      </c>
      <c r="B446" t="s">
        <v>2</v>
      </c>
      <c r="C446" t="s">
        <v>13</v>
      </c>
      <c r="D446" t="s">
        <v>46</v>
      </c>
      <c r="E446">
        <v>13</v>
      </c>
      <c r="F446">
        <v>0</v>
      </c>
      <c r="G446">
        <v>0</v>
      </c>
      <c r="H446">
        <v>0</v>
      </c>
      <c r="I446" s="1">
        <v>0.12285009737673887</v>
      </c>
    </row>
    <row r="447" spans="1:9" x14ac:dyDescent="0.25">
      <c r="A447" s="31">
        <v>43642</v>
      </c>
      <c r="B447" t="s">
        <v>2</v>
      </c>
      <c r="C447" t="s">
        <v>21</v>
      </c>
      <c r="D447" t="s">
        <v>55</v>
      </c>
      <c r="E447">
        <v>55532</v>
      </c>
      <c r="F447">
        <v>9</v>
      </c>
      <c r="G447">
        <v>1</v>
      </c>
      <c r="H447">
        <v>1</v>
      </c>
      <c r="I447" s="1">
        <v>119.04839547135813</v>
      </c>
    </row>
    <row r="448" spans="1:9" x14ac:dyDescent="0.25">
      <c r="A448" s="31">
        <v>43642</v>
      </c>
      <c r="B448" t="s">
        <v>2</v>
      </c>
      <c r="C448" t="s">
        <v>21</v>
      </c>
      <c r="D448" t="s">
        <v>22</v>
      </c>
      <c r="E448">
        <v>128</v>
      </c>
      <c r="F448">
        <v>0</v>
      </c>
      <c r="G448">
        <v>0</v>
      </c>
      <c r="H448">
        <v>0</v>
      </c>
      <c r="I448" s="1">
        <v>0.31382523139998364</v>
      </c>
    </row>
    <row r="449" spans="1:9" x14ac:dyDescent="0.25">
      <c r="A449" s="31">
        <v>43642</v>
      </c>
      <c r="B449" t="s">
        <v>2</v>
      </c>
      <c r="C449" t="s">
        <v>21</v>
      </c>
      <c r="D449" t="s">
        <v>23</v>
      </c>
      <c r="E449">
        <v>7010</v>
      </c>
      <c r="F449">
        <v>3</v>
      </c>
      <c r="G449">
        <v>0</v>
      </c>
      <c r="H449">
        <v>0</v>
      </c>
      <c r="I449" s="1">
        <v>13.908467878351708</v>
      </c>
    </row>
    <row r="450" spans="1:9" x14ac:dyDescent="0.25">
      <c r="A450" s="31">
        <v>43642</v>
      </c>
      <c r="B450" t="s">
        <v>24</v>
      </c>
      <c r="C450" t="s">
        <v>24</v>
      </c>
      <c r="D450" t="s">
        <v>25</v>
      </c>
      <c r="E450">
        <v>3111</v>
      </c>
      <c r="F450">
        <v>2</v>
      </c>
      <c r="G450">
        <v>11</v>
      </c>
      <c r="H450">
        <v>3</v>
      </c>
      <c r="I450" s="1">
        <v>64.336804674594035</v>
      </c>
    </row>
    <row r="451" spans="1:9" x14ac:dyDescent="0.25">
      <c r="A451" s="31">
        <v>43642</v>
      </c>
      <c r="B451" t="s">
        <v>24</v>
      </c>
      <c r="C451" t="s">
        <v>24</v>
      </c>
      <c r="D451" t="s">
        <v>26</v>
      </c>
      <c r="E451">
        <v>1289</v>
      </c>
      <c r="F451">
        <v>2</v>
      </c>
      <c r="G451">
        <v>0</v>
      </c>
      <c r="H451">
        <v>0</v>
      </c>
      <c r="I451" s="1">
        <v>35.615770450207755</v>
      </c>
    </row>
    <row r="452" spans="1:9" x14ac:dyDescent="0.25">
      <c r="A452" s="31">
        <v>43642</v>
      </c>
      <c r="B452" t="s">
        <v>24</v>
      </c>
      <c r="C452" t="s">
        <v>24</v>
      </c>
      <c r="D452" t="s">
        <v>28</v>
      </c>
      <c r="E452">
        <v>1958</v>
      </c>
      <c r="F452">
        <v>1</v>
      </c>
      <c r="G452">
        <v>0</v>
      </c>
      <c r="H452">
        <v>0</v>
      </c>
      <c r="I452" s="1">
        <v>39.364768553340951</v>
      </c>
    </row>
    <row r="453" spans="1:9" x14ac:dyDescent="0.25">
      <c r="A453" s="31">
        <v>43642</v>
      </c>
      <c r="B453" t="s">
        <v>24</v>
      </c>
      <c r="C453" t="s">
        <v>24</v>
      </c>
      <c r="D453" t="s">
        <v>56</v>
      </c>
      <c r="E453">
        <v>19834</v>
      </c>
      <c r="F453">
        <v>14</v>
      </c>
      <c r="G453">
        <v>1</v>
      </c>
      <c r="H453">
        <v>0</v>
      </c>
      <c r="I453" s="1">
        <v>230.11805605197026</v>
      </c>
    </row>
    <row r="454" spans="1:9" x14ac:dyDescent="0.25">
      <c r="A454" s="31">
        <v>43642</v>
      </c>
      <c r="B454" t="s">
        <v>24</v>
      </c>
      <c r="C454" t="s">
        <v>24</v>
      </c>
      <c r="D454" t="s">
        <v>29</v>
      </c>
      <c r="E454">
        <v>9288</v>
      </c>
      <c r="F454">
        <v>9</v>
      </c>
      <c r="G454">
        <v>1</v>
      </c>
      <c r="H454">
        <v>0</v>
      </c>
      <c r="I454" s="1">
        <v>133.7187121181517</v>
      </c>
    </row>
    <row r="455" spans="1:9" x14ac:dyDescent="0.25">
      <c r="A455" s="31">
        <v>43642</v>
      </c>
      <c r="B455" t="s">
        <v>24</v>
      </c>
      <c r="C455" t="s">
        <v>24</v>
      </c>
      <c r="D455" t="s">
        <v>30</v>
      </c>
      <c r="E455">
        <v>11153</v>
      </c>
      <c r="F455">
        <v>11</v>
      </c>
      <c r="G455">
        <v>1</v>
      </c>
      <c r="H455">
        <v>0</v>
      </c>
      <c r="I455" s="1">
        <v>99.254928173016793</v>
      </c>
    </row>
    <row r="456" spans="1:9" x14ac:dyDescent="0.25">
      <c r="A456" s="31">
        <v>43642</v>
      </c>
      <c r="B456" t="s">
        <v>24</v>
      </c>
      <c r="C456" t="s">
        <v>24</v>
      </c>
      <c r="D456" t="s">
        <v>31</v>
      </c>
      <c r="E456">
        <v>1133</v>
      </c>
      <c r="F456">
        <v>2</v>
      </c>
      <c r="G456">
        <v>2</v>
      </c>
      <c r="H456">
        <v>2</v>
      </c>
      <c r="I456" s="1">
        <v>17.622592437811345</v>
      </c>
    </row>
    <row r="457" spans="1:9" x14ac:dyDescent="0.25">
      <c r="A457" s="31">
        <v>43642</v>
      </c>
      <c r="B457" t="s">
        <v>24</v>
      </c>
      <c r="C457" t="s">
        <v>24</v>
      </c>
      <c r="D457" t="s">
        <v>32</v>
      </c>
      <c r="E457">
        <v>12830</v>
      </c>
      <c r="F457">
        <v>11</v>
      </c>
      <c r="G457">
        <v>17</v>
      </c>
      <c r="H457">
        <v>5</v>
      </c>
      <c r="I457" s="1">
        <v>92.628653410843654</v>
      </c>
    </row>
    <row r="458" spans="1:9" x14ac:dyDescent="0.25">
      <c r="A458" s="31">
        <v>43643</v>
      </c>
      <c r="B458" t="s">
        <v>2</v>
      </c>
      <c r="C458" t="s">
        <v>13</v>
      </c>
      <c r="D458" t="s">
        <v>54</v>
      </c>
      <c r="E458">
        <v>0</v>
      </c>
      <c r="F458">
        <v>0</v>
      </c>
      <c r="G458">
        <v>0</v>
      </c>
      <c r="H458">
        <v>0</v>
      </c>
      <c r="I458" s="1">
        <v>0</v>
      </c>
    </row>
    <row r="459" spans="1:9" x14ac:dyDescent="0.25">
      <c r="A459" s="31">
        <v>43643</v>
      </c>
      <c r="B459" t="s">
        <v>2</v>
      </c>
      <c r="C459" t="s">
        <v>21</v>
      </c>
      <c r="D459" t="s">
        <v>55</v>
      </c>
      <c r="E459">
        <v>0</v>
      </c>
      <c r="F459">
        <v>0</v>
      </c>
      <c r="G459">
        <v>0</v>
      </c>
      <c r="H459">
        <v>0</v>
      </c>
      <c r="I459" s="1">
        <v>0</v>
      </c>
    </row>
    <row r="460" spans="1:9" x14ac:dyDescent="0.25">
      <c r="A460" s="31">
        <v>43643</v>
      </c>
      <c r="B460" t="s">
        <v>24</v>
      </c>
      <c r="C460" t="s">
        <v>24</v>
      </c>
      <c r="D460" t="s">
        <v>25</v>
      </c>
      <c r="E460">
        <v>2119</v>
      </c>
      <c r="F460">
        <v>1</v>
      </c>
      <c r="G460">
        <v>3</v>
      </c>
      <c r="H460">
        <v>1</v>
      </c>
      <c r="I460" s="1">
        <v>44.933120471913476</v>
      </c>
    </row>
    <row r="461" spans="1:9" x14ac:dyDescent="0.25">
      <c r="A461" s="31">
        <v>43643</v>
      </c>
      <c r="B461" t="s">
        <v>24</v>
      </c>
      <c r="C461" t="s">
        <v>24</v>
      </c>
      <c r="D461" t="s">
        <v>26</v>
      </c>
      <c r="E461">
        <v>961</v>
      </c>
      <c r="F461">
        <v>0</v>
      </c>
      <c r="G461">
        <v>0</v>
      </c>
      <c r="H461">
        <v>0</v>
      </c>
      <c r="I461" s="1">
        <v>24.41799170672946</v>
      </c>
    </row>
    <row r="462" spans="1:9" x14ac:dyDescent="0.25">
      <c r="A462" s="31">
        <v>43643</v>
      </c>
      <c r="B462" t="s">
        <v>24</v>
      </c>
      <c r="C462" t="s">
        <v>24</v>
      </c>
      <c r="D462" t="s">
        <v>28</v>
      </c>
      <c r="E462">
        <v>1422</v>
      </c>
      <c r="F462">
        <v>3</v>
      </c>
      <c r="G462">
        <v>8</v>
      </c>
      <c r="H462">
        <v>0</v>
      </c>
      <c r="I462" s="1">
        <v>27.55383821975331</v>
      </c>
    </row>
    <row r="463" spans="1:9" x14ac:dyDescent="0.25">
      <c r="A463" s="31">
        <v>43643</v>
      </c>
      <c r="B463" t="s">
        <v>24</v>
      </c>
      <c r="C463" t="s">
        <v>24</v>
      </c>
      <c r="D463" t="s">
        <v>56</v>
      </c>
      <c r="E463">
        <v>18409</v>
      </c>
      <c r="F463">
        <v>13</v>
      </c>
      <c r="G463">
        <v>0</v>
      </c>
      <c r="H463">
        <v>0</v>
      </c>
      <c r="I463" s="1">
        <v>222.50667284531832</v>
      </c>
    </row>
    <row r="464" spans="1:9" x14ac:dyDescent="0.25">
      <c r="A464" s="31">
        <v>43643</v>
      </c>
      <c r="B464" t="s">
        <v>24</v>
      </c>
      <c r="C464" t="s">
        <v>24</v>
      </c>
      <c r="D464" t="s">
        <v>29</v>
      </c>
      <c r="E464">
        <v>7227</v>
      </c>
      <c r="F464">
        <v>5</v>
      </c>
      <c r="G464">
        <v>3</v>
      </c>
      <c r="H464">
        <v>0</v>
      </c>
      <c r="I464" s="1">
        <v>107.18717691345255</v>
      </c>
    </row>
    <row r="465" spans="1:9" x14ac:dyDescent="0.25">
      <c r="A465" s="31">
        <v>43643</v>
      </c>
      <c r="B465" t="s">
        <v>24</v>
      </c>
      <c r="C465" t="s">
        <v>24</v>
      </c>
      <c r="D465" t="s">
        <v>30</v>
      </c>
      <c r="E465">
        <v>8738</v>
      </c>
      <c r="F465">
        <v>7</v>
      </c>
      <c r="G465">
        <v>0</v>
      </c>
      <c r="H465">
        <v>0</v>
      </c>
      <c r="I465" s="1">
        <v>79.035962395418764</v>
      </c>
    </row>
    <row r="466" spans="1:9" x14ac:dyDescent="0.25">
      <c r="A466" s="31">
        <v>43643</v>
      </c>
      <c r="B466" t="s">
        <v>24</v>
      </c>
      <c r="C466" t="s">
        <v>24</v>
      </c>
      <c r="D466" t="s">
        <v>31</v>
      </c>
      <c r="E466">
        <v>492</v>
      </c>
      <c r="F466">
        <v>3</v>
      </c>
      <c r="G466">
        <v>0</v>
      </c>
      <c r="H466">
        <v>0</v>
      </c>
      <c r="I466" s="1">
        <v>7.416254552775678</v>
      </c>
    </row>
    <row r="467" spans="1:9" x14ac:dyDescent="0.25">
      <c r="A467" s="31">
        <v>43643</v>
      </c>
      <c r="B467" t="s">
        <v>24</v>
      </c>
      <c r="C467" t="s">
        <v>24</v>
      </c>
      <c r="D467" t="s">
        <v>32</v>
      </c>
      <c r="E467">
        <v>8222</v>
      </c>
      <c r="F467">
        <v>5</v>
      </c>
      <c r="G467">
        <v>15</v>
      </c>
      <c r="H467">
        <v>2</v>
      </c>
      <c r="I467" s="1">
        <v>60.559974051283611</v>
      </c>
    </row>
    <row r="468" spans="1:9" x14ac:dyDescent="0.25">
      <c r="A468" s="31">
        <v>43644</v>
      </c>
      <c r="B468" t="s">
        <v>24</v>
      </c>
      <c r="C468" t="s">
        <v>24</v>
      </c>
      <c r="D468" t="s">
        <v>25</v>
      </c>
      <c r="E468">
        <v>2988</v>
      </c>
      <c r="F468">
        <v>4</v>
      </c>
      <c r="G468">
        <v>0</v>
      </c>
      <c r="H468">
        <v>0</v>
      </c>
      <c r="I468" s="1">
        <v>64.306831620119169</v>
      </c>
    </row>
    <row r="469" spans="1:9" x14ac:dyDescent="0.25">
      <c r="A469" s="31">
        <v>43644</v>
      </c>
      <c r="B469" t="s">
        <v>24</v>
      </c>
      <c r="C469" t="s">
        <v>24</v>
      </c>
      <c r="D469" t="s">
        <v>26</v>
      </c>
      <c r="E469">
        <v>1866</v>
      </c>
      <c r="F469">
        <v>2</v>
      </c>
      <c r="G469">
        <v>0</v>
      </c>
      <c r="H469">
        <v>0</v>
      </c>
      <c r="I469" s="1">
        <v>43.838108969590778</v>
      </c>
    </row>
    <row r="470" spans="1:9" x14ac:dyDescent="0.25">
      <c r="A470" s="31">
        <v>43644</v>
      </c>
      <c r="B470" t="s">
        <v>24</v>
      </c>
      <c r="C470" t="s">
        <v>24</v>
      </c>
      <c r="D470" t="s">
        <v>28</v>
      </c>
      <c r="E470">
        <v>1791</v>
      </c>
      <c r="F470">
        <v>1</v>
      </c>
      <c r="G470">
        <v>0</v>
      </c>
      <c r="H470">
        <v>0</v>
      </c>
      <c r="I470" s="1">
        <v>34.925604219848324</v>
      </c>
    </row>
    <row r="471" spans="1:9" x14ac:dyDescent="0.25">
      <c r="A471" s="31">
        <v>43644</v>
      </c>
      <c r="B471" t="s">
        <v>24</v>
      </c>
      <c r="C471" t="s">
        <v>24</v>
      </c>
      <c r="D471" t="s">
        <v>56</v>
      </c>
      <c r="E471">
        <v>18733</v>
      </c>
      <c r="F471">
        <v>12</v>
      </c>
      <c r="G471">
        <v>17</v>
      </c>
      <c r="H471">
        <v>4</v>
      </c>
      <c r="I471" s="1">
        <v>232.71189029443252</v>
      </c>
    </row>
    <row r="472" spans="1:9" x14ac:dyDescent="0.25">
      <c r="A472" s="31">
        <v>43644</v>
      </c>
      <c r="B472" t="s">
        <v>24</v>
      </c>
      <c r="C472" t="s">
        <v>24</v>
      </c>
      <c r="D472" t="s">
        <v>29</v>
      </c>
      <c r="E472">
        <v>10010</v>
      </c>
      <c r="F472">
        <v>8</v>
      </c>
      <c r="G472">
        <v>0</v>
      </c>
      <c r="H472">
        <v>0</v>
      </c>
      <c r="I472" s="1">
        <v>148.98058508969788</v>
      </c>
    </row>
    <row r="473" spans="1:9" x14ac:dyDescent="0.25">
      <c r="A473" s="31">
        <v>43644</v>
      </c>
      <c r="B473" t="s">
        <v>24</v>
      </c>
      <c r="C473" t="s">
        <v>24</v>
      </c>
      <c r="D473" t="s">
        <v>30</v>
      </c>
      <c r="E473">
        <v>9874</v>
      </c>
      <c r="F473">
        <v>6</v>
      </c>
      <c r="G473">
        <v>0</v>
      </c>
      <c r="H473">
        <v>0</v>
      </c>
      <c r="I473" s="1">
        <v>89.596870867963759</v>
      </c>
    </row>
    <row r="474" spans="1:9" x14ac:dyDescent="0.25">
      <c r="A474" s="31">
        <v>43644</v>
      </c>
      <c r="B474" t="s">
        <v>24</v>
      </c>
      <c r="C474" t="s">
        <v>24</v>
      </c>
      <c r="D474" t="s">
        <v>31</v>
      </c>
      <c r="E474">
        <v>827</v>
      </c>
      <c r="F474">
        <v>4</v>
      </c>
      <c r="G474">
        <v>0</v>
      </c>
      <c r="H474">
        <v>0</v>
      </c>
      <c r="I474" s="1">
        <v>12.255974728174211</v>
      </c>
    </row>
    <row r="475" spans="1:9" x14ac:dyDescent="0.25">
      <c r="A475" s="31">
        <v>43644</v>
      </c>
      <c r="B475" t="s">
        <v>24</v>
      </c>
      <c r="C475" t="s">
        <v>24</v>
      </c>
      <c r="D475" t="s">
        <v>32</v>
      </c>
      <c r="E475">
        <v>19328</v>
      </c>
      <c r="F475">
        <v>11</v>
      </c>
      <c r="G475">
        <v>2</v>
      </c>
      <c r="H475">
        <v>0</v>
      </c>
      <c r="I475" s="1">
        <v>145.37654129353226</v>
      </c>
    </row>
    <row r="476" spans="1:9" x14ac:dyDescent="0.25">
      <c r="A476" s="31">
        <v>43645</v>
      </c>
      <c r="B476" t="s">
        <v>2</v>
      </c>
      <c r="C476" t="s">
        <v>3</v>
      </c>
      <c r="D476" t="s">
        <v>6</v>
      </c>
      <c r="E476">
        <v>1567</v>
      </c>
      <c r="F476">
        <v>0</v>
      </c>
      <c r="G476">
        <v>0</v>
      </c>
      <c r="H476">
        <v>0</v>
      </c>
      <c r="I476" s="1">
        <v>11.543341972424454</v>
      </c>
    </row>
    <row r="477" spans="1:9" x14ac:dyDescent="0.25">
      <c r="A477" s="31">
        <v>43645</v>
      </c>
      <c r="B477" t="s">
        <v>2</v>
      </c>
      <c r="C477" t="s">
        <v>3</v>
      </c>
      <c r="D477" t="s">
        <v>7</v>
      </c>
      <c r="E477">
        <v>8904</v>
      </c>
      <c r="F477">
        <v>2</v>
      </c>
      <c r="G477">
        <v>2</v>
      </c>
      <c r="H477">
        <v>0</v>
      </c>
      <c r="I477" s="1">
        <v>27.552286752300198</v>
      </c>
    </row>
    <row r="478" spans="1:9" x14ac:dyDescent="0.25">
      <c r="A478" s="31">
        <v>43645</v>
      </c>
      <c r="B478" t="s">
        <v>2</v>
      </c>
      <c r="C478" t="s">
        <v>3</v>
      </c>
      <c r="D478" t="s">
        <v>8</v>
      </c>
      <c r="E478">
        <v>12248</v>
      </c>
      <c r="F478">
        <v>5</v>
      </c>
      <c r="G478">
        <v>0</v>
      </c>
      <c r="H478">
        <v>0</v>
      </c>
      <c r="I478" s="1">
        <v>37.241355322962896</v>
      </c>
    </row>
    <row r="479" spans="1:9" x14ac:dyDescent="0.25">
      <c r="A479" s="31">
        <v>43645</v>
      </c>
      <c r="B479" t="s">
        <v>2</v>
      </c>
      <c r="C479" t="s">
        <v>3</v>
      </c>
      <c r="D479" t="s">
        <v>12</v>
      </c>
      <c r="E479">
        <v>5850</v>
      </c>
      <c r="F479">
        <v>2</v>
      </c>
      <c r="G479">
        <v>3</v>
      </c>
      <c r="H479">
        <v>0</v>
      </c>
      <c r="I479" s="1">
        <v>54.692258554204486</v>
      </c>
    </row>
    <row r="480" spans="1:9" x14ac:dyDescent="0.25">
      <c r="A480" s="31">
        <v>43645</v>
      </c>
      <c r="B480" t="s">
        <v>2</v>
      </c>
      <c r="C480" t="s">
        <v>13</v>
      </c>
      <c r="D480" t="s">
        <v>19</v>
      </c>
      <c r="E480">
        <v>5480</v>
      </c>
      <c r="F480">
        <v>4</v>
      </c>
      <c r="G480">
        <v>4</v>
      </c>
      <c r="H480">
        <v>1</v>
      </c>
      <c r="I480" s="1">
        <v>64.009819395867027</v>
      </c>
    </row>
    <row r="481" spans="1:9" x14ac:dyDescent="0.25">
      <c r="A481" s="31">
        <v>43645</v>
      </c>
      <c r="B481" t="s">
        <v>2</v>
      </c>
      <c r="C481" t="s">
        <v>13</v>
      </c>
      <c r="D481" t="s">
        <v>54</v>
      </c>
      <c r="E481">
        <v>64160</v>
      </c>
      <c r="F481">
        <v>8</v>
      </c>
      <c r="G481">
        <v>1</v>
      </c>
      <c r="H481">
        <v>0</v>
      </c>
      <c r="I481" s="1">
        <v>166.64193411294966</v>
      </c>
    </row>
    <row r="482" spans="1:9" x14ac:dyDescent="0.25">
      <c r="A482" s="31">
        <v>43645</v>
      </c>
      <c r="B482" t="s">
        <v>2</v>
      </c>
      <c r="C482" t="s">
        <v>13</v>
      </c>
      <c r="D482" t="s">
        <v>46</v>
      </c>
      <c r="E482">
        <v>14</v>
      </c>
      <c r="F482">
        <v>0</v>
      </c>
      <c r="G482">
        <v>0</v>
      </c>
      <c r="H482">
        <v>0</v>
      </c>
      <c r="I482" s="1">
        <v>0.14030563018215234</v>
      </c>
    </row>
    <row r="483" spans="1:9" x14ac:dyDescent="0.25">
      <c r="A483" s="31">
        <v>43645</v>
      </c>
      <c r="B483" t="s">
        <v>2</v>
      </c>
      <c r="C483" t="s">
        <v>21</v>
      </c>
      <c r="D483" t="s">
        <v>55</v>
      </c>
      <c r="E483">
        <v>59697</v>
      </c>
      <c r="F483">
        <v>10</v>
      </c>
      <c r="G483">
        <v>0</v>
      </c>
      <c r="H483">
        <v>0</v>
      </c>
      <c r="I483" s="1">
        <v>145.355513950963</v>
      </c>
    </row>
    <row r="484" spans="1:9" x14ac:dyDescent="0.25">
      <c r="A484" s="31">
        <v>43645</v>
      </c>
      <c r="B484" t="s">
        <v>2</v>
      </c>
      <c r="C484" t="s">
        <v>21</v>
      </c>
      <c r="D484" t="s">
        <v>22</v>
      </c>
      <c r="E484">
        <v>265</v>
      </c>
      <c r="F484">
        <v>0</v>
      </c>
      <c r="G484">
        <v>0</v>
      </c>
      <c r="H484">
        <v>0</v>
      </c>
      <c r="I484" s="1">
        <v>0.64277665011007956</v>
      </c>
    </row>
    <row r="485" spans="1:9" x14ac:dyDescent="0.25">
      <c r="A485" s="31">
        <v>43645</v>
      </c>
      <c r="B485" t="s">
        <v>2</v>
      </c>
      <c r="C485" t="s">
        <v>21</v>
      </c>
      <c r="D485" t="s">
        <v>23</v>
      </c>
      <c r="E485">
        <v>4494</v>
      </c>
      <c r="F485">
        <v>2</v>
      </c>
      <c r="G485">
        <v>0</v>
      </c>
      <c r="H485">
        <v>0</v>
      </c>
      <c r="I485" s="1">
        <v>9.7645060883462218</v>
      </c>
    </row>
    <row r="486" spans="1:9" x14ac:dyDescent="0.25">
      <c r="A486" s="31">
        <v>43645</v>
      </c>
      <c r="B486" t="s">
        <v>24</v>
      </c>
      <c r="C486" t="s">
        <v>24</v>
      </c>
      <c r="D486" t="s">
        <v>25</v>
      </c>
      <c r="E486">
        <v>2825</v>
      </c>
      <c r="F486">
        <v>3</v>
      </c>
      <c r="G486">
        <v>0</v>
      </c>
      <c r="H486">
        <v>0</v>
      </c>
      <c r="I486" s="1">
        <v>62.702428698041473</v>
      </c>
    </row>
    <row r="487" spans="1:9" x14ac:dyDescent="0.25">
      <c r="A487" s="31">
        <v>43645</v>
      </c>
      <c r="B487" t="s">
        <v>24</v>
      </c>
      <c r="C487" t="s">
        <v>24</v>
      </c>
      <c r="D487" t="s">
        <v>26</v>
      </c>
      <c r="E487">
        <v>1866</v>
      </c>
      <c r="F487">
        <v>1</v>
      </c>
      <c r="G487">
        <v>0</v>
      </c>
      <c r="H487">
        <v>0</v>
      </c>
      <c r="I487" s="1">
        <v>48.495423849275348</v>
      </c>
    </row>
    <row r="488" spans="1:9" x14ac:dyDescent="0.25">
      <c r="A488" s="31">
        <v>43645</v>
      </c>
      <c r="B488" t="s">
        <v>24</v>
      </c>
      <c r="C488" t="s">
        <v>24</v>
      </c>
      <c r="D488" t="s">
        <v>28</v>
      </c>
      <c r="E488">
        <v>1451</v>
      </c>
      <c r="F488">
        <v>1</v>
      </c>
      <c r="G488">
        <v>3</v>
      </c>
      <c r="H488">
        <v>0</v>
      </c>
      <c r="I488" s="1">
        <v>28.201112936693207</v>
      </c>
    </row>
    <row r="489" spans="1:9" x14ac:dyDescent="0.25">
      <c r="A489" s="31">
        <v>43645</v>
      </c>
      <c r="B489" t="s">
        <v>24</v>
      </c>
      <c r="C489" t="s">
        <v>24</v>
      </c>
      <c r="D489" t="s">
        <v>56</v>
      </c>
      <c r="E489">
        <v>19109</v>
      </c>
      <c r="F489">
        <v>13</v>
      </c>
      <c r="G489">
        <v>1</v>
      </c>
      <c r="H489">
        <v>0</v>
      </c>
      <c r="I489" s="1">
        <v>231.46446884810297</v>
      </c>
    </row>
    <row r="490" spans="1:9" x14ac:dyDescent="0.25">
      <c r="A490" s="31">
        <v>43645</v>
      </c>
      <c r="B490" t="s">
        <v>24</v>
      </c>
      <c r="C490" t="s">
        <v>24</v>
      </c>
      <c r="D490" t="s">
        <v>29</v>
      </c>
      <c r="E490">
        <v>9969</v>
      </c>
      <c r="F490">
        <v>9</v>
      </c>
      <c r="G490">
        <v>1</v>
      </c>
      <c r="H490">
        <v>0</v>
      </c>
      <c r="I490" s="1">
        <v>150.6464447582114</v>
      </c>
    </row>
    <row r="491" spans="1:9" x14ac:dyDescent="0.25">
      <c r="A491" s="31">
        <v>43645</v>
      </c>
      <c r="B491" t="s">
        <v>24</v>
      </c>
      <c r="C491" t="s">
        <v>24</v>
      </c>
      <c r="D491" t="s">
        <v>30</v>
      </c>
      <c r="E491">
        <v>10578</v>
      </c>
      <c r="F491">
        <v>9</v>
      </c>
      <c r="G491">
        <v>0</v>
      </c>
      <c r="H491">
        <v>0</v>
      </c>
      <c r="I491" s="1">
        <v>92.682632223007943</v>
      </c>
    </row>
    <row r="492" spans="1:9" x14ac:dyDescent="0.25">
      <c r="A492" s="31">
        <v>43645</v>
      </c>
      <c r="B492" t="s">
        <v>24</v>
      </c>
      <c r="C492" t="s">
        <v>24</v>
      </c>
      <c r="D492" t="s">
        <v>31</v>
      </c>
      <c r="E492">
        <v>1388</v>
      </c>
      <c r="F492">
        <v>1</v>
      </c>
      <c r="G492">
        <v>0</v>
      </c>
      <c r="H492">
        <v>0</v>
      </c>
      <c r="I492" s="1">
        <v>20.29538954119306</v>
      </c>
    </row>
    <row r="493" spans="1:9" x14ac:dyDescent="0.25">
      <c r="A493" s="31">
        <v>43645</v>
      </c>
      <c r="B493" t="s">
        <v>24</v>
      </c>
      <c r="C493" t="s">
        <v>24</v>
      </c>
      <c r="D493" t="s">
        <v>32</v>
      </c>
      <c r="E493">
        <v>15829</v>
      </c>
      <c r="F493">
        <v>10</v>
      </c>
      <c r="G493">
        <v>14</v>
      </c>
      <c r="H493">
        <v>5</v>
      </c>
      <c r="I493" s="1">
        <v>121.8770840700405</v>
      </c>
    </row>
    <row r="494" spans="1:9" x14ac:dyDescent="0.25">
      <c r="A494" s="31">
        <v>43646</v>
      </c>
      <c r="B494" t="s">
        <v>2</v>
      </c>
      <c r="C494" t="s">
        <v>3</v>
      </c>
      <c r="D494" t="s">
        <v>6</v>
      </c>
      <c r="E494">
        <v>1406</v>
      </c>
      <c r="F494">
        <v>0</v>
      </c>
      <c r="G494">
        <v>0</v>
      </c>
      <c r="H494">
        <v>0</v>
      </c>
      <c r="I494" s="1">
        <v>11.065992527708797</v>
      </c>
    </row>
    <row r="495" spans="1:9" x14ac:dyDescent="0.25">
      <c r="A495" s="31">
        <v>43646</v>
      </c>
      <c r="B495" t="s">
        <v>2</v>
      </c>
      <c r="C495" t="s">
        <v>3</v>
      </c>
      <c r="D495" t="s">
        <v>7</v>
      </c>
      <c r="E495">
        <v>9387</v>
      </c>
      <c r="F495">
        <v>0</v>
      </c>
      <c r="G495">
        <v>2</v>
      </c>
      <c r="H495">
        <v>1</v>
      </c>
      <c r="I495" s="1">
        <v>30.06510772103891</v>
      </c>
    </row>
    <row r="496" spans="1:9" x14ac:dyDescent="0.25">
      <c r="A496" s="31">
        <v>43646</v>
      </c>
      <c r="B496" t="s">
        <v>2</v>
      </c>
      <c r="C496" t="s">
        <v>3</v>
      </c>
      <c r="D496" t="s">
        <v>8</v>
      </c>
      <c r="E496">
        <v>11777</v>
      </c>
      <c r="F496">
        <v>6</v>
      </c>
      <c r="G496">
        <v>0</v>
      </c>
      <c r="H496">
        <v>0</v>
      </c>
      <c r="I496" s="1">
        <v>36.531491442815373</v>
      </c>
    </row>
    <row r="497" spans="1:9" x14ac:dyDescent="0.25">
      <c r="A497" s="31">
        <v>43646</v>
      </c>
      <c r="B497" t="s">
        <v>2</v>
      </c>
      <c r="C497" t="s">
        <v>3</v>
      </c>
      <c r="D497" t="s">
        <v>12</v>
      </c>
      <c r="E497">
        <v>6238</v>
      </c>
      <c r="F497">
        <v>0</v>
      </c>
      <c r="G497">
        <v>0</v>
      </c>
      <c r="H497">
        <v>0</v>
      </c>
      <c r="I497" s="1">
        <v>55.174389396503791</v>
      </c>
    </row>
    <row r="498" spans="1:9" x14ac:dyDescent="0.25">
      <c r="A498" s="31">
        <v>43646</v>
      </c>
      <c r="B498" t="s">
        <v>2</v>
      </c>
      <c r="C498" t="s">
        <v>13</v>
      </c>
      <c r="D498" t="s">
        <v>19</v>
      </c>
      <c r="E498">
        <v>6027</v>
      </c>
      <c r="F498">
        <v>6</v>
      </c>
      <c r="G498">
        <v>1</v>
      </c>
      <c r="H498">
        <v>0</v>
      </c>
      <c r="I498" s="1">
        <v>69.634188396320127</v>
      </c>
    </row>
    <row r="499" spans="1:9" x14ac:dyDescent="0.25">
      <c r="A499" s="31">
        <v>43646</v>
      </c>
      <c r="B499" t="s">
        <v>2</v>
      </c>
      <c r="C499" t="s">
        <v>13</v>
      </c>
      <c r="D499" t="s">
        <v>54</v>
      </c>
      <c r="E499">
        <v>144440</v>
      </c>
      <c r="F499">
        <v>26</v>
      </c>
      <c r="G499">
        <v>0</v>
      </c>
      <c r="H499">
        <v>0</v>
      </c>
      <c r="I499" s="1">
        <v>384.65065540169189</v>
      </c>
    </row>
    <row r="500" spans="1:9" x14ac:dyDescent="0.25">
      <c r="A500" s="31">
        <v>43646</v>
      </c>
      <c r="B500" t="s">
        <v>2</v>
      </c>
      <c r="C500" t="s">
        <v>13</v>
      </c>
      <c r="D500" t="s">
        <v>46</v>
      </c>
      <c r="E500">
        <v>17</v>
      </c>
      <c r="F500">
        <v>0</v>
      </c>
      <c r="G500">
        <v>0</v>
      </c>
      <c r="H500">
        <v>0</v>
      </c>
      <c r="I500" s="1">
        <v>0.14820460713853989</v>
      </c>
    </row>
    <row r="501" spans="1:9" x14ac:dyDescent="0.25">
      <c r="A501" s="31">
        <v>43646</v>
      </c>
      <c r="B501" t="s">
        <v>2</v>
      </c>
      <c r="C501" t="s">
        <v>21</v>
      </c>
      <c r="D501" t="s">
        <v>55</v>
      </c>
      <c r="E501">
        <v>134489</v>
      </c>
      <c r="F501">
        <v>31</v>
      </c>
      <c r="G501">
        <v>0</v>
      </c>
      <c r="H501">
        <v>0</v>
      </c>
      <c r="I501" s="1">
        <v>354.69638501054681</v>
      </c>
    </row>
    <row r="502" spans="1:9" x14ac:dyDescent="0.25">
      <c r="A502" s="31">
        <v>43646</v>
      </c>
      <c r="B502" t="s">
        <v>2</v>
      </c>
      <c r="C502" t="s">
        <v>21</v>
      </c>
      <c r="D502" t="s">
        <v>22</v>
      </c>
      <c r="E502">
        <v>138</v>
      </c>
      <c r="F502">
        <v>0</v>
      </c>
      <c r="G502">
        <v>1</v>
      </c>
      <c r="H502">
        <v>1</v>
      </c>
      <c r="I502" s="1">
        <v>0.33400734629855777</v>
      </c>
    </row>
    <row r="503" spans="1:9" x14ac:dyDescent="0.25">
      <c r="A503" s="31">
        <v>43646</v>
      </c>
      <c r="B503" t="s">
        <v>2</v>
      </c>
      <c r="C503" t="s">
        <v>21</v>
      </c>
      <c r="D503" t="s">
        <v>23</v>
      </c>
      <c r="E503">
        <v>18417</v>
      </c>
      <c r="F503">
        <v>8</v>
      </c>
      <c r="G503">
        <v>0</v>
      </c>
      <c r="H503">
        <v>0</v>
      </c>
      <c r="I503" s="1">
        <v>43.81539432230479</v>
      </c>
    </row>
    <row r="504" spans="1:9" x14ac:dyDescent="0.25">
      <c r="A504" s="31">
        <v>43646</v>
      </c>
      <c r="B504" t="s">
        <v>24</v>
      </c>
      <c r="C504" t="s">
        <v>24</v>
      </c>
      <c r="D504" t="s">
        <v>25</v>
      </c>
      <c r="E504">
        <v>2806</v>
      </c>
      <c r="F504">
        <v>5</v>
      </c>
      <c r="G504">
        <v>2</v>
      </c>
      <c r="H504">
        <v>0</v>
      </c>
      <c r="I504" s="1">
        <v>60.75345549712619</v>
      </c>
    </row>
    <row r="505" spans="1:9" x14ac:dyDescent="0.25">
      <c r="A505" s="31">
        <v>43646</v>
      </c>
      <c r="B505" t="s">
        <v>24</v>
      </c>
      <c r="C505" t="s">
        <v>24</v>
      </c>
      <c r="D505" t="s">
        <v>26</v>
      </c>
      <c r="E505">
        <v>1408</v>
      </c>
      <c r="F505">
        <v>3</v>
      </c>
      <c r="G505">
        <v>0</v>
      </c>
      <c r="H505">
        <v>0</v>
      </c>
      <c r="I505" s="1">
        <v>35.97536906359327</v>
      </c>
    </row>
    <row r="506" spans="1:9" x14ac:dyDescent="0.25">
      <c r="A506" s="31">
        <v>43646</v>
      </c>
      <c r="B506" t="s">
        <v>24</v>
      </c>
      <c r="C506" t="s">
        <v>24</v>
      </c>
      <c r="D506" t="s">
        <v>28</v>
      </c>
      <c r="E506">
        <v>1593</v>
      </c>
      <c r="F506">
        <v>1</v>
      </c>
      <c r="G506">
        <v>1</v>
      </c>
      <c r="H506">
        <v>1</v>
      </c>
      <c r="I506" s="1">
        <v>30.086887419901807</v>
      </c>
    </row>
    <row r="507" spans="1:9" x14ac:dyDescent="0.25">
      <c r="A507" s="31">
        <v>43646</v>
      </c>
      <c r="B507" t="s">
        <v>24</v>
      </c>
      <c r="C507" t="s">
        <v>24</v>
      </c>
      <c r="D507" t="s">
        <v>56</v>
      </c>
      <c r="E507">
        <v>18754</v>
      </c>
      <c r="F507">
        <v>12</v>
      </c>
      <c r="G507">
        <v>15</v>
      </c>
      <c r="H507">
        <v>1</v>
      </c>
      <c r="I507" s="1">
        <v>229.58144807307932</v>
      </c>
    </row>
    <row r="508" spans="1:9" x14ac:dyDescent="0.25">
      <c r="A508" s="31">
        <v>43646</v>
      </c>
      <c r="B508" t="s">
        <v>24</v>
      </c>
      <c r="C508" t="s">
        <v>24</v>
      </c>
      <c r="D508" t="s">
        <v>29</v>
      </c>
      <c r="E508">
        <v>8420</v>
      </c>
      <c r="F508">
        <v>7</v>
      </c>
      <c r="G508">
        <v>2</v>
      </c>
      <c r="H508">
        <v>0</v>
      </c>
      <c r="I508" s="1">
        <v>129.22597589698361</v>
      </c>
    </row>
    <row r="509" spans="1:9" x14ac:dyDescent="0.25">
      <c r="A509" s="31">
        <v>43646</v>
      </c>
      <c r="B509" t="s">
        <v>24</v>
      </c>
      <c r="C509" t="s">
        <v>24</v>
      </c>
      <c r="D509" t="s">
        <v>30</v>
      </c>
      <c r="E509">
        <v>10280</v>
      </c>
      <c r="F509">
        <v>5</v>
      </c>
      <c r="G509">
        <v>0</v>
      </c>
      <c r="H509">
        <v>0</v>
      </c>
      <c r="I509" s="1">
        <v>94.387807486316177</v>
      </c>
    </row>
    <row r="510" spans="1:9" x14ac:dyDescent="0.25">
      <c r="A510" s="31">
        <v>43646</v>
      </c>
      <c r="B510" t="s">
        <v>24</v>
      </c>
      <c r="C510" t="s">
        <v>24</v>
      </c>
      <c r="D510" t="s">
        <v>31</v>
      </c>
      <c r="E510">
        <v>930</v>
      </c>
      <c r="F510">
        <v>2</v>
      </c>
      <c r="G510">
        <v>1</v>
      </c>
      <c r="H510">
        <v>0</v>
      </c>
      <c r="I510" s="1">
        <v>14.155860572253761</v>
      </c>
    </row>
    <row r="511" spans="1:9" x14ac:dyDescent="0.25">
      <c r="A511" s="31">
        <v>43646</v>
      </c>
      <c r="B511" t="s">
        <v>24</v>
      </c>
      <c r="C511" t="s">
        <v>24</v>
      </c>
      <c r="D511" t="s">
        <v>32</v>
      </c>
      <c r="E511">
        <v>13480</v>
      </c>
      <c r="F511">
        <v>9</v>
      </c>
      <c r="G511">
        <v>3</v>
      </c>
      <c r="H511">
        <v>0</v>
      </c>
      <c r="I511" s="1">
        <v>108.46299667222807</v>
      </c>
    </row>
  </sheetData>
  <autoFilter ref="A1:I511" xr:uid="{AA7AC053-5CDC-468A-87D0-0AB46EAE3E8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9772E-B012-439C-8D6D-3E1519595392}">
  <dimension ref="A1"/>
  <sheetViews>
    <sheetView workbookViewId="0">
      <selection activeCell="G24" sqref="G24"/>
    </sheetView>
  </sheetViews>
  <sheetFormatPr defaultRowHeight="15" x14ac:dyDescent="0.25"/>
  <cols>
    <col min="1" max="1" width="33.140625" bestFit="1" customWidth="1"/>
    <col min="2" max="2" width="25.28515625" bestFit="1" customWidth="1"/>
    <col min="3" max="3" width="19.42578125" bestFit="1" customWidth="1"/>
    <col min="4" max="4" width="20.85546875" bestFit="1" customWidth="1"/>
    <col min="5" max="5" width="19" bestFit="1" customWidth="1"/>
    <col min="9" max="9" width="29.85546875" bestFit="1" customWidth="1"/>
    <col min="10" max="10" width="25.28515625" bestFit="1" customWidth="1"/>
    <col min="11" max="11" width="19.42578125" bestFit="1" customWidth="1"/>
    <col min="12" max="12" width="11.28515625" bestFit="1" customWidth="1"/>
  </cols>
  <sheetData/>
  <sortState xmlns:xlrd2="http://schemas.microsoft.com/office/spreadsheetml/2017/richdata2" ref="A1:C9">
    <sortCondition ref="B1:B9"/>
  </sortState>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F7B80-0B08-4CCF-9EDD-2C1C912B2448}">
  <dimension ref="A1:I293"/>
  <sheetViews>
    <sheetView workbookViewId="0">
      <selection activeCell="C1" sqref="C1"/>
    </sheetView>
  </sheetViews>
  <sheetFormatPr defaultRowHeight="15" x14ac:dyDescent="0.25"/>
  <cols>
    <col min="1" max="1" width="9.85546875" style="31" bestFit="1" customWidth="1"/>
    <col min="2" max="2" width="21" customWidth="1"/>
    <col min="3" max="3" width="17" customWidth="1"/>
    <col min="4" max="4" width="31.140625" bestFit="1" customWidth="1"/>
    <col min="5" max="5" width="20.42578125" customWidth="1"/>
    <col min="6" max="6" width="16.7109375" customWidth="1"/>
    <col min="7" max="7" width="16.85546875" customWidth="1"/>
    <col min="8" max="8" width="14.7109375" customWidth="1"/>
    <col min="9" max="9" width="16.28515625" style="1" customWidth="1"/>
  </cols>
  <sheetData>
    <row r="1" spans="1:9" x14ac:dyDescent="0.25">
      <c r="A1" s="31" t="s">
        <v>47</v>
      </c>
      <c r="B1" t="s">
        <v>0</v>
      </c>
      <c r="C1" t="s">
        <v>48</v>
      </c>
      <c r="D1" t="s">
        <v>1</v>
      </c>
      <c r="E1" t="s">
        <v>49</v>
      </c>
      <c r="F1" t="s">
        <v>50</v>
      </c>
      <c r="G1" t="s">
        <v>51</v>
      </c>
      <c r="H1" t="s">
        <v>52</v>
      </c>
      <c r="I1" s="1" t="s">
        <v>53</v>
      </c>
    </row>
    <row r="2" spans="1:9" x14ac:dyDescent="0.25">
      <c r="A2" s="31">
        <v>43617</v>
      </c>
      <c r="B2" t="s">
        <v>2</v>
      </c>
      <c r="C2" t="s">
        <v>3</v>
      </c>
      <c r="D2" t="s">
        <v>4</v>
      </c>
      <c r="E2">
        <v>24034</v>
      </c>
      <c r="F2">
        <v>6</v>
      </c>
      <c r="G2">
        <v>2</v>
      </c>
      <c r="H2">
        <v>0</v>
      </c>
      <c r="I2" s="1">
        <v>65.103609328186494</v>
      </c>
    </row>
    <row r="3" spans="1:9" x14ac:dyDescent="0.25">
      <c r="A3" s="31">
        <v>43617</v>
      </c>
      <c r="B3" t="s">
        <v>2</v>
      </c>
      <c r="C3" t="s">
        <v>3</v>
      </c>
      <c r="D3" t="s">
        <v>5</v>
      </c>
      <c r="E3">
        <v>4830</v>
      </c>
      <c r="F3">
        <v>1</v>
      </c>
      <c r="G3">
        <v>16</v>
      </c>
      <c r="H3">
        <v>0</v>
      </c>
      <c r="I3" s="1">
        <v>12.186455545722247</v>
      </c>
    </row>
    <row r="4" spans="1:9" x14ac:dyDescent="0.25">
      <c r="A4" s="31">
        <v>43617</v>
      </c>
      <c r="B4" t="s">
        <v>2</v>
      </c>
      <c r="C4" t="s">
        <v>3</v>
      </c>
      <c r="D4" t="s">
        <v>6</v>
      </c>
      <c r="E4">
        <v>10071</v>
      </c>
      <c r="F4">
        <v>3</v>
      </c>
      <c r="G4">
        <v>0</v>
      </c>
      <c r="H4">
        <v>0</v>
      </c>
      <c r="I4" s="1">
        <v>27.771511439772276</v>
      </c>
    </row>
    <row r="5" spans="1:9" x14ac:dyDescent="0.25">
      <c r="A5" s="31">
        <v>43617</v>
      </c>
      <c r="B5" t="s">
        <v>2</v>
      </c>
      <c r="C5" t="s">
        <v>3</v>
      </c>
      <c r="D5" t="s">
        <v>9</v>
      </c>
      <c r="E5">
        <v>509</v>
      </c>
      <c r="F5">
        <v>0</v>
      </c>
      <c r="G5">
        <v>16</v>
      </c>
      <c r="H5">
        <v>0</v>
      </c>
      <c r="I5" s="1">
        <v>1.3624133824740445</v>
      </c>
    </row>
    <row r="6" spans="1:9" x14ac:dyDescent="0.25">
      <c r="A6" s="31">
        <v>43617</v>
      </c>
      <c r="B6" t="s">
        <v>2</v>
      </c>
      <c r="C6" t="s">
        <v>3</v>
      </c>
      <c r="D6" t="s">
        <v>10</v>
      </c>
      <c r="E6">
        <v>1833</v>
      </c>
      <c r="F6">
        <v>2</v>
      </c>
      <c r="G6">
        <v>8</v>
      </c>
      <c r="H6">
        <v>0</v>
      </c>
      <c r="I6" s="1">
        <v>5.2020087476086783</v>
      </c>
    </row>
    <row r="7" spans="1:9" x14ac:dyDescent="0.25">
      <c r="A7" s="31">
        <v>43617</v>
      </c>
      <c r="B7" t="s">
        <v>2</v>
      </c>
      <c r="C7" t="s">
        <v>3</v>
      </c>
      <c r="D7" t="s">
        <v>11</v>
      </c>
      <c r="E7">
        <v>2060</v>
      </c>
      <c r="F7">
        <v>1</v>
      </c>
      <c r="G7">
        <v>0</v>
      </c>
      <c r="H7">
        <v>0</v>
      </c>
      <c r="I7" s="1">
        <v>5.7440994386843611</v>
      </c>
    </row>
    <row r="8" spans="1:9" x14ac:dyDescent="0.25">
      <c r="A8" s="31">
        <v>43617</v>
      </c>
      <c r="B8" t="s">
        <v>2</v>
      </c>
      <c r="C8" t="s">
        <v>3</v>
      </c>
      <c r="D8" t="s">
        <v>12</v>
      </c>
      <c r="E8">
        <v>13519</v>
      </c>
      <c r="F8">
        <v>2</v>
      </c>
      <c r="G8">
        <v>6</v>
      </c>
      <c r="H8">
        <v>0</v>
      </c>
      <c r="I8" s="1">
        <v>37.460037189743666</v>
      </c>
    </row>
    <row r="9" spans="1:9" x14ac:dyDescent="0.25">
      <c r="A9" s="31">
        <v>43617</v>
      </c>
      <c r="B9" t="s">
        <v>2</v>
      </c>
      <c r="C9" t="s">
        <v>13</v>
      </c>
      <c r="D9" t="s">
        <v>15</v>
      </c>
      <c r="E9">
        <v>235</v>
      </c>
      <c r="F9">
        <v>0</v>
      </c>
      <c r="G9">
        <v>0</v>
      </c>
      <c r="H9">
        <v>0</v>
      </c>
      <c r="I9" s="1">
        <v>0.51523458537851963</v>
      </c>
    </row>
    <row r="10" spans="1:9" x14ac:dyDescent="0.25">
      <c r="A10" s="31">
        <v>43617</v>
      </c>
      <c r="B10" t="s">
        <v>2</v>
      </c>
      <c r="C10" t="s">
        <v>13</v>
      </c>
      <c r="D10" t="s">
        <v>16</v>
      </c>
      <c r="E10">
        <v>3797</v>
      </c>
      <c r="F10">
        <v>1</v>
      </c>
      <c r="G10">
        <v>0</v>
      </c>
      <c r="H10">
        <v>0</v>
      </c>
      <c r="I10" s="1">
        <v>4.1712130525277429</v>
      </c>
    </row>
    <row r="11" spans="1:9" x14ac:dyDescent="0.25">
      <c r="A11" s="31">
        <v>43617</v>
      </c>
      <c r="B11" t="s">
        <v>2</v>
      </c>
      <c r="C11" t="s">
        <v>13</v>
      </c>
      <c r="D11" t="s">
        <v>17</v>
      </c>
      <c r="E11">
        <v>242</v>
      </c>
      <c r="F11">
        <v>0</v>
      </c>
      <c r="G11">
        <v>0</v>
      </c>
      <c r="H11">
        <v>0</v>
      </c>
      <c r="I11" s="1">
        <v>1.9511284193654996</v>
      </c>
    </row>
    <row r="12" spans="1:9" x14ac:dyDescent="0.25">
      <c r="A12" s="31">
        <v>43617</v>
      </c>
      <c r="B12" t="s">
        <v>2</v>
      </c>
      <c r="C12" t="s">
        <v>13</v>
      </c>
      <c r="D12" t="s">
        <v>33</v>
      </c>
      <c r="E12">
        <v>2148</v>
      </c>
      <c r="F12">
        <v>4</v>
      </c>
      <c r="G12">
        <v>0</v>
      </c>
      <c r="H12">
        <v>0</v>
      </c>
      <c r="I12" s="1">
        <v>14.153822830826414</v>
      </c>
    </row>
    <row r="13" spans="1:9" x14ac:dyDescent="0.25">
      <c r="A13" s="31">
        <v>43617</v>
      </c>
      <c r="B13" t="s">
        <v>2</v>
      </c>
      <c r="C13" t="s">
        <v>13</v>
      </c>
      <c r="D13" t="s">
        <v>14</v>
      </c>
      <c r="E13">
        <v>2509</v>
      </c>
      <c r="F13">
        <v>2</v>
      </c>
      <c r="G13">
        <v>0</v>
      </c>
      <c r="H13">
        <v>0</v>
      </c>
      <c r="I13" s="1">
        <v>5.8031816233544662</v>
      </c>
    </row>
    <row r="14" spans="1:9" x14ac:dyDescent="0.25">
      <c r="A14" s="31">
        <v>43617</v>
      </c>
      <c r="B14" t="s">
        <v>2</v>
      </c>
      <c r="C14" t="s">
        <v>13</v>
      </c>
      <c r="D14" t="s">
        <v>54</v>
      </c>
      <c r="E14">
        <v>208670</v>
      </c>
      <c r="F14">
        <v>42</v>
      </c>
      <c r="G14">
        <v>5</v>
      </c>
      <c r="H14">
        <v>0</v>
      </c>
      <c r="I14" s="1">
        <v>608.58867989372288</v>
      </c>
    </row>
    <row r="15" spans="1:9" x14ac:dyDescent="0.25">
      <c r="A15" s="31">
        <v>43617</v>
      </c>
      <c r="B15" t="s">
        <v>2</v>
      </c>
      <c r="C15" t="s">
        <v>13</v>
      </c>
      <c r="D15" t="s">
        <v>46</v>
      </c>
      <c r="E15">
        <v>2975</v>
      </c>
      <c r="F15">
        <v>4</v>
      </c>
      <c r="G15">
        <v>0</v>
      </c>
      <c r="H15">
        <v>0</v>
      </c>
      <c r="I15" s="1">
        <v>44.322717452090345</v>
      </c>
    </row>
    <row r="16" spans="1:9" x14ac:dyDescent="0.25">
      <c r="A16" s="31">
        <v>43617</v>
      </c>
      <c r="B16" t="s">
        <v>2</v>
      </c>
      <c r="C16" t="s">
        <v>13</v>
      </c>
      <c r="D16" t="s">
        <v>20</v>
      </c>
      <c r="E16">
        <v>1544</v>
      </c>
      <c r="F16">
        <v>0</v>
      </c>
      <c r="G16">
        <v>3</v>
      </c>
      <c r="H16">
        <v>0</v>
      </c>
      <c r="I16" s="1">
        <v>13.311937055414415</v>
      </c>
    </row>
    <row r="17" spans="1:9" x14ac:dyDescent="0.25">
      <c r="A17" s="31">
        <v>43617</v>
      </c>
      <c r="B17" t="s">
        <v>2</v>
      </c>
      <c r="C17" t="s">
        <v>21</v>
      </c>
      <c r="D17" t="s">
        <v>55</v>
      </c>
      <c r="E17">
        <v>191677</v>
      </c>
      <c r="F17">
        <v>104</v>
      </c>
      <c r="G17">
        <v>1</v>
      </c>
      <c r="H17">
        <v>1</v>
      </c>
      <c r="I17" s="1">
        <v>577.11733589830646</v>
      </c>
    </row>
    <row r="18" spans="1:9" x14ac:dyDescent="0.25">
      <c r="A18" s="31">
        <v>43617</v>
      </c>
      <c r="B18" t="s">
        <v>2</v>
      </c>
      <c r="C18" t="s">
        <v>21</v>
      </c>
      <c r="D18" t="s">
        <v>22</v>
      </c>
      <c r="E18">
        <v>1732</v>
      </c>
      <c r="F18">
        <v>1</v>
      </c>
      <c r="G18">
        <v>4</v>
      </c>
      <c r="H18">
        <v>1</v>
      </c>
      <c r="I18" s="1">
        <v>3.3001127091045794</v>
      </c>
    </row>
    <row r="19" spans="1:9" x14ac:dyDescent="0.25">
      <c r="A19" s="31">
        <v>43617</v>
      </c>
      <c r="B19" t="s">
        <v>2</v>
      </c>
      <c r="C19" t="s">
        <v>21</v>
      </c>
      <c r="D19" t="s">
        <v>23</v>
      </c>
      <c r="E19">
        <v>21911</v>
      </c>
      <c r="F19">
        <v>14</v>
      </c>
      <c r="G19">
        <v>0</v>
      </c>
      <c r="H19">
        <v>0</v>
      </c>
      <c r="I19" s="1">
        <v>35.657352551384498</v>
      </c>
    </row>
    <row r="20" spans="1:9" x14ac:dyDescent="0.25">
      <c r="A20" s="31">
        <v>43618</v>
      </c>
      <c r="B20" t="s">
        <v>2</v>
      </c>
      <c r="C20" t="s">
        <v>3</v>
      </c>
      <c r="D20" t="s">
        <v>4</v>
      </c>
      <c r="E20">
        <v>11355</v>
      </c>
      <c r="F20">
        <v>3</v>
      </c>
      <c r="G20">
        <v>0</v>
      </c>
      <c r="H20">
        <v>0</v>
      </c>
      <c r="I20" s="1">
        <v>31.887229915647232</v>
      </c>
    </row>
    <row r="21" spans="1:9" x14ac:dyDescent="0.25">
      <c r="A21" s="31">
        <v>43618</v>
      </c>
      <c r="B21" t="s">
        <v>2</v>
      </c>
      <c r="C21" t="s">
        <v>3</v>
      </c>
      <c r="D21" t="s">
        <v>5</v>
      </c>
      <c r="E21">
        <v>2477</v>
      </c>
      <c r="F21">
        <v>1</v>
      </c>
      <c r="G21">
        <v>1</v>
      </c>
      <c r="H21">
        <v>0</v>
      </c>
      <c r="I21" s="1">
        <v>6.5811268649204546</v>
      </c>
    </row>
    <row r="22" spans="1:9" x14ac:dyDescent="0.25">
      <c r="A22" s="31">
        <v>43618</v>
      </c>
      <c r="B22" t="s">
        <v>2</v>
      </c>
      <c r="C22" t="s">
        <v>3</v>
      </c>
      <c r="D22" t="s">
        <v>6</v>
      </c>
      <c r="E22">
        <v>4513</v>
      </c>
      <c r="F22">
        <v>1</v>
      </c>
      <c r="G22">
        <v>0</v>
      </c>
      <c r="H22">
        <v>0</v>
      </c>
      <c r="I22" s="1">
        <v>12.753108353136772</v>
      </c>
    </row>
    <row r="23" spans="1:9" x14ac:dyDescent="0.25">
      <c r="A23" s="31">
        <v>43618</v>
      </c>
      <c r="B23" t="s">
        <v>2</v>
      </c>
      <c r="C23" t="s">
        <v>3</v>
      </c>
      <c r="D23" t="s">
        <v>9</v>
      </c>
      <c r="E23">
        <v>314</v>
      </c>
      <c r="F23">
        <v>0</v>
      </c>
      <c r="G23">
        <v>0</v>
      </c>
      <c r="H23">
        <v>0</v>
      </c>
      <c r="I23" s="1">
        <v>0.84925856985918657</v>
      </c>
    </row>
    <row r="24" spans="1:9" x14ac:dyDescent="0.25">
      <c r="A24" s="31">
        <v>43618</v>
      </c>
      <c r="B24" t="s">
        <v>2</v>
      </c>
      <c r="C24" t="s">
        <v>3</v>
      </c>
      <c r="D24" t="s">
        <v>10</v>
      </c>
      <c r="E24">
        <v>1069</v>
      </c>
      <c r="F24">
        <v>1</v>
      </c>
      <c r="G24">
        <v>1</v>
      </c>
      <c r="H24">
        <v>0</v>
      </c>
      <c r="I24" s="1">
        <v>3.0202938421632304</v>
      </c>
    </row>
    <row r="25" spans="1:9" x14ac:dyDescent="0.25">
      <c r="A25" s="31">
        <v>43618</v>
      </c>
      <c r="B25" t="s">
        <v>2</v>
      </c>
      <c r="C25" t="s">
        <v>3</v>
      </c>
      <c r="D25" t="s">
        <v>11</v>
      </c>
      <c r="E25">
        <v>1120</v>
      </c>
      <c r="F25">
        <v>0</v>
      </c>
      <c r="G25">
        <v>1</v>
      </c>
      <c r="H25">
        <v>0</v>
      </c>
      <c r="I25" s="1">
        <v>3.2435116933415227</v>
      </c>
    </row>
    <row r="26" spans="1:9" x14ac:dyDescent="0.25">
      <c r="A26" s="31">
        <v>43618</v>
      </c>
      <c r="B26" t="s">
        <v>2</v>
      </c>
      <c r="C26" t="s">
        <v>3</v>
      </c>
      <c r="D26" t="s">
        <v>12</v>
      </c>
      <c r="E26">
        <v>7299</v>
      </c>
      <c r="F26">
        <v>2</v>
      </c>
      <c r="G26">
        <v>0</v>
      </c>
      <c r="H26">
        <v>0</v>
      </c>
      <c r="I26" s="1">
        <v>20.71449305084349</v>
      </c>
    </row>
    <row r="27" spans="1:9" x14ac:dyDescent="0.25">
      <c r="A27" s="31">
        <v>43618</v>
      </c>
      <c r="B27" t="s">
        <v>2</v>
      </c>
      <c r="C27" t="s">
        <v>13</v>
      </c>
      <c r="D27" t="s">
        <v>15</v>
      </c>
      <c r="E27">
        <v>95</v>
      </c>
      <c r="F27">
        <v>0</v>
      </c>
      <c r="G27">
        <v>0</v>
      </c>
      <c r="H27">
        <v>0</v>
      </c>
      <c r="I27" s="1">
        <v>0.27872074692213611</v>
      </c>
    </row>
    <row r="28" spans="1:9" x14ac:dyDescent="0.25">
      <c r="A28" s="31">
        <v>43618</v>
      </c>
      <c r="B28" t="s">
        <v>2</v>
      </c>
      <c r="C28" t="s">
        <v>13</v>
      </c>
      <c r="D28" t="s">
        <v>16</v>
      </c>
      <c r="E28">
        <v>39</v>
      </c>
      <c r="F28">
        <v>0</v>
      </c>
      <c r="G28">
        <v>0</v>
      </c>
      <c r="H28">
        <v>0</v>
      </c>
      <c r="I28" s="1">
        <v>3.2918643303238973E-2</v>
      </c>
    </row>
    <row r="29" spans="1:9" x14ac:dyDescent="0.25">
      <c r="A29" s="31">
        <v>43618</v>
      </c>
      <c r="B29" t="s">
        <v>2</v>
      </c>
      <c r="C29" t="s">
        <v>13</v>
      </c>
      <c r="D29" t="s">
        <v>17</v>
      </c>
      <c r="E29">
        <v>83</v>
      </c>
      <c r="F29">
        <v>0</v>
      </c>
      <c r="G29">
        <v>0</v>
      </c>
      <c r="H29">
        <v>0</v>
      </c>
      <c r="I29" s="1">
        <v>0.86314313282939281</v>
      </c>
    </row>
    <row r="30" spans="1:9" x14ac:dyDescent="0.25">
      <c r="A30" s="31">
        <v>43618</v>
      </c>
      <c r="B30" t="s">
        <v>2</v>
      </c>
      <c r="C30" t="s">
        <v>13</v>
      </c>
      <c r="D30" t="s">
        <v>33</v>
      </c>
      <c r="E30">
        <v>3022</v>
      </c>
      <c r="F30">
        <v>0</v>
      </c>
      <c r="G30">
        <v>0</v>
      </c>
      <c r="H30">
        <v>0</v>
      </c>
      <c r="I30" s="1">
        <v>21.816741418992791</v>
      </c>
    </row>
    <row r="31" spans="1:9" x14ac:dyDescent="0.25">
      <c r="A31" s="31">
        <v>43618</v>
      </c>
      <c r="B31" t="s">
        <v>2</v>
      </c>
      <c r="C31" t="s">
        <v>13</v>
      </c>
      <c r="D31" t="s">
        <v>14</v>
      </c>
      <c r="E31">
        <v>3092</v>
      </c>
      <c r="F31">
        <v>1</v>
      </c>
      <c r="G31">
        <v>3</v>
      </c>
      <c r="H31">
        <v>1</v>
      </c>
      <c r="I31" s="1">
        <v>7.5848272804364036</v>
      </c>
    </row>
    <row r="32" spans="1:9" x14ac:dyDescent="0.25">
      <c r="A32" s="31">
        <v>43618</v>
      </c>
      <c r="B32" t="s">
        <v>2</v>
      </c>
      <c r="C32" t="s">
        <v>13</v>
      </c>
      <c r="D32" t="s">
        <v>54</v>
      </c>
      <c r="E32">
        <v>116724</v>
      </c>
      <c r="F32">
        <v>14</v>
      </c>
      <c r="G32">
        <v>18</v>
      </c>
      <c r="H32">
        <v>3</v>
      </c>
      <c r="I32" s="1">
        <v>343.12305687441585</v>
      </c>
    </row>
    <row r="33" spans="1:9" x14ac:dyDescent="0.25">
      <c r="A33" s="31">
        <v>43618</v>
      </c>
      <c r="B33" t="s">
        <v>2</v>
      </c>
      <c r="C33" t="s">
        <v>13</v>
      </c>
      <c r="D33" t="s">
        <v>46</v>
      </c>
      <c r="E33">
        <v>3425</v>
      </c>
      <c r="F33">
        <v>2</v>
      </c>
      <c r="G33">
        <v>1</v>
      </c>
      <c r="H33">
        <v>0</v>
      </c>
      <c r="I33" s="1">
        <v>57.077483384119752</v>
      </c>
    </row>
    <row r="34" spans="1:9" x14ac:dyDescent="0.25">
      <c r="A34" s="31">
        <v>43618</v>
      </c>
      <c r="B34" t="s">
        <v>2</v>
      </c>
      <c r="C34" t="s">
        <v>13</v>
      </c>
      <c r="D34" t="s">
        <v>20</v>
      </c>
      <c r="E34">
        <v>837</v>
      </c>
      <c r="F34">
        <v>0</v>
      </c>
      <c r="G34">
        <v>0</v>
      </c>
      <c r="H34">
        <v>0</v>
      </c>
      <c r="I34" s="1">
        <v>7.9822572971628256</v>
      </c>
    </row>
    <row r="35" spans="1:9" x14ac:dyDescent="0.25">
      <c r="A35" s="31">
        <v>43618</v>
      </c>
      <c r="B35" t="s">
        <v>2</v>
      </c>
      <c r="C35" t="s">
        <v>21</v>
      </c>
      <c r="D35" t="s">
        <v>55</v>
      </c>
      <c r="E35">
        <v>138320</v>
      </c>
      <c r="F35">
        <v>58</v>
      </c>
      <c r="G35">
        <v>0</v>
      </c>
      <c r="H35">
        <v>0</v>
      </c>
      <c r="I35" s="1">
        <v>434.56199887951902</v>
      </c>
    </row>
    <row r="36" spans="1:9" x14ac:dyDescent="0.25">
      <c r="A36" s="31">
        <v>43618</v>
      </c>
      <c r="B36" t="s">
        <v>2</v>
      </c>
      <c r="C36" t="s">
        <v>21</v>
      </c>
      <c r="D36" t="s">
        <v>22</v>
      </c>
      <c r="E36">
        <v>1050</v>
      </c>
      <c r="F36">
        <v>1</v>
      </c>
      <c r="G36">
        <v>0</v>
      </c>
      <c r="H36">
        <v>0</v>
      </c>
      <c r="I36" s="1">
        <v>2.2992948586390667</v>
      </c>
    </row>
    <row r="37" spans="1:9" x14ac:dyDescent="0.25">
      <c r="A37" s="31">
        <v>43618</v>
      </c>
      <c r="B37" t="s">
        <v>2</v>
      </c>
      <c r="C37" t="s">
        <v>21</v>
      </c>
      <c r="D37" t="s">
        <v>23</v>
      </c>
      <c r="E37">
        <v>1102</v>
      </c>
      <c r="F37">
        <v>2</v>
      </c>
      <c r="G37">
        <v>1</v>
      </c>
      <c r="H37">
        <v>0</v>
      </c>
      <c r="I37" s="1">
        <v>2.1270376794887782</v>
      </c>
    </row>
    <row r="38" spans="1:9" x14ac:dyDescent="0.25">
      <c r="A38" s="31">
        <v>43619</v>
      </c>
      <c r="B38" t="s">
        <v>2</v>
      </c>
      <c r="C38" t="s">
        <v>3</v>
      </c>
      <c r="D38" t="s">
        <v>5</v>
      </c>
      <c r="E38">
        <v>3555</v>
      </c>
      <c r="F38">
        <v>0</v>
      </c>
      <c r="G38">
        <v>0</v>
      </c>
      <c r="H38">
        <v>0</v>
      </c>
      <c r="I38" s="1">
        <v>9.4407208251810637</v>
      </c>
    </row>
    <row r="39" spans="1:9" x14ac:dyDescent="0.25">
      <c r="A39" s="31">
        <v>43619</v>
      </c>
      <c r="B39" t="s">
        <v>2</v>
      </c>
      <c r="C39" t="s">
        <v>3</v>
      </c>
      <c r="D39" t="s">
        <v>6</v>
      </c>
      <c r="E39">
        <v>6256</v>
      </c>
      <c r="F39">
        <v>0</v>
      </c>
      <c r="G39">
        <v>0</v>
      </c>
      <c r="H39">
        <v>0</v>
      </c>
      <c r="I39" s="1">
        <v>17.432018894547525</v>
      </c>
    </row>
    <row r="40" spans="1:9" x14ac:dyDescent="0.25">
      <c r="A40" s="31">
        <v>43619</v>
      </c>
      <c r="B40" t="s">
        <v>2</v>
      </c>
      <c r="C40" t="s">
        <v>3</v>
      </c>
      <c r="D40" t="s">
        <v>9</v>
      </c>
      <c r="E40">
        <v>1165</v>
      </c>
      <c r="F40">
        <v>0</v>
      </c>
      <c r="G40">
        <v>10</v>
      </c>
      <c r="H40">
        <v>0</v>
      </c>
      <c r="I40" s="1">
        <v>3.1826097075032158</v>
      </c>
    </row>
    <row r="41" spans="1:9" x14ac:dyDescent="0.25">
      <c r="A41" s="31">
        <v>43619</v>
      </c>
      <c r="B41" t="s">
        <v>2</v>
      </c>
      <c r="C41" t="s">
        <v>3</v>
      </c>
      <c r="D41" t="s">
        <v>10</v>
      </c>
      <c r="E41">
        <v>4360</v>
      </c>
      <c r="F41">
        <v>0</v>
      </c>
      <c r="G41">
        <v>8</v>
      </c>
      <c r="H41">
        <v>0</v>
      </c>
      <c r="I41" s="1">
        <v>12.379277517959618</v>
      </c>
    </row>
    <row r="42" spans="1:9" x14ac:dyDescent="0.25">
      <c r="A42" s="31">
        <v>43619</v>
      </c>
      <c r="B42" t="s">
        <v>2</v>
      </c>
      <c r="C42" t="s">
        <v>3</v>
      </c>
      <c r="D42" t="s">
        <v>11</v>
      </c>
      <c r="E42">
        <v>4482</v>
      </c>
      <c r="F42">
        <v>1</v>
      </c>
      <c r="G42">
        <v>10</v>
      </c>
      <c r="H42">
        <v>0</v>
      </c>
      <c r="I42" s="1">
        <v>12.688523089734025</v>
      </c>
    </row>
    <row r="43" spans="1:9" x14ac:dyDescent="0.25">
      <c r="A43" s="31">
        <v>43619</v>
      </c>
      <c r="B43" t="s">
        <v>2</v>
      </c>
      <c r="C43" t="s">
        <v>3</v>
      </c>
      <c r="D43" t="s">
        <v>12</v>
      </c>
      <c r="E43">
        <v>11328</v>
      </c>
      <c r="F43">
        <v>2</v>
      </c>
      <c r="G43">
        <v>1</v>
      </c>
      <c r="H43">
        <v>0</v>
      </c>
      <c r="I43" s="1">
        <v>31.397957133677512</v>
      </c>
    </row>
    <row r="44" spans="1:9" x14ac:dyDescent="0.25">
      <c r="A44" s="31">
        <v>43619</v>
      </c>
      <c r="B44" t="s">
        <v>2</v>
      </c>
      <c r="C44" t="s">
        <v>13</v>
      </c>
      <c r="D44" t="s">
        <v>16</v>
      </c>
      <c r="E44">
        <v>12</v>
      </c>
      <c r="F44">
        <v>0</v>
      </c>
      <c r="G44">
        <v>0</v>
      </c>
      <c r="H44">
        <v>0</v>
      </c>
      <c r="I44" s="1">
        <v>8.9804587934916528E-3</v>
      </c>
    </row>
    <row r="45" spans="1:9" x14ac:dyDescent="0.25">
      <c r="A45" s="31">
        <v>43619</v>
      </c>
      <c r="B45" t="s">
        <v>2</v>
      </c>
      <c r="C45" t="s">
        <v>13</v>
      </c>
      <c r="D45" t="s">
        <v>33</v>
      </c>
      <c r="E45">
        <v>3979</v>
      </c>
      <c r="F45">
        <v>2</v>
      </c>
      <c r="G45">
        <v>0</v>
      </c>
      <c r="H45">
        <v>0</v>
      </c>
      <c r="I45" s="1">
        <v>34.991309483367331</v>
      </c>
    </row>
    <row r="46" spans="1:9" x14ac:dyDescent="0.25">
      <c r="A46" s="31">
        <v>43619</v>
      </c>
      <c r="B46" t="s">
        <v>2</v>
      </c>
      <c r="C46" t="s">
        <v>13</v>
      </c>
      <c r="D46" t="s">
        <v>14</v>
      </c>
      <c r="E46">
        <v>1715</v>
      </c>
      <c r="F46">
        <v>2</v>
      </c>
      <c r="G46">
        <v>0</v>
      </c>
      <c r="H46">
        <v>0</v>
      </c>
      <c r="I46" s="1">
        <v>4.2129790491676014</v>
      </c>
    </row>
    <row r="47" spans="1:9" x14ac:dyDescent="0.25">
      <c r="A47" s="31">
        <v>43619</v>
      </c>
      <c r="B47" t="s">
        <v>2</v>
      </c>
      <c r="C47" t="s">
        <v>13</v>
      </c>
      <c r="D47" t="s">
        <v>54</v>
      </c>
      <c r="E47">
        <v>83365</v>
      </c>
      <c r="F47">
        <v>13</v>
      </c>
      <c r="G47">
        <v>0</v>
      </c>
      <c r="H47">
        <v>0</v>
      </c>
      <c r="I47" s="1">
        <v>241.65008894875081</v>
      </c>
    </row>
    <row r="48" spans="1:9" x14ac:dyDescent="0.25">
      <c r="A48" s="31">
        <v>43619</v>
      </c>
      <c r="B48" t="s">
        <v>2</v>
      </c>
      <c r="C48" t="s">
        <v>13</v>
      </c>
      <c r="D48" t="s">
        <v>46</v>
      </c>
      <c r="E48">
        <v>7129</v>
      </c>
      <c r="F48">
        <v>3</v>
      </c>
      <c r="G48">
        <v>0</v>
      </c>
      <c r="H48">
        <v>0</v>
      </c>
      <c r="I48" s="1">
        <v>115.91237267376096</v>
      </c>
    </row>
    <row r="49" spans="1:9" x14ac:dyDescent="0.25">
      <c r="A49" s="31">
        <v>43619</v>
      </c>
      <c r="B49" t="s">
        <v>2</v>
      </c>
      <c r="C49" t="s">
        <v>21</v>
      </c>
      <c r="D49" t="s">
        <v>55</v>
      </c>
      <c r="E49">
        <v>145044</v>
      </c>
      <c r="F49">
        <v>63</v>
      </c>
      <c r="G49">
        <v>1</v>
      </c>
      <c r="H49">
        <v>0</v>
      </c>
      <c r="I49" s="1">
        <v>445.00595217134423</v>
      </c>
    </row>
    <row r="50" spans="1:9" x14ac:dyDescent="0.25">
      <c r="A50" s="31">
        <v>43619</v>
      </c>
      <c r="B50" t="s">
        <v>2</v>
      </c>
      <c r="C50" t="s">
        <v>21</v>
      </c>
      <c r="D50" t="s">
        <v>23</v>
      </c>
      <c r="E50">
        <v>19498</v>
      </c>
      <c r="F50">
        <v>13</v>
      </c>
      <c r="G50">
        <v>0</v>
      </c>
      <c r="H50">
        <v>0</v>
      </c>
      <c r="I50" s="1">
        <v>35.847331474253942</v>
      </c>
    </row>
    <row r="51" spans="1:9" x14ac:dyDescent="0.25">
      <c r="A51" s="31">
        <v>43620</v>
      </c>
      <c r="B51" t="s">
        <v>2</v>
      </c>
      <c r="C51" t="s">
        <v>3</v>
      </c>
      <c r="D51" t="s">
        <v>5</v>
      </c>
      <c r="E51">
        <v>5229</v>
      </c>
      <c r="F51">
        <v>0</v>
      </c>
      <c r="G51">
        <v>3</v>
      </c>
      <c r="H51">
        <v>0</v>
      </c>
      <c r="I51" s="1">
        <v>14.2080466663206</v>
      </c>
    </row>
    <row r="52" spans="1:9" x14ac:dyDescent="0.25">
      <c r="A52" s="31">
        <v>43620</v>
      </c>
      <c r="B52" t="s">
        <v>2</v>
      </c>
      <c r="C52" t="s">
        <v>3</v>
      </c>
      <c r="D52" t="s">
        <v>6</v>
      </c>
      <c r="E52">
        <v>10036</v>
      </c>
      <c r="F52">
        <v>4</v>
      </c>
      <c r="G52">
        <v>4</v>
      </c>
      <c r="H52">
        <v>0</v>
      </c>
      <c r="I52" s="1">
        <v>28.445669781113246</v>
      </c>
    </row>
    <row r="53" spans="1:9" x14ac:dyDescent="0.25">
      <c r="A53" s="31">
        <v>43620</v>
      </c>
      <c r="B53" t="s">
        <v>2</v>
      </c>
      <c r="C53" t="s">
        <v>3</v>
      </c>
      <c r="D53" t="s">
        <v>9</v>
      </c>
      <c r="E53">
        <v>1245</v>
      </c>
      <c r="F53">
        <v>0</v>
      </c>
      <c r="G53">
        <v>0</v>
      </c>
      <c r="H53">
        <v>0</v>
      </c>
      <c r="I53" s="1">
        <v>3.3744209101774527</v>
      </c>
    </row>
    <row r="54" spans="1:9" x14ac:dyDescent="0.25">
      <c r="A54" s="31">
        <v>43620</v>
      </c>
      <c r="B54" t="s">
        <v>2</v>
      </c>
      <c r="C54" t="s">
        <v>3</v>
      </c>
      <c r="D54" t="s">
        <v>10</v>
      </c>
      <c r="E54">
        <v>3793</v>
      </c>
      <c r="F54">
        <v>0</v>
      </c>
      <c r="G54">
        <v>0</v>
      </c>
      <c r="H54">
        <v>0</v>
      </c>
      <c r="I54" s="1">
        <v>10.745056553229851</v>
      </c>
    </row>
    <row r="55" spans="1:9" x14ac:dyDescent="0.25">
      <c r="A55" s="31">
        <v>43620</v>
      </c>
      <c r="B55" t="s">
        <v>2</v>
      </c>
      <c r="C55" t="s">
        <v>3</v>
      </c>
      <c r="D55" t="s">
        <v>11</v>
      </c>
      <c r="E55">
        <v>5885</v>
      </c>
      <c r="F55">
        <v>2</v>
      </c>
      <c r="G55">
        <v>0</v>
      </c>
      <c r="H55">
        <v>0</v>
      </c>
      <c r="I55" s="1">
        <v>16.879701960792918</v>
      </c>
    </row>
    <row r="56" spans="1:9" x14ac:dyDescent="0.25">
      <c r="A56" s="31">
        <v>43620</v>
      </c>
      <c r="B56" t="s">
        <v>2</v>
      </c>
      <c r="C56" t="s">
        <v>3</v>
      </c>
      <c r="D56" t="s">
        <v>12</v>
      </c>
      <c r="E56">
        <v>18957</v>
      </c>
      <c r="F56">
        <v>4</v>
      </c>
      <c r="G56">
        <v>23</v>
      </c>
      <c r="H56">
        <v>0</v>
      </c>
      <c r="I56" s="1">
        <v>53.320756564753211</v>
      </c>
    </row>
    <row r="57" spans="1:9" x14ac:dyDescent="0.25">
      <c r="A57" s="31">
        <v>43620</v>
      </c>
      <c r="B57" t="s">
        <v>2</v>
      </c>
      <c r="C57" t="s">
        <v>13</v>
      </c>
      <c r="D57" t="s">
        <v>33</v>
      </c>
      <c r="E57">
        <v>2340</v>
      </c>
      <c r="F57">
        <v>1</v>
      </c>
      <c r="G57">
        <v>1</v>
      </c>
      <c r="H57">
        <v>0</v>
      </c>
      <c r="I57" s="1">
        <v>21.023807255119088</v>
      </c>
    </row>
    <row r="58" spans="1:9" x14ac:dyDescent="0.25">
      <c r="A58" s="31">
        <v>43620</v>
      </c>
      <c r="B58" t="s">
        <v>2</v>
      </c>
      <c r="C58" t="s">
        <v>13</v>
      </c>
      <c r="D58" t="s">
        <v>54</v>
      </c>
      <c r="E58">
        <v>138136</v>
      </c>
      <c r="F58">
        <v>27</v>
      </c>
      <c r="G58">
        <v>1</v>
      </c>
      <c r="H58">
        <v>0</v>
      </c>
      <c r="I58" s="1">
        <v>321.78333629604225</v>
      </c>
    </row>
    <row r="59" spans="1:9" x14ac:dyDescent="0.25">
      <c r="A59" s="31">
        <v>43620</v>
      </c>
      <c r="B59" t="s">
        <v>2</v>
      </c>
      <c r="C59" t="s">
        <v>13</v>
      </c>
      <c r="D59" t="s">
        <v>46</v>
      </c>
      <c r="E59">
        <v>4416</v>
      </c>
      <c r="F59">
        <v>2</v>
      </c>
      <c r="G59">
        <v>8</v>
      </c>
      <c r="H59">
        <v>5</v>
      </c>
      <c r="I59" s="1">
        <v>73.625971133435712</v>
      </c>
    </row>
    <row r="60" spans="1:9" x14ac:dyDescent="0.25">
      <c r="A60" s="31">
        <v>43620</v>
      </c>
      <c r="B60" t="s">
        <v>2</v>
      </c>
      <c r="C60" t="s">
        <v>21</v>
      </c>
      <c r="D60" t="s">
        <v>55</v>
      </c>
      <c r="E60">
        <v>112401</v>
      </c>
      <c r="F60">
        <v>35</v>
      </c>
      <c r="G60">
        <v>0</v>
      </c>
      <c r="H60">
        <v>0</v>
      </c>
      <c r="I60" s="1">
        <v>286.25479447077498</v>
      </c>
    </row>
    <row r="61" spans="1:9" x14ac:dyDescent="0.25">
      <c r="A61" s="31">
        <v>43620</v>
      </c>
      <c r="B61" t="s">
        <v>2</v>
      </c>
      <c r="C61" t="s">
        <v>21</v>
      </c>
      <c r="D61" t="s">
        <v>23</v>
      </c>
      <c r="E61">
        <v>16325</v>
      </c>
      <c r="F61">
        <v>22</v>
      </c>
      <c r="G61">
        <v>7</v>
      </c>
      <c r="H61">
        <v>0</v>
      </c>
      <c r="I61" s="1">
        <v>40.491147930050666</v>
      </c>
    </row>
    <row r="62" spans="1:9" x14ac:dyDescent="0.25">
      <c r="A62" s="31">
        <v>43621</v>
      </c>
      <c r="B62" t="s">
        <v>2</v>
      </c>
      <c r="C62" t="s">
        <v>3</v>
      </c>
      <c r="D62" t="s">
        <v>5</v>
      </c>
      <c r="E62">
        <v>6290</v>
      </c>
      <c r="F62">
        <v>1</v>
      </c>
      <c r="G62">
        <v>1</v>
      </c>
      <c r="H62">
        <v>0</v>
      </c>
      <c r="I62" s="1">
        <v>16.854956824450866</v>
      </c>
    </row>
    <row r="63" spans="1:9" x14ac:dyDescent="0.25">
      <c r="A63" s="31">
        <v>43621</v>
      </c>
      <c r="B63" t="s">
        <v>2</v>
      </c>
      <c r="C63" t="s">
        <v>3</v>
      </c>
      <c r="D63" t="s">
        <v>6</v>
      </c>
      <c r="E63">
        <v>11564</v>
      </c>
      <c r="F63">
        <v>4</v>
      </c>
      <c r="G63">
        <v>4</v>
      </c>
      <c r="H63">
        <v>0</v>
      </c>
      <c r="I63" s="1">
        <v>32.432344596321265</v>
      </c>
    </row>
    <row r="64" spans="1:9" x14ac:dyDescent="0.25">
      <c r="A64" s="31">
        <v>43621</v>
      </c>
      <c r="B64" t="s">
        <v>2</v>
      </c>
      <c r="C64" t="s">
        <v>3</v>
      </c>
      <c r="D64" t="s">
        <v>9</v>
      </c>
      <c r="E64">
        <v>1260</v>
      </c>
      <c r="F64">
        <v>0</v>
      </c>
      <c r="G64">
        <v>0</v>
      </c>
      <c r="H64">
        <v>0</v>
      </c>
      <c r="I64" s="1">
        <v>3.4543673752126121</v>
      </c>
    </row>
    <row r="65" spans="1:9" x14ac:dyDescent="0.25">
      <c r="A65" s="31">
        <v>43621</v>
      </c>
      <c r="B65" t="s">
        <v>2</v>
      </c>
      <c r="C65" t="s">
        <v>3</v>
      </c>
      <c r="D65" t="s">
        <v>10</v>
      </c>
      <c r="E65">
        <v>4066</v>
      </c>
      <c r="F65">
        <v>2</v>
      </c>
      <c r="G65">
        <v>2</v>
      </c>
      <c r="H65">
        <v>0</v>
      </c>
      <c r="I65" s="1">
        <v>11.517719171976143</v>
      </c>
    </row>
    <row r="66" spans="1:9" x14ac:dyDescent="0.25">
      <c r="A66" s="31">
        <v>43621</v>
      </c>
      <c r="B66" t="s">
        <v>2</v>
      </c>
      <c r="C66" t="s">
        <v>3</v>
      </c>
      <c r="D66" t="s">
        <v>11</v>
      </c>
      <c r="E66">
        <v>5914</v>
      </c>
      <c r="F66">
        <v>1</v>
      </c>
      <c r="G66">
        <v>0</v>
      </c>
      <c r="H66">
        <v>0</v>
      </c>
      <c r="I66" s="1">
        <v>16.911790774763453</v>
      </c>
    </row>
    <row r="67" spans="1:9" x14ac:dyDescent="0.25">
      <c r="A67" s="31">
        <v>43621</v>
      </c>
      <c r="B67" t="s">
        <v>2</v>
      </c>
      <c r="C67" t="s">
        <v>3</v>
      </c>
      <c r="D67" t="s">
        <v>12</v>
      </c>
      <c r="E67">
        <v>17911</v>
      </c>
      <c r="F67">
        <v>3</v>
      </c>
      <c r="G67">
        <v>0</v>
      </c>
      <c r="H67">
        <v>0</v>
      </c>
      <c r="I67" s="1">
        <v>50.065059482789401</v>
      </c>
    </row>
    <row r="68" spans="1:9" x14ac:dyDescent="0.25">
      <c r="A68" s="31">
        <v>43621</v>
      </c>
      <c r="B68" t="s">
        <v>2</v>
      </c>
      <c r="C68" t="s">
        <v>13</v>
      </c>
      <c r="D68" t="s">
        <v>33</v>
      </c>
      <c r="E68">
        <v>2962</v>
      </c>
      <c r="F68">
        <v>0</v>
      </c>
      <c r="G68">
        <v>1</v>
      </c>
      <c r="H68">
        <v>0</v>
      </c>
      <c r="I68" s="1">
        <v>24.595091136013721</v>
      </c>
    </row>
    <row r="69" spans="1:9" x14ac:dyDescent="0.25">
      <c r="A69" s="31">
        <v>43621</v>
      </c>
      <c r="B69" t="s">
        <v>2</v>
      </c>
      <c r="C69" t="s">
        <v>13</v>
      </c>
      <c r="D69" t="s">
        <v>54</v>
      </c>
      <c r="E69">
        <v>131247</v>
      </c>
      <c r="F69">
        <v>17</v>
      </c>
      <c r="G69">
        <v>0</v>
      </c>
      <c r="H69">
        <v>0</v>
      </c>
      <c r="I69" s="1">
        <v>319.41934178649808</v>
      </c>
    </row>
    <row r="70" spans="1:9" x14ac:dyDescent="0.25">
      <c r="A70" s="31">
        <v>43621</v>
      </c>
      <c r="B70" t="s">
        <v>2</v>
      </c>
      <c r="C70" t="s">
        <v>13</v>
      </c>
      <c r="D70" t="s">
        <v>46</v>
      </c>
      <c r="E70">
        <v>2596</v>
      </c>
      <c r="F70">
        <v>2</v>
      </c>
      <c r="G70">
        <v>0</v>
      </c>
      <c r="H70">
        <v>0</v>
      </c>
      <c r="I70" s="1">
        <v>42.719618206996003</v>
      </c>
    </row>
    <row r="71" spans="1:9" x14ac:dyDescent="0.25">
      <c r="A71" s="31">
        <v>43621</v>
      </c>
      <c r="B71" t="s">
        <v>2</v>
      </c>
      <c r="C71" t="s">
        <v>21</v>
      </c>
      <c r="D71" t="s">
        <v>55</v>
      </c>
      <c r="E71">
        <v>103283</v>
      </c>
      <c r="F71">
        <v>41</v>
      </c>
      <c r="G71">
        <v>0</v>
      </c>
      <c r="H71">
        <v>0</v>
      </c>
      <c r="I71" s="1">
        <v>264.12582508586468</v>
      </c>
    </row>
    <row r="72" spans="1:9" x14ac:dyDescent="0.25">
      <c r="A72" s="31">
        <v>43621</v>
      </c>
      <c r="B72" t="s">
        <v>2</v>
      </c>
      <c r="C72" t="s">
        <v>21</v>
      </c>
      <c r="D72" t="s">
        <v>22</v>
      </c>
      <c r="E72">
        <v>2921</v>
      </c>
      <c r="F72">
        <v>2</v>
      </c>
      <c r="G72">
        <v>1</v>
      </c>
      <c r="H72">
        <v>0</v>
      </c>
      <c r="I72" s="1">
        <v>8.311202476554632</v>
      </c>
    </row>
    <row r="73" spans="1:9" x14ac:dyDescent="0.25">
      <c r="A73" s="31">
        <v>43621</v>
      </c>
      <c r="B73" t="s">
        <v>2</v>
      </c>
      <c r="C73" t="s">
        <v>21</v>
      </c>
      <c r="D73" t="s">
        <v>23</v>
      </c>
      <c r="E73">
        <v>17701</v>
      </c>
      <c r="F73">
        <v>21</v>
      </c>
      <c r="G73">
        <v>3</v>
      </c>
      <c r="H73">
        <v>0</v>
      </c>
      <c r="I73" s="1">
        <v>54.513984592448914</v>
      </c>
    </row>
    <row r="74" spans="1:9" x14ac:dyDescent="0.25">
      <c r="A74" s="31">
        <v>43622</v>
      </c>
      <c r="B74" t="s">
        <v>2</v>
      </c>
      <c r="C74" t="s">
        <v>3</v>
      </c>
      <c r="D74" t="s">
        <v>5</v>
      </c>
      <c r="E74">
        <v>5164</v>
      </c>
      <c r="F74">
        <v>2</v>
      </c>
      <c r="G74">
        <v>8</v>
      </c>
      <c r="H74">
        <v>0</v>
      </c>
      <c r="I74" s="1">
        <v>13.87013142699913</v>
      </c>
    </row>
    <row r="75" spans="1:9" x14ac:dyDescent="0.25">
      <c r="A75" s="31">
        <v>43622</v>
      </c>
      <c r="B75" t="s">
        <v>2</v>
      </c>
      <c r="C75" t="s">
        <v>3</v>
      </c>
      <c r="D75" t="s">
        <v>6</v>
      </c>
      <c r="E75">
        <v>10257</v>
      </c>
      <c r="F75">
        <v>3</v>
      </c>
      <c r="G75">
        <v>14</v>
      </c>
      <c r="H75">
        <v>0</v>
      </c>
      <c r="I75" s="1">
        <v>28.803604913057736</v>
      </c>
    </row>
    <row r="76" spans="1:9" x14ac:dyDescent="0.25">
      <c r="A76" s="31">
        <v>43622</v>
      </c>
      <c r="B76" t="s">
        <v>2</v>
      </c>
      <c r="C76" t="s">
        <v>3</v>
      </c>
      <c r="D76" t="s">
        <v>9</v>
      </c>
      <c r="E76">
        <v>647</v>
      </c>
      <c r="F76">
        <v>0</v>
      </c>
      <c r="G76">
        <v>0</v>
      </c>
      <c r="H76">
        <v>0</v>
      </c>
      <c r="I76" s="1">
        <v>1.7509045358622504</v>
      </c>
    </row>
    <row r="77" spans="1:9" x14ac:dyDescent="0.25">
      <c r="A77" s="31">
        <v>43622</v>
      </c>
      <c r="B77" t="s">
        <v>2</v>
      </c>
      <c r="C77" t="s">
        <v>3</v>
      </c>
      <c r="D77" t="s">
        <v>10</v>
      </c>
      <c r="E77">
        <v>2083</v>
      </c>
      <c r="F77">
        <v>0</v>
      </c>
      <c r="G77">
        <v>0</v>
      </c>
      <c r="H77">
        <v>0</v>
      </c>
      <c r="I77" s="1">
        <v>5.9447871115139073</v>
      </c>
    </row>
    <row r="78" spans="1:9" x14ac:dyDescent="0.25">
      <c r="A78" s="31">
        <v>43622</v>
      </c>
      <c r="B78" t="s">
        <v>2</v>
      </c>
      <c r="C78" t="s">
        <v>3</v>
      </c>
      <c r="D78" t="s">
        <v>11</v>
      </c>
      <c r="E78">
        <v>8573</v>
      </c>
      <c r="F78">
        <v>2</v>
      </c>
      <c r="G78">
        <v>1</v>
      </c>
      <c r="H78">
        <v>0</v>
      </c>
      <c r="I78" s="1">
        <v>24.20267129187495</v>
      </c>
    </row>
    <row r="79" spans="1:9" x14ac:dyDescent="0.25">
      <c r="A79" s="31">
        <v>43622</v>
      </c>
      <c r="B79" t="s">
        <v>2</v>
      </c>
      <c r="C79" t="s">
        <v>3</v>
      </c>
      <c r="D79" t="s">
        <v>12</v>
      </c>
      <c r="E79">
        <v>19761</v>
      </c>
      <c r="F79">
        <v>10</v>
      </c>
      <c r="G79">
        <v>3</v>
      </c>
      <c r="H79">
        <v>0</v>
      </c>
      <c r="I79" s="1">
        <v>54.373204774076648</v>
      </c>
    </row>
    <row r="80" spans="1:9" x14ac:dyDescent="0.25">
      <c r="A80" s="31">
        <v>43622</v>
      </c>
      <c r="B80" t="s">
        <v>2</v>
      </c>
      <c r="C80" t="s">
        <v>13</v>
      </c>
      <c r="D80" t="s">
        <v>33</v>
      </c>
      <c r="E80">
        <v>2513</v>
      </c>
      <c r="F80">
        <v>2</v>
      </c>
      <c r="G80">
        <v>0</v>
      </c>
      <c r="H80">
        <v>0</v>
      </c>
      <c r="I80" s="1">
        <v>22.106588950200518</v>
      </c>
    </row>
    <row r="81" spans="1:9" x14ac:dyDescent="0.25">
      <c r="A81" s="31">
        <v>43622</v>
      </c>
      <c r="B81" t="s">
        <v>2</v>
      </c>
      <c r="C81" t="s">
        <v>13</v>
      </c>
      <c r="D81" t="s">
        <v>54</v>
      </c>
      <c r="E81">
        <v>136854</v>
      </c>
      <c r="F81">
        <v>24</v>
      </c>
      <c r="G81">
        <v>0</v>
      </c>
      <c r="H81">
        <v>0</v>
      </c>
      <c r="I81" s="1">
        <v>327.91286754237944</v>
      </c>
    </row>
    <row r="82" spans="1:9" x14ac:dyDescent="0.25">
      <c r="A82" s="31">
        <v>43622</v>
      </c>
      <c r="B82" t="s">
        <v>2</v>
      </c>
      <c r="C82" t="s">
        <v>13</v>
      </c>
      <c r="D82" t="s">
        <v>46</v>
      </c>
      <c r="E82">
        <v>2419</v>
      </c>
      <c r="F82">
        <v>0</v>
      </c>
      <c r="G82">
        <v>0</v>
      </c>
      <c r="H82">
        <v>0</v>
      </c>
      <c r="I82" s="1">
        <v>43.162686757248217</v>
      </c>
    </row>
    <row r="83" spans="1:9" x14ac:dyDescent="0.25">
      <c r="A83" s="31">
        <v>43622</v>
      </c>
      <c r="B83" t="s">
        <v>2</v>
      </c>
      <c r="C83" t="s">
        <v>21</v>
      </c>
      <c r="D83" t="s">
        <v>55</v>
      </c>
      <c r="E83">
        <v>122754</v>
      </c>
      <c r="F83">
        <v>42</v>
      </c>
      <c r="G83">
        <v>0</v>
      </c>
      <c r="H83">
        <v>0</v>
      </c>
      <c r="I83" s="1">
        <v>264.57018725477587</v>
      </c>
    </row>
    <row r="84" spans="1:9" x14ac:dyDescent="0.25">
      <c r="A84" s="31">
        <v>43622</v>
      </c>
      <c r="B84" t="s">
        <v>2</v>
      </c>
      <c r="C84" t="s">
        <v>21</v>
      </c>
      <c r="D84" t="s">
        <v>22</v>
      </c>
      <c r="E84">
        <v>3426</v>
      </c>
      <c r="F84">
        <v>1</v>
      </c>
      <c r="G84">
        <v>0</v>
      </c>
      <c r="H84">
        <v>0</v>
      </c>
      <c r="I84" s="1">
        <v>9.7420778188628958</v>
      </c>
    </row>
    <row r="85" spans="1:9" x14ac:dyDescent="0.25">
      <c r="A85" s="31">
        <v>43622</v>
      </c>
      <c r="B85" t="s">
        <v>2</v>
      </c>
      <c r="C85" t="s">
        <v>21</v>
      </c>
      <c r="D85" t="s">
        <v>23</v>
      </c>
      <c r="E85">
        <v>29013</v>
      </c>
      <c r="F85">
        <v>34</v>
      </c>
      <c r="G85">
        <v>0</v>
      </c>
      <c r="H85">
        <v>0</v>
      </c>
      <c r="I85" s="1">
        <v>44.804879490981108</v>
      </c>
    </row>
    <row r="86" spans="1:9" x14ac:dyDescent="0.25">
      <c r="A86" s="31">
        <v>43623</v>
      </c>
      <c r="B86" t="s">
        <v>2</v>
      </c>
      <c r="C86" t="s">
        <v>3</v>
      </c>
      <c r="D86" t="s">
        <v>5</v>
      </c>
      <c r="E86">
        <v>4935</v>
      </c>
      <c r="F86">
        <v>2</v>
      </c>
      <c r="G86">
        <v>0</v>
      </c>
      <c r="H86">
        <v>0</v>
      </c>
      <c r="I86" s="1">
        <v>13.165887092859025</v>
      </c>
    </row>
    <row r="87" spans="1:9" x14ac:dyDescent="0.25">
      <c r="A87" s="31">
        <v>43623</v>
      </c>
      <c r="B87" t="s">
        <v>2</v>
      </c>
      <c r="C87" t="s">
        <v>3</v>
      </c>
      <c r="D87" t="s">
        <v>6</v>
      </c>
      <c r="E87">
        <v>9756</v>
      </c>
      <c r="F87">
        <v>5</v>
      </c>
      <c r="G87">
        <v>5</v>
      </c>
      <c r="H87">
        <v>0</v>
      </c>
      <c r="I87" s="1">
        <v>27.313048411523422</v>
      </c>
    </row>
    <row r="88" spans="1:9" x14ac:dyDescent="0.25">
      <c r="A88" s="31">
        <v>43623</v>
      </c>
      <c r="B88" t="s">
        <v>2</v>
      </c>
      <c r="C88" t="s">
        <v>3</v>
      </c>
      <c r="D88" t="s">
        <v>9</v>
      </c>
      <c r="E88">
        <v>651</v>
      </c>
      <c r="F88">
        <v>0</v>
      </c>
      <c r="G88">
        <v>1</v>
      </c>
      <c r="H88">
        <v>0</v>
      </c>
      <c r="I88" s="1">
        <v>1.7191339271245529</v>
      </c>
    </row>
    <row r="89" spans="1:9" x14ac:dyDescent="0.25">
      <c r="A89" s="31">
        <v>43623</v>
      </c>
      <c r="B89" t="s">
        <v>2</v>
      </c>
      <c r="C89" t="s">
        <v>3</v>
      </c>
      <c r="D89" t="s">
        <v>10</v>
      </c>
      <c r="E89">
        <v>2104</v>
      </c>
      <c r="F89">
        <v>0</v>
      </c>
      <c r="G89">
        <v>0</v>
      </c>
      <c r="H89">
        <v>0</v>
      </c>
      <c r="I89" s="1">
        <v>6.0105016915273319</v>
      </c>
    </row>
    <row r="90" spans="1:9" x14ac:dyDescent="0.25">
      <c r="A90" s="31">
        <v>43623</v>
      </c>
      <c r="B90" t="s">
        <v>2</v>
      </c>
      <c r="C90" t="s">
        <v>3</v>
      </c>
      <c r="D90" t="s">
        <v>11</v>
      </c>
      <c r="E90">
        <v>8354</v>
      </c>
      <c r="F90">
        <v>2</v>
      </c>
      <c r="G90">
        <v>0</v>
      </c>
      <c r="H90">
        <v>0</v>
      </c>
      <c r="I90" s="1">
        <v>23.221550969254068</v>
      </c>
    </row>
    <row r="91" spans="1:9" x14ac:dyDescent="0.25">
      <c r="A91" s="31">
        <v>43623</v>
      </c>
      <c r="B91" t="s">
        <v>2</v>
      </c>
      <c r="C91" t="s">
        <v>3</v>
      </c>
      <c r="D91" t="s">
        <v>12</v>
      </c>
      <c r="E91">
        <v>20240</v>
      </c>
      <c r="F91">
        <v>5</v>
      </c>
      <c r="G91">
        <v>0</v>
      </c>
      <c r="H91">
        <v>0</v>
      </c>
      <c r="I91" s="1">
        <v>55.5837073943473</v>
      </c>
    </row>
    <row r="92" spans="1:9" x14ac:dyDescent="0.25">
      <c r="A92" s="31">
        <v>43623</v>
      </c>
      <c r="B92" t="s">
        <v>2</v>
      </c>
      <c r="C92" t="s">
        <v>13</v>
      </c>
      <c r="D92" t="s">
        <v>33</v>
      </c>
      <c r="E92">
        <v>2347</v>
      </c>
      <c r="F92">
        <v>0</v>
      </c>
      <c r="G92">
        <v>1</v>
      </c>
      <c r="H92">
        <v>0</v>
      </c>
      <c r="I92" s="1">
        <v>21.310316751041142</v>
      </c>
    </row>
    <row r="93" spans="1:9" x14ac:dyDescent="0.25">
      <c r="A93" s="31">
        <v>43623</v>
      </c>
      <c r="B93" t="s">
        <v>2</v>
      </c>
      <c r="C93" t="s">
        <v>13</v>
      </c>
      <c r="D93" t="s">
        <v>54</v>
      </c>
      <c r="E93">
        <v>133375</v>
      </c>
      <c r="F93">
        <v>19</v>
      </c>
      <c r="G93">
        <v>2</v>
      </c>
      <c r="H93">
        <v>0</v>
      </c>
      <c r="I93" s="1">
        <v>318.12740774343916</v>
      </c>
    </row>
    <row r="94" spans="1:9" x14ac:dyDescent="0.25">
      <c r="A94" s="31">
        <v>43623</v>
      </c>
      <c r="B94" t="s">
        <v>2</v>
      </c>
      <c r="C94" t="s">
        <v>13</v>
      </c>
      <c r="D94" t="s">
        <v>46</v>
      </c>
      <c r="E94">
        <v>2336</v>
      </c>
      <c r="F94">
        <v>0</v>
      </c>
      <c r="G94">
        <v>1</v>
      </c>
      <c r="H94">
        <v>0</v>
      </c>
      <c r="I94" s="1">
        <v>42.570718955754408</v>
      </c>
    </row>
    <row r="95" spans="1:9" x14ac:dyDescent="0.25">
      <c r="A95" s="31">
        <v>43623</v>
      </c>
      <c r="B95" t="s">
        <v>2</v>
      </c>
      <c r="C95" t="s">
        <v>21</v>
      </c>
      <c r="D95" t="s">
        <v>55</v>
      </c>
      <c r="E95">
        <v>121079</v>
      </c>
      <c r="F95">
        <v>45</v>
      </c>
      <c r="G95">
        <v>0</v>
      </c>
      <c r="H95">
        <v>0</v>
      </c>
      <c r="I95" s="1">
        <v>266.19688152187399</v>
      </c>
    </row>
    <row r="96" spans="1:9" x14ac:dyDescent="0.25">
      <c r="A96" s="31">
        <v>43623</v>
      </c>
      <c r="B96" t="s">
        <v>2</v>
      </c>
      <c r="C96" t="s">
        <v>21</v>
      </c>
      <c r="D96" t="s">
        <v>22</v>
      </c>
      <c r="E96">
        <v>3319</v>
      </c>
      <c r="F96">
        <v>2</v>
      </c>
      <c r="G96">
        <v>6</v>
      </c>
      <c r="H96">
        <v>0</v>
      </c>
      <c r="I96" s="1">
        <v>9.602394040737078</v>
      </c>
    </row>
    <row r="97" spans="1:9" x14ac:dyDescent="0.25">
      <c r="A97" s="31">
        <v>43623</v>
      </c>
      <c r="B97" t="s">
        <v>2</v>
      </c>
      <c r="C97" t="s">
        <v>21</v>
      </c>
      <c r="D97" t="s">
        <v>23</v>
      </c>
      <c r="E97">
        <v>30724</v>
      </c>
      <c r="F97">
        <v>60</v>
      </c>
      <c r="G97">
        <v>0</v>
      </c>
      <c r="H97">
        <v>0</v>
      </c>
      <c r="I97" s="1">
        <v>45.008851125004469</v>
      </c>
    </row>
    <row r="98" spans="1:9" x14ac:dyDescent="0.25">
      <c r="A98" s="31">
        <v>43624</v>
      </c>
      <c r="B98" t="s">
        <v>2</v>
      </c>
      <c r="C98" t="s">
        <v>3</v>
      </c>
      <c r="D98" t="s">
        <v>5</v>
      </c>
      <c r="E98">
        <v>5364</v>
      </c>
      <c r="F98">
        <v>3</v>
      </c>
      <c r="G98">
        <v>0</v>
      </c>
      <c r="H98">
        <v>0</v>
      </c>
      <c r="I98" s="1">
        <v>14.50557271857177</v>
      </c>
    </row>
    <row r="99" spans="1:9" x14ac:dyDescent="0.25">
      <c r="A99" s="31">
        <v>43624</v>
      </c>
      <c r="B99" t="s">
        <v>2</v>
      </c>
      <c r="C99" t="s">
        <v>3</v>
      </c>
      <c r="D99" t="s">
        <v>6</v>
      </c>
      <c r="E99">
        <v>10246</v>
      </c>
      <c r="F99">
        <v>2</v>
      </c>
      <c r="G99">
        <v>5</v>
      </c>
      <c r="H99">
        <v>0</v>
      </c>
      <c r="I99" s="1">
        <v>29.062987932823329</v>
      </c>
    </row>
    <row r="100" spans="1:9" x14ac:dyDescent="0.25">
      <c r="A100" s="31">
        <v>43624</v>
      </c>
      <c r="B100" t="s">
        <v>2</v>
      </c>
      <c r="C100" t="s">
        <v>3</v>
      </c>
      <c r="D100" t="s">
        <v>9</v>
      </c>
      <c r="E100">
        <v>538</v>
      </c>
      <c r="F100">
        <v>0</v>
      </c>
      <c r="G100">
        <v>3</v>
      </c>
      <c r="H100">
        <v>0</v>
      </c>
      <c r="I100" s="1">
        <v>1.4530914749696986</v>
      </c>
    </row>
    <row r="101" spans="1:9" x14ac:dyDescent="0.25">
      <c r="A101" s="31">
        <v>43624</v>
      </c>
      <c r="B101" t="s">
        <v>2</v>
      </c>
      <c r="C101" t="s">
        <v>3</v>
      </c>
      <c r="D101" t="s">
        <v>10</v>
      </c>
      <c r="E101">
        <v>2086</v>
      </c>
      <c r="F101">
        <v>2</v>
      </c>
      <c r="G101">
        <v>1</v>
      </c>
      <c r="H101">
        <v>0</v>
      </c>
      <c r="I101" s="1">
        <v>6.0012196656831049</v>
      </c>
    </row>
    <row r="102" spans="1:9" x14ac:dyDescent="0.25">
      <c r="A102" s="31">
        <v>43624</v>
      </c>
      <c r="B102" t="s">
        <v>2</v>
      </c>
      <c r="C102" t="s">
        <v>3</v>
      </c>
      <c r="D102" t="s">
        <v>11</v>
      </c>
      <c r="E102">
        <v>8431</v>
      </c>
      <c r="F102">
        <v>1</v>
      </c>
      <c r="G102">
        <v>19</v>
      </c>
      <c r="H102">
        <v>0</v>
      </c>
      <c r="I102" s="1">
        <v>24.202005764590591</v>
      </c>
    </row>
    <row r="103" spans="1:9" x14ac:dyDescent="0.25">
      <c r="A103" s="31">
        <v>43624</v>
      </c>
      <c r="B103" t="s">
        <v>2</v>
      </c>
      <c r="C103" t="s">
        <v>3</v>
      </c>
      <c r="D103" t="s">
        <v>12</v>
      </c>
      <c r="E103">
        <v>17685</v>
      </c>
      <c r="F103">
        <v>3</v>
      </c>
      <c r="G103">
        <v>6</v>
      </c>
      <c r="H103">
        <v>0</v>
      </c>
      <c r="I103" s="1">
        <v>49.994164188821692</v>
      </c>
    </row>
    <row r="104" spans="1:9" x14ac:dyDescent="0.25">
      <c r="A104" s="31">
        <v>43624</v>
      </c>
      <c r="B104" t="s">
        <v>2</v>
      </c>
      <c r="C104" t="s">
        <v>13</v>
      </c>
      <c r="D104" t="s">
        <v>33</v>
      </c>
      <c r="E104">
        <v>5190</v>
      </c>
      <c r="F104">
        <v>1</v>
      </c>
      <c r="G104">
        <v>4</v>
      </c>
      <c r="H104">
        <v>0</v>
      </c>
      <c r="I104" s="1">
        <v>42.47180288334188</v>
      </c>
    </row>
    <row r="105" spans="1:9" x14ac:dyDescent="0.25">
      <c r="A105" s="31">
        <v>43624</v>
      </c>
      <c r="B105" t="s">
        <v>2</v>
      </c>
      <c r="C105" t="s">
        <v>13</v>
      </c>
      <c r="D105" t="s">
        <v>54</v>
      </c>
      <c r="E105">
        <v>134634</v>
      </c>
      <c r="F105">
        <v>21</v>
      </c>
      <c r="G105">
        <v>9</v>
      </c>
      <c r="H105">
        <v>4</v>
      </c>
      <c r="I105" s="1">
        <v>324.82561749586273</v>
      </c>
    </row>
    <row r="106" spans="1:9" x14ac:dyDescent="0.25">
      <c r="A106" s="31">
        <v>43624</v>
      </c>
      <c r="B106" t="s">
        <v>2</v>
      </c>
      <c r="C106" t="s">
        <v>13</v>
      </c>
      <c r="D106" t="s">
        <v>46</v>
      </c>
      <c r="E106">
        <v>1289</v>
      </c>
      <c r="F106">
        <v>1</v>
      </c>
      <c r="G106">
        <v>0</v>
      </c>
      <c r="H106">
        <v>0</v>
      </c>
      <c r="I106" s="1">
        <v>22.482688817462826</v>
      </c>
    </row>
    <row r="107" spans="1:9" x14ac:dyDescent="0.25">
      <c r="A107" s="31">
        <v>43624</v>
      </c>
      <c r="B107" t="s">
        <v>2</v>
      </c>
      <c r="C107" t="s">
        <v>21</v>
      </c>
      <c r="D107" t="s">
        <v>55</v>
      </c>
      <c r="E107">
        <v>137091</v>
      </c>
      <c r="F107">
        <v>47</v>
      </c>
      <c r="G107">
        <v>0</v>
      </c>
      <c r="H107">
        <v>0</v>
      </c>
      <c r="I107" s="1">
        <v>276.58883633506213</v>
      </c>
    </row>
    <row r="108" spans="1:9" x14ac:dyDescent="0.25">
      <c r="A108" s="31">
        <v>43624</v>
      </c>
      <c r="B108" t="s">
        <v>2</v>
      </c>
      <c r="C108" t="s">
        <v>21</v>
      </c>
      <c r="D108" t="s">
        <v>22</v>
      </c>
      <c r="E108">
        <v>1263</v>
      </c>
      <c r="F108">
        <v>0</v>
      </c>
      <c r="G108">
        <v>0</v>
      </c>
      <c r="H108">
        <v>0</v>
      </c>
      <c r="I108" s="1">
        <v>3.7041792807198486</v>
      </c>
    </row>
    <row r="109" spans="1:9" x14ac:dyDescent="0.25">
      <c r="A109" s="31">
        <v>43624</v>
      </c>
      <c r="B109" t="s">
        <v>2</v>
      </c>
      <c r="C109" t="s">
        <v>21</v>
      </c>
      <c r="D109" t="s">
        <v>23</v>
      </c>
      <c r="E109">
        <v>24897</v>
      </c>
      <c r="F109">
        <v>53</v>
      </c>
      <c r="G109">
        <v>0</v>
      </c>
      <c r="H109">
        <v>0</v>
      </c>
      <c r="I109" s="1">
        <v>39.751166860512569</v>
      </c>
    </row>
    <row r="110" spans="1:9" x14ac:dyDescent="0.25">
      <c r="A110" s="31">
        <v>43625</v>
      </c>
      <c r="B110" t="s">
        <v>2</v>
      </c>
      <c r="C110" t="s">
        <v>3</v>
      </c>
      <c r="D110" t="s">
        <v>5</v>
      </c>
      <c r="E110">
        <v>4812</v>
      </c>
      <c r="F110">
        <v>2</v>
      </c>
      <c r="G110">
        <v>0</v>
      </c>
      <c r="H110">
        <v>0</v>
      </c>
      <c r="I110" s="1">
        <v>13.473381495966416</v>
      </c>
    </row>
    <row r="111" spans="1:9" x14ac:dyDescent="0.25">
      <c r="A111" s="31">
        <v>43625</v>
      </c>
      <c r="B111" t="s">
        <v>2</v>
      </c>
      <c r="C111" t="s">
        <v>3</v>
      </c>
      <c r="D111" t="s">
        <v>6</v>
      </c>
      <c r="E111">
        <v>9772</v>
      </c>
      <c r="F111">
        <v>2</v>
      </c>
      <c r="G111">
        <v>3</v>
      </c>
      <c r="H111">
        <v>0</v>
      </c>
      <c r="I111" s="1">
        <v>27.891759741421662</v>
      </c>
    </row>
    <row r="112" spans="1:9" x14ac:dyDescent="0.25">
      <c r="A112" s="31">
        <v>43625</v>
      </c>
      <c r="B112" t="s">
        <v>2</v>
      </c>
      <c r="C112" t="s">
        <v>3</v>
      </c>
      <c r="D112" t="s">
        <v>9</v>
      </c>
      <c r="E112">
        <v>522</v>
      </c>
      <c r="F112">
        <v>0</v>
      </c>
      <c r="G112">
        <v>0</v>
      </c>
      <c r="H112">
        <v>0</v>
      </c>
      <c r="I112" s="1">
        <v>1.4552502790983806</v>
      </c>
    </row>
    <row r="113" spans="1:9" x14ac:dyDescent="0.25">
      <c r="A113" s="31">
        <v>43625</v>
      </c>
      <c r="B113" t="s">
        <v>2</v>
      </c>
      <c r="C113" t="s">
        <v>3</v>
      </c>
      <c r="D113" t="s">
        <v>10</v>
      </c>
      <c r="E113">
        <v>1695</v>
      </c>
      <c r="F113">
        <v>0</v>
      </c>
      <c r="G113">
        <v>4</v>
      </c>
      <c r="H113">
        <v>0</v>
      </c>
      <c r="I113" s="1">
        <v>4.9196483983501356</v>
      </c>
    </row>
    <row r="114" spans="1:9" x14ac:dyDescent="0.25">
      <c r="A114" s="31">
        <v>43625</v>
      </c>
      <c r="B114" t="s">
        <v>2</v>
      </c>
      <c r="C114" t="s">
        <v>3</v>
      </c>
      <c r="D114" t="s">
        <v>11</v>
      </c>
      <c r="E114">
        <v>8747</v>
      </c>
      <c r="F114">
        <v>2</v>
      </c>
      <c r="G114">
        <v>4</v>
      </c>
      <c r="H114">
        <v>0</v>
      </c>
      <c r="I114" s="1">
        <v>25.37197361369747</v>
      </c>
    </row>
    <row r="115" spans="1:9" x14ac:dyDescent="0.25">
      <c r="A115" s="31">
        <v>43625</v>
      </c>
      <c r="B115" t="s">
        <v>2</v>
      </c>
      <c r="C115" t="s">
        <v>3</v>
      </c>
      <c r="D115" t="s">
        <v>12</v>
      </c>
      <c r="E115">
        <v>18711</v>
      </c>
      <c r="F115">
        <v>1</v>
      </c>
      <c r="G115">
        <v>0</v>
      </c>
      <c r="H115">
        <v>0</v>
      </c>
      <c r="I115" s="1">
        <v>53.284589316393138</v>
      </c>
    </row>
    <row r="116" spans="1:9" x14ac:dyDescent="0.25">
      <c r="A116" s="31">
        <v>43625</v>
      </c>
      <c r="B116" t="s">
        <v>2</v>
      </c>
      <c r="C116" t="s">
        <v>13</v>
      </c>
      <c r="D116" t="s">
        <v>33</v>
      </c>
      <c r="E116">
        <v>8689</v>
      </c>
      <c r="F116">
        <v>1</v>
      </c>
      <c r="G116">
        <v>2</v>
      </c>
      <c r="H116">
        <v>0</v>
      </c>
      <c r="I116" s="1">
        <v>64.085635432193527</v>
      </c>
    </row>
    <row r="117" spans="1:9" x14ac:dyDescent="0.25">
      <c r="A117" s="31">
        <v>43625</v>
      </c>
      <c r="B117" t="s">
        <v>2</v>
      </c>
      <c r="C117" t="s">
        <v>13</v>
      </c>
      <c r="D117" t="s">
        <v>54</v>
      </c>
      <c r="E117">
        <v>131091</v>
      </c>
      <c r="F117">
        <v>16</v>
      </c>
      <c r="G117">
        <v>3</v>
      </c>
      <c r="H117">
        <v>0</v>
      </c>
      <c r="I117" s="1">
        <v>321.49423956280185</v>
      </c>
    </row>
    <row r="118" spans="1:9" x14ac:dyDescent="0.25">
      <c r="A118" s="31">
        <v>43625</v>
      </c>
      <c r="B118" t="s">
        <v>2</v>
      </c>
      <c r="C118" t="s">
        <v>21</v>
      </c>
      <c r="D118" t="s">
        <v>55</v>
      </c>
      <c r="E118">
        <v>134456</v>
      </c>
      <c r="F118">
        <v>48</v>
      </c>
      <c r="G118">
        <v>0</v>
      </c>
      <c r="H118">
        <v>0</v>
      </c>
      <c r="I118" s="1">
        <v>280.31317069363456</v>
      </c>
    </row>
    <row r="119" spans="1:9" x14ac:dyDescent="0.25">
      <c r="A119" s="31">
        <v>43625</v>
      </c>
      <c r="B119" t="s">
        <v>2</v>
      </c>
      <c r="C119" t="s">
        <v>21</v>
      </c>
      <c r="D119" t="s">
        <v>23</v>
      </c>
      <c r="E119">
        <v>27281</v>
      </c>
      <c r="F119">
        <v>31</v>
      </c>
      <c r="G119">
        <v>0</v>
      </c>
      <c r="H119">
        <v>0</v>
      </c>
      <c r="I119" s="1">
        <v>42.985377810055006</v>
      </c>
    </row>
    <row r="120" spans="1:9" x14ac:dyDescent="0.25">
      <c r="A120" s="31">
        <v>43626</v>
      </c>
      <c r="B120" t="s">
        <v>2</v>
      </c>
      <c r="C120" t="s">
        <v>3</v>
      </c>
      <c r="D120" t="s">
        <v>4</v>
      </c>
      <c r="E120">
        <v>0</v>
      </c>
      <c r="F120">
        <v>0</v>
      </c>
      <c r="G120">
        <v>0</v>
      </c>
      <c r="H120">
        <v>0</v>
      </c>
      <c r="I120" s="1">
        <v>0</v>
      </c>
    </row>
    <row r="121" spans="1:9" x14ac:dyDescent="0.25">
      <c r="A121" s="31">
        <v>43626</v>
      </c>
      <c r="B121" t="s">
        <v>2</v>
      </c>
      <c r="C121" t="s">
        <v>3</v>
      </c>
      <c r="D121" t="s">
        <v>5</v>
      </c>
      <c r="E121">
        <v>5030</v>
      </c>
      <c r="F121">
        <v>0</v>
      </c>
      <c r="G121">
        <v>0</v>
      </c>
      <c r="H121">
        <v>0</v>
      </c>
      <c r="I121" s="1">
        <v>14.419676023659783</v>
      </c>
    </row>
    <row r="122" spans="1:9" x14ac:dyDescent="0.25">
      <c r="A122" s="31">
        <v>43626</v>
      </c>
      <c r="B122" t="s">
        <v>2</v>
      </c>
      <c r="C122" t="s">
        <v>3</v>
      </c>
      <c r="D122" t="s">
        <v>6</v>
      </c>
      <c r="E122">
        <v>9703</v>
      </c>
      <c r="F122">
        <v>6</v>
      </c>
      <c r="G122">
        <v>10</v>
      </c>
      <c r="H122">
        <v>0</v>
      </c>
      <c r="I122" s="1">
        <v>28.216901016428729</v>
      </c>
    </row>
    <row r="123" spans="1:9" x14ac:dyDescent="0.25">
      <c r="A123" s="31">
        <v>43626</v>
      </c>
      <c r="B123" t="s">
        <v>2</v>
      </c>
      <c r="C123" t="s">
        <v>3</v>
      </c>
      <c r="D123" t="s">
        <v>9</v>
      </c>
      <c r="E123">
        <v>701</v>
      </c>
      <c r="F123">
        <v>0</v>
      </c>
      <c r="G123">
        <v>3</v>
      </c>
      <c r="H123">
        <v>0</v>
      </c>
      <c r="I123" s="1">
        <v>1.9922912819038934</v>
      </c>
    </row>
    <row r="124" spans="1:9" x14ac:dyDescent="0.25">
      <c r="A124" s="31">
        <v>43626</v>
      </c>
      <c r="B124" t="s">
        <v>2</v>
      </c>
      <c r="C124" t="s">
        <v>3</v>
      </c>
      <c r="D124" t="s">
        <v>10</v>
      </c>
      <c r="E124">
        <v>2868</v>
      </c>
      <c r="F124">
        <v>0</v>
      </c>
      <c r="G124">
        <v>3</v>
      </c>
      <c r="H124">
        <v>0</v>
      </c>
      <c r="I124" s="1">
        <v>8.5245060509685473</v>
      </c>
    </row>
    <row r="125" spans="1:9" x14ac:dyDescent="0.25">
      <c r="A125" s="31">
        <v>43626</v>
      </c>
      <c r="B125" t="s">
        <v>2</v>
      </c>
      <c r="C125" t="s">
        <v>3</v>
      </c>
      <c r="D125" t="s">
        <v>11</v>
      </c>
      <c r="E125">
        <v>7214</v>
      </c>
      <c r="F125">
        <v>5</v>
      </c>
      <c r="G125">
        <v>11</v>
      </c>
      <c r="H125">
        <v>0</v>
      </c>
      <c r="I125" s="1">
        <v>21.058535300726717</v>
      </c>
    </row>
    <row r="126" spans="1:9" x14ac:dyDescent="0.25">
      <c r="A126" s="31">
        <v>43626</v>
      </c>
      <c r="B126" t="s">
        <v>2</v>
      </c>
      <c r="C126" t="s">
        <v>3</v>
      </c>
      <c r="D126" t="s">
        <v>12</v>
      </c>
      <c r="E126">
        <v>18054</v>
      </c>
      <c r="F126">
        <v>1</v>
      </c>
      <c r="G126">
        <v>0</v>
      </c>
      <c r="H126">
        <v>0</v>
      </c>
      <c r="I126" s="1">
        <v>51.774422637470266</v>
      </c>
    </row>
    <row r="127" spans="1:9" x14ac:dyDescent="0.25">
      <c r="A127" s="31">
        <v>43626</v>
      </c>
      <c r="B127" t="s">
        <v>2</v>
      </c>
      <c r="C127" t="s">
        <v>13</v>
      </c>
      <c r="D127" t="s">
        <v>33</v>
      </c>
      <c r="E127">
        <v>9008</v>
      </c>
      <c r="F127">
        <v>0</v>
      </c>
      <c r="G127">
        <v>0</v>
      </c>
      <c r="H127">
        <v>0</v>
      </c>
      <c r="I127" s="1">
        <v>65.931336010623497</v>
      </c>
    </row>
    <row r="128" spans="1:9" x14ac:dyDescent="0.25">
      <c r="A128" s="31">
        <v>43626</v>
      </c>
      <c r="B128" t="s">
        <v>2</v>
      </c>
      <c r="C128" t="s">
        <v>13</v>
      </c>
      <c r="D128" t="s">
        <v>54</v>
      </c>
      <c r="E128">
        <v>128266</v>
      </c>
      <c r="F128">
        <v>20</v>
      </c>
      <c r="G128">
        <v>0</v>
      </c>
      <c r="H128">
        <v>0</v>
      </c>
      <c r="I128" s="1">
        <v>316.99609247114489</v>
      </c>
    </row>
    <row r="129" spans="1:9" x14ac:dyDescent="0.25">
      <c r="A129" s="31">
        <v>43626</v>
      </c>
      <c r="B129" t="s">
        <v>2</v>
      </c>
      <c r="C129" t="s">
        <v>21</v>
      </c>
      <c r="D129" t="s">
        <v>55</v>
      </c>
      <c r="E129">
        <v>129607</v>
      </c>
      <c r="F129">
        <v>50</v>
      </c>
      <c r="G129">
        <v>0</v>
      </c>
      <c r="H129">
        <v>0</v>
      </c>
      <c r="I129" s="1">
        <v>287.79878865369875</v>
      </c>
    </row>
    <row r="130" spans="1:9" x14ac:dyDescent="0.25">
      <c r="A130" s="31">
        <v>43626</v>
      </c>
      <c r="B130" t="s">
        <v>2</v>
      </c>
      <c r="C130" t="s">
        <v>21</v>
      </c>
      <c r="D130" t="s">
        <v>23</v>
      </c>
      <c r="E130">
        <v>21834</v>
      </c>
      <c r="F130">
        <v>44</v>
      </c>
      <c r="G130">
        <v>0</v>
      </c>
      <c r="H130">
        <v>0</v>
      </c>
      <c r="I130" s="1">
        <v>34.063576927589672</v>
      </c>
    </row>
    <row r="131" spans="1:9" x14ac:dyDescent="0.25">
      <c r="A131" s="31">
        <v>43627</v>
      </c>
      <c r="B131" t="s">
        <v>2</v>
      </c>
      <c r="C131" t="s">
        <v>3</v>
      </c>
      <c r="D131" t="s">
        <v>5</v>
      </c>
      <c r="E131">
        <v>2562</v>
      </c>
      <c r="F131">
        <v>1</v>
      </c>
      <c r="G131">
        <v>0</v>
      </c>
      <c r="H131">
        <v>0</v>
      </c>
      <c r="I131" s="1">
        <v>7.2283147130622583</v>
      </c>
    </row>
    <row r="132" spans="1:9" x14ac:dyDescent="0.25">
      <c r="A132" s="31">
        <v>43627</v>
      </c>
      <c r="B132" t="s">
        <v>2</v>
      </c>
      <c r="C132" t="s">
        <v>3</v>
      </c>
      <c r="D132" t="s">
        <v>6</v>
      </c>
      <c r="E132">
        <v>9985</v>
      </c>
      <c r="F132">
        <v>4</v>
      </c>
      <c r="G132">
        <v>1</v>
      </c>
      <c r="H132">
        <v>0</v>
      </c>
      <c r="I132" s="1">
        <v>50.621113768200317</v>
      </c>
    </row>
    <row r="133" spans="1:9" x14ac:dyDescent="0.25">
      <c r="A133" s="31">
        <v>43627</v>
      </c>
      <c r="B133" t="s">
        <v>2</v>
      </c>
      <c r="C133" t="s">
        <v>3</v>
      </c>
      <c r="D133" t="s">
        <v>9</v>
      </c>
      <c r="E133">
        <v>280</v>
      </c>
      <c r="F133">
        <v>0</v>
      </c>
      <c r="G133">
        <v>0</v>
      </c>
      <c r="H133">
        <v>0</v>
      </c>
      <c r="I133" s="1">
        <v>0.79453142935619003</v>
      </c>
    </row>
    <row r="134" spans="1:9" x14ac:dyDescent="0.25">
      <c r="A134" s="31">
        <v>43627</v>
      </c>
      <c r="B134" t="s">
        <v>2</v>
      </c>
      <c r="C134" t="s">
        <v>3</v>
      </c>
      <c r="D134" t="s">
        <v>10</v>
      </c>
      <c r="E134">
        <v>1218</v>
      </c>
      <c r="F134">
        <v>0</v>
      </c>
      <c r="G134">
        <v>1</v>
      </c>
      <c r="H134">
        <v>0</v>
      </c>
      <c r="I134" s="1">
        <v>3.7582180164380743</v>
      </c>
    </row>
    <row r="135" spans="1:9" x14ac:dyDescent="0.25">
      <c r="A135" s="31">
        <v>43627</v>
      </c>
      <c r="B135" t="s">
        <v>2</v>
      </c>
      <c r="C135" t="s">
        <v>3</v>
      </c>
      <c r="D135" t="s">
        <v>11</v>
      </c>
      <c r="E135">
        <v>4109</v>
      </c>
      <c r="F135">
        <v>0</v>
      </c>
      <c r="G135">
        <v>2</v>
      </c>
      <c r="H135">
        <v>0</v>
      </c>
      <c r="I135" s="1">
        <v>12.391866382498065</v>
      </c>
    </row>
    <row r="136" spans="1:9" x14ac:dyDescent="0.25">
      <c r="A136" s="31">
        <v>43627</v>
      </c>
      <c r="B136" t="s">
        <v>2</v>
      </c>
      <c r="C136" t="s">
        <v>3</v>
      </c>
      <c r="D136" t="s">
        <v>12</v>
      </c>
      <c r="E136">
        <v>12782</v>
      </c>
      <c r="F136">
        <v>4</v>
      </c>
      <c r="G136">
        <v>3</v>
      </c>
      <c r="H136">
        <v>0</v>
      </c>
      <c r="I136" s="1">
        <v>55.113179604296477</v>
      </c>
    </row>
    <row r="137" spans="1:9" x14ac:dyDescent="0.25">
      <c r="A137" s="31">
        <v>43627</v>
      </c>
      <c r="B137" t="s">
        <v>2</v>
      </c>
      <c r="C137" t="s">
        <v>13</v>
      </c>
      <c r="D137" t="s">
        <v>33</v>
      </c>
      <c r="E137">
        <v>8703</v>
      </c>
      <c r="F137">
        <v>1</v>
      </c>
      <c r="G137">
        <v>0</v>
      </c>
      <c r="H137">
        <v>1</v>
      </c>
      <c r="I137" s="1">
        <v>65.747509055588935</v>
      </c>
    </row>
    <row r="138" spans="1:9" x14ac:dyDescent="0.25">
      <c r="A138" s="31">
        <v>43627</v>
      </c>
      <c r="B138" t="s">
        <v>2</v>
      </c>
      <c r="C138" t="s">
        <v>13</v>
      </c>
      <c r="D138" t="s">
        <v>54</v>
      </c>
      <c r="E138">
        <v>127894</v>
      </c>
      <c r="F138">
        <v>19</v>
      </c>
      <c r="G138">
        <v>3</v>
      </c>
      <c r="H138">
        <v>1</v>
      </c>
      <c r="I138" s="1">
        <v>319.38218456630273</v>
      </c>
    </row>
    <row r="139" spans="1:9" x14ac:dyDescent="0.25">
      <c r="A139" s="31">
        <v>43627</v>
      </c>
      <c r="B139" t="s">
        <v>2</v>
      </c>
      <c r="C139" t="s">
        <v>21</v>
      </c>
      <c r="D139" t="s">
        <v>55</v>
      </c>
      <c r="E139">
        <v>115837</v>
      </c>
      <c r="F139">
        <v>43</v>
      </c>
      <c r="G139">
        <v>0</v>
      </c>
      <c r="H139">
        <v>0</v>
      </c>
      <c r="I139" s="1">
        <v>283.34784824423139</v>
      </c>
    </row>
    <row r="140" spans="1:9" x14ac:dyDescent="0.25">
      <c r="A140" s="31">
        <v>43627</v>
      </c>
      <c r="B140" t="s">
        <v>2</v>
      </c>
      <c r="C140" t="s">
        <v>21</v>
      </c>
      <c r="D140" t="s">
        <v>23</v>
      </c>
      <c r="E140">
        <v>21089</v>
      </c>
      <c r="F140">
        <v>25</v>
      </c>
      <c r="G140">
        <v>0</v>
      </c>
      <c r="H140">
        <v>0</v>
      </c>
      <c r="I140" s="1">
        <v>44.228287449529049</v>
      </c>
    </row>
    <row r="141" spans="1:9" x14ac:dyDescent="0.25">
      <c r="A141" s="31">
        <v>43628</v>
      </c>
      <c r="B141" t="s">
        <v>2</v>
      </c>
      <c r="C141" t="s">
        <v>3</v>
      </c>
      <c r="D141" t="s">
        <v>6</v>
      </c>
      <c r="E141">
        <v>3417</v>
      </c>
      <c r="F141">
        <v>1</v>
      </c>
      <c r="G141">
        <v>0</v>
      </c>
      <c r="H141">
        <v>0</v>
      </c>
      <c r="I141" s="1">
        <v>28.83864284480714</v>
      </c>
    </row>
    <row r="142" spans="1:9" x14ac:dyDescent="0.25">
      <c r="A142" s="31">
        <v>43628</v>
      </c>
      <c r="B142" t="s">
        <v>2</v>
      </c>
      <c r="C142" t="s">
        <v>3</v>
      </c>
      <c r="D142" t="s">
        <v>9</v>
      </c>
      <c r="E142">
        <v>148</v>
      </c>
      <c r="F142">
        <v>0</v>
      </c>
      <c r="G142">
        <v>0</v>
      </c>
      <c r="H142">
        <v>0</v>
      </c>
      <c r="I142" s="1">
        <v>0.44725721259823376</v>
      </c>
    </row>
    <row r="143" spans="1:9" x14ac:dyDescent="0.25">
      <c r="A143" s="31">
        <v>43628</v>
      </c>
      <c r="B143" t="s">
        <v>2</v>
      </c>
      <c r="C143" t="s">
        <v>3</v>
      </c>
      <c r="D143" t="s">
        <v>10</v>
      </c>
      <c r="E143">
        <v>488</v>
      </c>
      <c r="F143">
        <v>0</v>
      </c>
      <c r="G143">
        <v>0</v>
      </c>
      <c r="H143">
        <v>0</v>
      </c>
      <c r="I143" s="1">
        <v>1.5614205989105514</v>
      </c>
    </row>
    <row r="144" spans="1:9" x14ac:dyDescent="0.25">
      <c r="A144" s="31">
        <v>43628</v>
      </c>
      <c r="B144" t="s">
        <v>2</v>
      </c>
      <c r="C144" t="s">
        <v>3</v>
      </c>
      <c r="D144" t="s">
        <v>11</v>
      </c>
      <c r="E144">
        <v>985</v>
      </c>
      <c r="F144">
        <v>0</v>
      </c>
      <c r="G144">
        <v>0</v>
      </c>
      <c r="H144">
        <v>0</v>
      </c>
      <c r="I144" s="1">
        <v>3.0562031987006151</v>
      </c>
    </row>
    <row r="145" spans="1:9" x14ac:dyDescent="0.25">
      <c r="A145" s="31">
        <v>43628</v>
      </c>
      <c r="B145" t="s">
        <v>2</v>
      </c>
      <c r="C145" t="s">
        <v>3</v>
      </c>
      <c r="D145" t="s">
        <v>12</v>
      </c>
      <c r="E145">
        <v>4616</v>
      </c>
      <c r="F145">
        <v>2</v>
      </c>
      <c r="G145">
        <v>0</v>
      </c>
      <c r="H145">
        <v>0</v>
      </c>
      <c r="I145" s="1">
        <v>38.317650206794454</v>
      </c>
    </row>
    <row r="146" spans="1:9" x14ac:dyDescent="0.25">
      <c r="A146" s="31">
        <v>43628</v>
      </c>
      <c r="B146" t="s">
        <v>2</v>
      </c>
      <c r="C146" t="s">
        <v>13</v>
      </c>
      <c r="D146" t="s">
        <v>33</v>
      </c>
      <c r="E146">
        <v>4175</v>
      </c>
      <c r="F146">
        <v>3</v>
      </c>
      <c r="G146">
        <v>0</v>
      </c>
      <c r="H146">
        <v>0</v>
      </c>
      <c r="I146" s="1">
        <v>34.505817728281947</v>
      </c>
    </row>
    <row r="147" spans="1:9" x14ac:dyDescent="0.25">
      <c r="A147" s="31">
        <v>43628</v>
      </c>
      <c r="B147" t="s">
        <v>2</v>
      </c>
      <c r="C147" t="s">
        <v>13</v>
      </c>
      <c r="D147" t="s">
        <v>54</v>
      </c>
      <c r="E147">
        <v>88336</v>
      </c>
      <c r="F147">
        <v>23</v>
      </c>
      <c r="G147">
        <v>0</v>
      </c>
      <c r="H147">
        <v>0</v>
      </c>
      <c r="I147" s="1">
        <v>226.53330221153033</v>
      </c>
    </row>
    <row r="148" spans="1:9" x14ac:dyDescent="0.25">
      <c r="A148" s="31">
        <v>43628</v>
      </c>
      <c r="B148" t="s">
        <v>2</v>
      </c>
      <c r="C148" t="s">
        <v>21</v>
      </c>
      <c r="D148" t="s">
        <v>55</v>
      </c>
      <c r="E148">
        <v>54513</v>
      </c>
      <c r="F148">
        <v>15</v>
      </c>
      <c r="G148">
        <v>0</v>
      </c>
      <c r="H148">
        <v>0</v>
      </c>
      <c r="I148" s="1">
        <v>152.27223918834619</v>
      </c>
    </row>
    <row r="149" spans="1:9" x14ac:dyDescent="0.25">
      <c r="A149" s="31">
        <v>43628</v>
      </c>
      <c r="B149" t="s">
        <v>2</v>
      </c>
      <c r="C149" t="s">
        <v>21</v>
      </c>
      <c r="D149" t="s">
        <v>23</v>
      </c>
      <c r="E149">
        <v>5474</v>
      </c>
      <c r="F149">
        <v>9</v>
      </c>
      <c r="G149">
        <v>0</v>
      </c>
      <c r="H149">
        <v>0</v>
      </c>
      <c r="I149" s="1">
        <v>9.711565472647214</v>
      </c>
    </row>
    <row r="150" spans="1:9" x14ac:dyDescent="0.25">
      <c r="A150" s="31">
        <v>43629</v>
      </c>
      <c r="B150" t="s">
        <v>2</v>
      </c>
      <c r="C150" t="s">
        <v>3</v>
      </c>
      <c r="D150" t="s">
        <v>6</v>
      </c>
      <c r="E150">
        <v>2963</v>
      </c>
      <c r="F150">
        <v>2</v>
      </c>
      <c r="G150">
        <v>6</v>
      </c>
      <c r="H150">
        <v>0</v>
      </c>
      <c r="I150" s="1">
        <v>25.801380136665195</v>
      </c>
    </row>
    <row r="151" spans="1:9" x14ac:dyDescent="0.25">
      <c r="A151" s="31">
        <v>43629</v>
      </c>
      <c r="B151" t="s">
        <v>2</v>
      </c>
      <c r="C151" t="s">
        <v>3</v>
      </c>
      <c r="D151" t="s">
        <v>12</v>
      </c>
      <c r="E151">
        <v>4895</v>
      </c>
      <c r="F151">
        <v>3</v>
      </c>
      <c r="G151">
        <v>0</v>
      </c>
      <c r="H151">
        <v>0</v>
      </c>
      <c r="I151" s="1">
        <v>40.355555064950984</v>
      </c>
    </row>
    <row r="152" spans="1:9" x14ac:dyDescent="0.25">
      <c r="A152" s="31">
        <v>43629</v>
      </c>
      <c r="B152" t="s">
        <v>2</v>
      </c>
      <c r="C152" t="s">
        <v>13</v>
      </c>
      <c r="D152" t="s">
        <v>33</v>
      </c>
      <c r="E152">
        <v>4001</v>
      </c>
      <c r="F152">
        <v>3</v>
      </c>
      <c r="G152">
        <v>0</v>
      </c>
      <c r="H152">
        <v>0</v>
      </c>
      <c r="I152" s="1">
        <v>34.360287708917475</v>
      </c>
    </row>
    <row r="153" spans="1:9" x14ac:dyDescent="0.25">
      <c r="A153" s="31">
        <v>43629</v>
      </c>
      <c r="B153" t="s">
        <v>2</v>
      </c>
      <c r="C153" t="s">
        <v>13</v>
      </c>
      <c r="D153" t="s">
        <v>54</v>
      </c>
      <c r="E153">
        <v>93157</v>
      </c>
      <c r="F153">
        <v>14</v>
      </c>
      <c r="G153">
        <v>0</v>
      </c>
      <c r="H153">
        <v>0</v>
      </c>
      <c r="I153" s="1">
        <v>230.67642585311205</v>
      </c>
    </row>
    <row r="154" spans="1:9" x14ac:dyDescent="0.25">
      <c r="A154" s="31">
        <v>43629</v>
      </c>
      <c r="B154" t="s">
        <v>2</v>
      </c>
      <c r="C154" t="s">
        <v>21</v>
      </c>
      <c r="D154" t="s">
        <v>55</v>
      </c>
      <c r="E154">
        <v>50895</v>
      </c>
      <c r="F154">
        <v>17</v>
      </c>
      <c r="G154">
        <v>0</v>
      </c>
      <c r="H154">
        <v>0</v>
      </c>
      <c r="I154" s="1">
        <v>139.09716781896287</v>
      </c>
    </row>
    <row r="155" spans="1:9" x14ac:dyDescent="0.25">
      <c r="A155" s="31">
        <v>43629</v>
      </c>
      <c r="B155" t="s">
        <v>2</v>
      </c>
      <c r="C155" t="s">
        <v>21</v>
      </c>
      <c r="D155" t="s">
        <v>23</v>
      </c>
      <c r="E155">
        <v>14309</v>
      </c>
      <c r="F155">
        <v>9</v>
      </c>
      <c r="G155">
        <v>1</v>
      </c>
      <c r="H155">
        <v>0</v>
      </c>
      <c r="I155" s="1">
        <v>24.962027524479335</v>
      </c>
    </row>
    <row r="156" spans="1:9" x14ac:dyDescent="0.25">
      <c r="A156" s="31">
        <v>43630</v>
      </c>
      <c r="B156" t="s">
        <v>2</v>
      </c>
      <c r="C156" t="s">
        <v>3</v>
      </c>
      <c r="D156" t="s">
        <v>6</v>
      </c>
      <c r="E156">
        <v>2764</v>
      </c>
      <c r="F156">
        <v>1</v>
      </c>
      <c r="G156">
        <v>2</v>
      </c>
      <c r="H156">
        <v>0</v>
      </c>
      <c r="I156" s="1">
        <v>23.878634376205401</v>
      </c>
    </row>
    <row r="157" spans="1:9" x14ac:dyDescent="0.25">
      <c r="A157" s="31">
        <v>43630</v>
      </c>
      <c r="B157" t="s">
        <v>2</v>
      </c>
      <c r="C157" t="s">
        <v>3</v>
      </c>
      <c r="D157" t="s">
        <v>12</v>
      </c>
      <c r="E157">
        <v>4882</v>
      </c>
      <c r="F157">
        <v>2</v>
      </c>
      <c r="G157">
        <v>2</v>
      </c>
      <c r="H157">
        <v>0</v>
      </c>
      <c r="I157" s="1">
        <v>40.710555637525935</v>
      </c>
    </row>
    <row r="158" spans="1:9" x14ac:dyDescent="0.25">
      <c r="A158" s="31">
        <v>43630</v>
      </c>
      <c r="B158" t="s">
        <v>2</v>
      </c>
      <c r="C158" t="s">
        <v>13</v>
      </c>
      <c r="D158" t="s">
        <v>33</v>
      </c>
      <c r="E158">
        <v>3787</v>
      </c>
      <c r="F158">
        <v>4</v>
      </c>
      <c r="G158">
        <v>0</v>
      </c>
      <c r="H158">
        <v>0</v>
      </c>
      <c r="I158" s="1">
        <v>35.417554751734301</v>
      </c>
    </row>
    <row r="159" spans="1:9" x14ac:dyDescent="0.25">
      <c r="A159" s="31">
        <v>43630</v>
      </c>
      <c r="B159" t="s">
        <v>2</v>
      </c>
      <c r="C159" t="s">
        <v>13</v>
      </c>
      <c r="D159" t="s">
        <v>54</v>
      </c>
      <c r="E159">
        <v>92946</v>
      </c>
      <c r="F159">
        <v>14</v>
      </c>
      <c r="G159">
        <v>0</v>
      </c>
      <c r="H159">
        <v>0</v>
      </c>
      <c r="I159" s="1">
        <v>225.9224563126607</v>
      </c>
    </row>
    <row r="160" spans="1:9" x14ac:dyDescent="0.25">
      <c r="A160" s="31">
        <v>43630</v>
      </c>
      <c r="B160" t="s">
        <v>2</v>
      </c>
      <c r="C160" t="s">
        <v>21</v>
      </c>
      <c r="D160" t="s">
        <v>55</v>
      </c>
      <c r="E160">
        <v>51100</v>
      </c>
      <c r="F160">
        <v>30</v>
      </c>
      <c r="G160">
        <v>0</v>
      </c>
      <c r="H160">
        <v>0</v>
      </c>
      <c r="I160" s="1">
        <v>140.07465477856562</v>
      </c>
    </row>
    <row r="161" spans="1:9" x14ac:dyDescent="0.25">
      <c r="A161" s="31">
        <v>43630</v>
      </c>
      <c r="B161" t="s">
        <v>2</v>
      </c>
      <c r="C161" t="s">
        <v>21</v>
      </c>
      <c r="D161" t="s">
        <v>23</v>
      </c>
      <c r="E161">
        <v>14009</v>
      </c>
      <c r="F161">
        <v>4</v>
      </c>
      <c r="G161">
        <v>14</v>
      </c>
      <c r="H161">
        <v>2</v>
      </c>
      <c r="I161" s="1">
        <v>25.14325892310482</v>
      </c>
    </row>
    <row r="162" spans="1:9" x14ac:dyDescent="0.25">
      <c r="A162" s="31">
        <v>43631</v>
      </c>
      <c r="B162" t="s">
        <v>2</v>
      </c>
      <c r="C162" t="s">
        <v>3</v>
      </c>
      <c r="D162" t="s">
        <v>6</v>
      </c>
      <c r="E162">
        <v>3077</v>
      </c>
      <c r="F162">
        <v>6</v>
      </c>
      <c r="G162">
        <v>3</v>
      </c>
      <c r="H162">
        <v>1</v>
      </c>
      <c r="I162" s="1">
        <v>27.080806426323594</v>
      </c>
    </row>
    <row r="163" spans="1:9" x14ac:dyDescent="0.25">
      <c r="A163" s="31">
        <v>43631</v>
      </c>
      <c r="B163" t="s">
        <v>2</v>
      </c>
      <c r="C163" t="s">
        <v>3</v>
      </c>
      <c r="D163" t="s">
        <v>7</v>
      </c>
      <c r="E163">
        <v>11660</v>
      </c>
      <c r="F163">
        <v>1</v>
      </c>
      <c r="G163">
        <v>8</v>
      </c>
      <c r="H163">
        <v>2</v>
      </c>
      <c r="I163" s="1">
        <v>32.026314719217105</v>
      </c>
    </row>
    <row r="164" spans="1:9" x14ac:dyDescent="0.25">
      <c r="A164" s="31">
        <v>43631</v>
      </c>
      <c r="B164" t="s">
        <v>2</v>
      </c>
      <c r="C164" t="s">
        <v>3</v>
      </c>
      <c r="D164" t="s">
        <v>9</v>
      </c>
      <c r="E164">
        <v>0</v>
      </c>
      <c r="F164">
        <v>0</v>
      </c>
      <c r="G164">
        <v>1</v>
      </c>
      <c r="H164">
        <v>0</v>
      </c>
      <c r="I164" s="1">
        <v>0</v>
      </c>
    </row>
    <row r="165" spans="1:9" x14ac:dyDescent="0.25">
      <c r="A165" s="31">
        <v>43631</v>
      </c>
      <c r="B165" t="s">
        <v>2</v>
      </c>
      <c r="C165" t="s">
        <v>3</v>
      </c>
      <c r="D165" t="s">
        <v>12</v>
      </c>
      <c r="E165">
        <v>4471</v>
      </c>
      <c r="F165">
        <v>1</v>
      </c>
      <c r="G165">
        <v>6</v>
      </c>
      <c r="H165">
        <v>0</v>
      </c>
      <c r="I165" s="1">
        <v>38.423955711836271</v>
      </c>
    </row>
    <row r="166" spans="1:9" x14ac:dyDescent="0.25">
      <c r="A166" s="31">
        <v>43631</v>
      </c>
      <c r="B166" t="s">
        <v>2</v>
      </c>
      <c r="C166" t="s">
        <v>13</v>
      </c>
      <c r="D166" t="s">
        <v>33</v>
      </c>
      <c r="E166">
        <v>2542</v>
      </c>
      <c r="F166">
        <v>3</v>
      </c>
      <c r="G166">
        <v>0</v>
      </c>
      <c r="H166">
        <v>0</v>
      </c>
      <c r="I166" s="1">
        <v>25.20733672195324</v>
      </c>
    </row>
    <row r="167" spans="1:9" x14ac:dyDescent="0.25">
      <c r="A167" s="31">
        <v>43631</v>
      </c>
      <c r="B167" t="s">
        <v>2</v>
      </c>
      <c r="C167" t="s">
        <v>13</v>
      </c>
      <c r="D167" t="s">
        <v>18</v>
      </c>
      <c r="E167">
        <v>459</v>
      </c>
      <c r="F167">
        <v>0</v>
      </c>
      <c r="G167">
        <v>0</v>
      </c>
      <c r="H167">
        <v>0</v>
      </c>
      <c r="I167" s="1">
        <v>4.869883595661233</v>
      </c>
    </row>
    <row r="168" spans="1:9" x14ac:dyDescent="0.25">
      <c r="A168" s="31">
        <v>43631</v>
      </c>
      <c r="B168" t="s">
        <v>2</v>
      </c>
      <c r="C168" t="s">
        <v>13</v>
      </c>
      <c r="D168" t="s">
        <v>19</v>
      </c>
      <c r="E168">
        <v>530</v>
      </c>
      <c r="F168">
        <v>2</v>
      </c>
      <c r="G168">
        <v>1</v>
      </c>
      <c r="H168">
        <v>0</v>
      </c>
      <c r="I168" s="1">
        <v>4.4170671504657317</v>
      </c>
    </row>
    <row r="169" spans="1:9" x14ac:dyDescent="0.25">
      <c r="A169" s="31">
        <v>43631</v>
      </c>
      <c r="B169" t="s">
        <v>2</v>
      </c>
      <c r="C169" t="s">
        <v>13</v>
      </c>
      <c r="D169" t="s">
        <v>54</v>
      </c>
      <c r="E169">
        <v>98903</v>
      </c>
      <c r="F169">
        <v>19</v>
      </c>
      <c r="G169">
        <v>9</v>
      </c>
      <c r="H169">
        <v>3</v>
      </c>
      <c r="I169" s="1">
        <v>238.47389118067798</v>
      </c>
    </row>
    <row r="170" spans="1:9" x14ac:dyDescent="0.25">
      <c r="A170" s="31">
        <v>43631</v>
      </c>
      <c r="B170" t="s">
        <v>2</v>
      </c>
      <c r="C170" t="s">
        <v>21</v>
      </c>
      <c r="D170" t="s">
        <v>55</v>
      </c>
      <c r="E170">
        <v>54742</v>
      </c>
      <c r="F170">
        <v>20</v>
      </c>
      <c r="G170">
        <v>1</v>
      </c>
      <c r="H170">
        <v>0</v>
      </c>
      <c r="I170" s="1">
        <v>145.3986214010354</v>
      </c>
    </row>
    <row r="171" spans="1:9" x14ac:dyDescent="0.25">
      <c r="A171" s="31">
        <v>43631</v>
      </c>
      <c r="B171" t="s">
        <v>2</v>
      </c>
      <c r="C171" t="s">
        <v>21</v>
      </c>
      <c r="D171" t="s">
        <v>23</v>
      </c>
      <c r="E171">
        <v>9092</v>
      </c>
      <c r="F171">
        <v>5</v>
      </c>
      <c r="G171">
        <v>0</v>
      </c>
      <c r="H171">
        <v>0</v>
      </c>
      <c r="I171" s="1">
        <v>16.608237541043199</v>
      </c>
    </row>
    <row r="172" spans="1:9" x14ac:dyDescent="0.25">
      <c r="A172" s="31">
        <v>43632</v>
      </c>
      <c r="B172" t="s">
        <v>2</v>
      </c>
      <c r="C172" t="s">
        <v>3</v>
      </c>
      <c r="D172" t="s">
        <v>6</v>
      </c>
      <c r="E172">
        <v>2980</v>
      </c>
      <c r="F172">
        <v>0</v>
      </c>
      <c r="G172">
        <v>1</v>
      </c>
      <c r="H172">
        <v>0</v>
      </c>
      <c r="I172" s="1">
        <v>27.694166770464452</v>
      </c>
    </row>
    <row r="173" spans="1:9" x14ac:dyDescent="0.25">
      <c r="A173" s="31">
        <v>43632</v>
      </c>
      <c r="B173" t="s">
        <v>2</v>
      </c>
      <c r="C173" t="s">
        <v>3</v>
      </c>
      <c r="D173" t="s">
        <v>7</v>
      </c>
      <c r="E173">
        <v>11217</v>
      </c>
      <c r="F173">
        <v>6</v>
      </c>
      <c r="G173">
        <v>1</v>
      </c>
      <c r="H173">
        <v>0</v>
      </c>
      <c r="I173" s="1">
        <v>32.277093719059465</v>
      </c>
    </row>
    <row r="174" spans="1:9" x14ac:dyDescent="0.25">
      <c r="A174" s="31">
        <v>43632</v>
      </c>
      <c r="B174" t="s">
        <v>2</v>
      </c>
      <c r="C174" t="s">
        <v>3</v>
      </c>
      <c r="D174" t="s">
        <v>12</v>
      </c>
      <c r="E174">
        <v>4470</v>
      </c>
      <c r="F174">
        <v>1</v>
      </c>
      <c r="G174">
        <v>0</v>
      </c>
      <c r="H174">
        <v>0</v>
      </c>
      <c r="I174" s="1">
        <v>40.053913142400546</v>
      </c>
    </row>
    <row r="175" spans="1:9" x14ac:dyDescent="0.25">
      <c r="A175" s="31">
        <v>43632</v>
      </c>
      <c r="B175" t="s">
        <v>2</v>
      </c>
      <c r="C175" t="s">
        <v>13</v>
      </c>
      <c r="D175" t="s">
        <v>33</v>
      </c>
      <c r="E175">
        <v>872</v>
      </c>
      <c r="F175">
        <v>0</v>
      </c>
      <c r="G175">
        <v>0</v>
      </c>
      <c r="H175">
        <v>0</v>
      </c>
      <c r="I175" s="1">
        <v>10.130300681564588</v>
      </c>
    </row>
    <row r="176" spans="1:9" x14ac:dyDescent="0.25">
      <c r="A176" s="31">
        <v>43632</v>
      </c>
      <c r="B176" t="s">
        <v>2</v>
      </c>
      <c r="C176" t="s">
        <v>13</v>
      </c>
      <c r="D176" t="s">
        <v>18</v>
      </c>
      <c r="E176">
        <v>1504</v>
      </c>
      <c r="F176">
        <v>1</v>
      </c>
      <c r="G176">
        <v>2</v>
      </c>
      <c r="H176">
        <v>0</v>
      </c>
      <c r="I176" s="1">
        <v>16.180650819243674</v>
      </c>
    </row>
    <row r="177" spans="1:9" x14ac:dyDescent="0.25">
      <c r="A177" s="31">
        <v>43632</v>
      </c>
      <c r="B177" t="s">
        <v>2</v>
      </c>
      <c r="C177" t="s">
        <v>13</v>
      </c>
      <c r="D177" t="s">
        <v>19</v>
      </c>
      <c r="E177">
        <v>823</v>
      </c>
      <c r="F177">
        <v>0</v>
      </c>
      <c r="G177">
        <v>6</v>
      </c>
      <c r="H177">
        <v>1</v>
      </c>
      <c r="I177" s="1">
        <v>7.9292085332801028</v>
      </c>
    </row>
    <row r="178" spans="1:9" x14ac:dyDescent="0.25">
      <c r="A178" s="31">
        <v>43632</v>
      </c>
      <c r="B178" t="s">
        <v>2</v>
      </c>
      <c r="C178" t="s">
        <v>13</v>
      </c>
      <c r="D178" t="s">
        <v>54</v>
      </c>
      <c r="E178">
        <v>87445</v>
      </c>
      <c r="F178">
        <v>21</v>
      </c>
      <c r="G178">
        <v>2</v>
      </c>
      <c r="H178">
        <v>0</v>
      </c>
      <c r="I178" s="1">
        <v>218.61760804166835</v>
      </c>
    </row>
    <row r="179" spans="1:9" x14ac:dyDescent="0.25">
      <c r="A179" s="31">
        <v>43632</v>
      </c>
      <c r="B179" t="s">
        <v>2</v>
      </c>
      <c r="C179" t="s">
        <v>21</v>
      </c>
      <c r="D179" t="s">
        <v>55</v>
      </c>
      <c r="E179">
        <v>57806</v>
      </c>
      <c r="F179">
        <v>28</v>
      </c>
      <c r="G179">
        <v>0</v>
      </c>
      <c r="H179">
        <v>0</v>
      </c>
      <c r="I179" s="1">
        <v>143.72443344310634</v>
      </c>
    </row>
    <row r="180" spans="1:9" x14ac:dyDescent="0.25">
      <c r="A180" s="31">
        <v>43632</v>
      </c>
      <c r="B180" t="s">
        <v>2</v>
      </c>
      <c r="C180" t="s">
        <v>21</v>
      </c>
      <c r="D180" t="s">
        <v>23</v>
      </c>
      <c r="E180">
        <v>8970</v>
      </c>
      <c r="F180">
        <v>4</v>
      </c>
      <c r="G180">
        <v>1</v>
      </c>
      <c r="H180">
        <v>0</v>
      </c>
      <c r="I180" s="1">
        <v>17.577263985043373</v>
      </c>
    </row>
    <row r="181" spans="1:9" x14ac:dyDescent="0.25">
      <c r="A181" s="31">
        <v>43633</v>
      </c>
      <c r="B181" t="s">
        <v>2</v>
      </c>
      <c r="C181" t="s">
        <v>3</v>
      </c>
      <c r="D181" t="s">
        <v>6</v>
      </c>
      <c r="E181">
        <v>2901</v>
      </c>
      <c r="F181">
        <v>0</v>
      </c>
      <c r="G181">
        <v>0</v>
      </c>
      <c r="H181">
        <v>0</v>
      </c>
      <c r="I181" s="1">
        <v>28.056348798392346</v>
      </c>
    </row>
    <row r="182" spans="1:9" x14ac:dyDescent="0.25">
      <c r="A182" s="31">
        <v>43633</v>
      </c>
      <c r="B182" t="s">
        <v>2</v>
      </c>
      <c r="C182" t="s">
        <v>3</v>
      </c>
      <c r="D182" t="s">
        <v>7</v>
      </c>
      <c r="E182">
        <v>10664</v>
      </c>
      <c r="F182">
        <v>1</v>
      </c>
      <c r="G182">
        <v>0</v>
      </c>
      <c r="H182">
        <v>0</v>
      </c>
      <c r="I182" s="1">
        <v>32.412986071437125</v>
      </c>
    </row>
    <row r="183" spans="1:9" x14ac:dyDescent="0.25">
      <c r="A183" s="31">
        <v>43633</v>
      </c>
      <c r="B183" t="s">
        <v>2</v>
      </c>
      <c r="C183" t="s">
        <v>3</v>
      </c>
      <c r="D183" t="s">
        <v>10</v>
      </c>
      <c r="E183">
        <v>0</v>
      </c>
      <c r="F183">
        <v>0</v>
      </c>
      <c r="G183">
        <v>0</v>
      </c>
      <c r="H183">
        <v>0</v>
      </c>
      <c r="I183" s="1">
        <v>0</v>
      </c>
    </row>
    <row r="184" spans="1:9" x14ac:dyDescent="0.25">
      <c r="A184" s="31">
        <v>43633</v>
      </c>
      <c r="B184" t="s">
        <v>2</v>
      </c>
      <c r="C184" t="s">
        <v>3</v>
      </c>
      <c r="D184" t="s">
        <v>11</v>
      </c>
      <c r="E184">
        <v>0</v>
      </c>
      <c r="F184">
        <v>0</v>
      </c>
      <c r="G184">
        <v>0</v>
      </c>
      <c r="H184">
        <v>0</v>
      </c>
      <c r="I184" s="1">
        <v>0</v>
      </c>
    </row>
    <row r="185" spans="1:9" x14ac:dyDescent="0.25">
      <c r="A185" s="31">
        <v>43633</v>
      </c>
      <c r="B185" t="s">
        <v>2</v>
      </c>
      <c r="C185" t="s">
        <v>3</v>
      </c>
      <c r="D185" t="s">
        <v>12</v>
      </c>
      <c r="E185">
        <v>4431</v>
      </c>
      <c r="F185">
        <v>0</v>
      </c>
      <c r="G185">
        <v>4</v>
      </c>
      <c r="H185">
        <v>0</v>
      </c>
      <c r="I185" s="1">
        <v>40.14278807191009</v>
      </c>
    </row>
    <row r="186" spans="1:9" x14ac:dyDescent="0.25">
      <c r="A186" s="31">
        <v>43633</v>
      </c>
      <c r="B186" t="s">
        <v>2</v>
      </c>
      <c r="C186" t="s">
        <v>13</v>
      </c>
      <c r="D186" t="s">
        <v>33</v>
      </c>
      <c r="E186">
        <v>803</v>
      </c>
      <c r="F186">
        <v>0</v>
      </c>
      <c r="G186">
        <v>0</v>
      </c>
      <c r="H186">
        <v>0</v>
      </c>
      <c r="I186" s="1">
        <v>9.8760276634792952</v>
      </c>
    </row>
    <row r="187" spans="1:9" x14ac:dyDescent="0.25">
      <c r="A187" s="31">
        <v>43633</v>
      </c>
      <c r="B187" t="s">
        <v>2</v>
      </c>
      <c r="C187" t="s">
        <v>13</v>
      </c>
      <c r="D187" t="s">
        <v>18</v>
      </c>
      <c r="E187">
        <v>1428</v>
      </c>
      <c r="F187">
        <v>0</v>
      </c>
      <c r="G187">
        <v>1</v>
      </c>
      <c r="H187">
        <v>0</v>
      </c>
      <c r="I187" s="1">
        <v>15.61092826722998</v>
      </c>
    </row>
    <row r="188" spans="1:9" x14ac:dyDescent="0.25">
      <c r="A188" s="31">
        <v>43633</v>
      </c>
      <c r="B188" t="s">
        <v>2</v>
      </c>
      <c r="C188" t="s">
        <v>13</v>
      </c>
      <c r="D188" t="s">
        <v>19</v>
      </c>
      <c r="E188">
        <v>908</v>
      </c>
      <c r="F188">
        <v>0</v>
      </c>
      <c r="G188">
        <v>0</v>
      </c>
      <c r="H188">
        <v>0</v>
      </c>
      <c r="I188" s="1">
        <v>8.6646099431926249</v>
      </c>
    </row>
    <row r="189" spans="1:9" x14ac:dyDescent="0.25">
      <c r="A189" s="31">
        <v>43633</v>
      </c>
      <c r="B189" t="s">
        <v>2</v>
      </c>
      <c r="C189" t="s">
        <v>13</v>
      </c>
      <c r="D189" t="s">
        <v>54</v>
      </c>
      <c r="E189">
        <v>87061</v>
      </c>
      <c r="F189">
        <v>11</v>
      </c>
      <c r="G189">
        <v>0</v>
      </c>
      <c r="H189">
        <v>0</v>
      </c>
      <c r="I189" s="1">
        <v>228.52523161297339</v>
      </c>
    </row>
    <row r="190" spans="1:9" x14ac:dyDescent="0.25">
      <c r="A190" s="31">
        <v>43633</v>
      </c>
      <c r="B190" t="s">
        <v>2</v>
      </c>
      <c r="C190" t="s">
        <v>21</v>
      </c>
      <c r="D190" t="s">
        <v>55</v>
      </c>
      <c r="E190">
        <v>55456</v>
      </c>
      <c r="F190">
        <v>31</v>
      </c>
      <c r="G190">
        <v>1</v>
      </c>
      <c r="H190">
        <v>0</v>
      </c>
      <c r="I190" s="1">
        <v>143.04228669458018</v>
      </c>
    </row>
    <row r="191" spans="1:9" x14ac:dyDescent="0.25">
      <c r="A191" s="31">
        <v>43633</v>
      </c>
      <c r="B191" t="s">
        <v>2</v>
      </c>
      <c r="C191" t="s">
        <v>21</v>
      </c>
      <c r="D191" t="s">
        <v>23</v>
      </c>
      <c r="E191">
        <v>11202</v>
      </c>
      <c r="F191">
        <v>8</v>
      </c>
      <c r="G191">
        <v>0</v>
      </c>
      <c r="H191">
        <v>0</v>
      </c>
      <c r="I191" s="1">
        <v>21.444572322253801</v>
      </c>
    </row>
    <row r="192" spans="1:9" x14ac:dyDescent="0.25">
      <c r="A192" s="31">
        <v>43634</v>
      </c>
      <c r="B192" t="s">
        <v>2</v>
      </c>
      <c r="C192" t="s">
        <v>3</v>
      </c>
      <c r="D192" t="s">
        <v>6</v>
      </c>
      <c r="E192">
        <v>2741</v>
      </c>
      <c r="F192">
        <v>0</v>
      </c>
      <c r="G192">
        <v>0</v>
      </c>
      <c r="H192">
        <v>0</v>
      </c>
      <c r="I192" s="1">
        <v>26.043051811575467</v>
      </c>
    </row>
    <row r="193" spans="1:9" x14ac:dyDescent="0.25">
      <c r="A193" s="31">
        <v>43634</v>
      </c>
      <c r="B193" t="s">
        <v>2</v>
      </c>
      <c r="C193" t="s">
        <v>3</v>
      </c>
      <c r="D193" t="s">
        <v>7</v>
      </c>
      <c r="E193">
        <v>10207</v>
      </c>
      <c r="F193">
        <v>3</v>
      </c>
      <c r="G193">
        <v>12</v>
      </c>
      <c r="H193">
        <v>1</v>
      </c>
      <c r="I193" s="1">
        <v>32.109385002943299</v>
      </c>
    </row>
    <row r="194" spans="1:9" x14ac:dyDescent="0.25">
      <c r="A194" s="31">
        <v>43634</v>
      </c>
      <c r="B194" t="s">
        <v>2</v>
      </c>
      <c r="C194" t="s">
        <v>3</v>
      </c>
      <c r="D194" t="s">
        <v>12</v>
      </c>
      <c r="E194">
        <v>4218</v>
      </c>
      <c r="F194">
        <v>3</v>
      </c>
      <c r="G194">
        <v>0</v>
      </c>
      <c r="H194">
        <v>0</v>
      </c>
      <c r="I194" s="1">
        <v>38.491731346658476</v>
      </c>
    </row>
    <row r="195" spans="1:9" x14ac:dyDescent="0.25">
      <c r="A195" s="31">
        <v>43634</v>
      </c>
      <c r="B195" t="s">
        <v>2</v>
      </c>
      <c r="C195" t="s">
        <v>13</v>
      </c>
      <c r="D195" t="s">
        <v>33</v>
      </c>
      <c r="E195">
        <v>862</v>
      </c>
      <c r="F195">
        <v>1</v>
      </c>
      <c r="G195">
        <v>0</v>
      </c>
      <c r="H195">
        <v>0</v>
      </c>
      <c r="I195" s="1">
        <v>10.289663269580174</v>
      </c>
    </row>
    <row r="196" spans="1:9" x14ac:dyDescent="0.25">
      <c r="A196" s="31">
        <v>43634</v>
      </c>
      <c r="B196" t="s">
        <v>2</v>
      </c>
      <c r="C196" t="s">
        <v>13</v>
      </c>
      <c r="D196" t="s">
        <v>18</v>
      </c>
      <c r="E196">
        <v>1571</v>
      </c>
      <c r="F196">
        <v>2</v>
      </c>
      <c r="G196">
        <v>0</v>
      </c>
      <c r="H196">
        <v>0</v>
      </c>
      <c r="I196" s="1">
        <v>18.067308362708424</v>
      </c>
    </row>
    <row r="197" spans="1:9" x14ac:dyDescent="0.25">
      <c r="A197" s="31">
        <v>43634</v>
      </c>
      <c r="B197" t="s">
        <v>2</v>
      </c>
      <c r="C197" t="s">
        <v>13</v>
      </c>
      <c r="D197" t="s">
        <v>19</v>
      </c>
      <c r="E197">
        <v>1012</v>
      </c>
      <c r="F197">
        <v>0</v>
      </c>
      <c r="G197">
        <v>0</v>
      </c>
      <c r="H197">
        <v>0</v>
      </c>
      <c r="I197" s="1">
        <v>9.2206704679218294</v>
      </c>
    </row>
    <row r="198" spans="1:9" x14ac:dyDescent="0.25">
      <c r="A198" s="31">
        <v>43634</v>
      </c>
      <c r="B198" t="s">
        <v>2</v>
      </c>
      <c r="C198" t="s">
        <v>13</v>
      </c>
      <c r="D198" t="s">
        <v>54</v>
      </c>
      <c r="E198">
        <v>85786</v>
      </c>
      <c r="F198">
        <v>12</v>
      </c>
      <c r="G198">
        <v>5</v>
      </c>
      <c r="H198">
        <v>0</v>
      </c>
      <c r="I198" s="1">
        <v>229.35535627340676</v>
      </c>
    </row>
    <row r="199" spans="1:9" x14ac:dyDescent="0.25">
      <c r="A199" s="31">
        <v>43634</v>
      </c>
      <c r="B199" t="s">
        <v>2</v>
      </c>
      <c r="C199" t="s">
        <v>21</v>
      </c>
      <c r="D199" t="s">
        <v>55</v>
      </c>
      <c r="E199">
        <v>55497</v>
      </c>
      <c r="F199">
        <v>30</v>
      </c>
      <c r="G199">
        <v>0</v>
      </c>
      <c r="H199">
        <v>0</v>
      </c>
      <c r="I199" s="1">
        <v>144.91189426092839</v>
      </c>
    </row>
    <row r="200" spans="1:9" x14ac:dyDescent="0.25">
      <c r="A200" s="31">
        <v>43634</v>
      </c>
      <c r="B200" t="s">
        <v>2</v>
      </c>
      <c r="C200" t="s">
        <v>21</v>
      </c>
      <c r="D200" t="s">
        <v>22</v>
      </c>
      <c r="E200">
        <v>259</v>
      </c>
      <c r="F200">
        <v>0</v>
      </c>
      <c r="G200">
        <v>1</v>
      </c>
      <c r="H200">
        <v>0</v>
      </c>
      <c r="I200" s="1">
        <v>0.58239668723545002</v>
      </c>
    </row>
    <row r="201" spans="1:9" x14ac:dyDescent="0.25">
      <c r="A201" s="31">
        <v>43634</v>
      </c>
      <c r="B201" t="s">
        <v>2</v>
      </c>
      <c r="C201" t="s">
        <v>21</v>
      </c>
      <c r="D201" t="s">
        <v>23</v>
      </c>
      <c r="E201">
        <v>1625</v>
      </c>
      <c r="F201">
        <v>0</v>
      </c>
      <c r="G201">
        <v>0</v>
      </c>
      <c r="H201">
        <v>0</v>
      </c>
      <c r="I201" s="1">
        <v>3.2623336368526625</v>
      </c>
    </row>
    <row r="202" spans="1:9" x14ac:dyDescent="0.25">
      <c r="A202" s="31">
        <v>43635</v>
      </c>
      <c r="B202" t="s">
        <v>2</v>
      </c>
      <c r="C202" t="s">
        <v>3</v>
      </c>
      <c r="D202" t="s">
        <v>6</v>
      </c>
      <c r="E202">
        <v>2979</v>
      </c>
      <c r="F202">
        <v>2</v>
      </c>
      <c r="G202">
        <v>4</v>
      </c>
      <c r="H202">
        <v>0</v>
      </c>
      <c r="I202" s="1">
        <v>28.173111400889827</v>
      </c>
    </row>
    <row r="203" spans="1:9" x14ac:dyDescent="0.25">
      <c r="A203" s="31">
        <v>43635</v>
      </c>
      <c r="B203" t="s">
        <v>2</v>
      </c>
      <c r="C203" t="s">
        <v>3</v>
      </c>
      <c r="D203" t="s">
        <v>7</v>
      </c>
      <c r="E203">
        <v>21867</v>
      </c>
      <c r="F203">
        <v>3</v>
      </c>
      <c r="G203">
        <v>10</v>
      </c>
      <c r="H203">
        <v>0</v>
      </c>
      <c r="I203" s="1">
        <v>68.347611847900254</v>
      </c>
    </row>
    <row r="204" spans="1:9" x14ac:dyDescent="0.25">
      <c r="A204" s="31">
        <v>43635</v>
      </c>
      <c r="B204" t="s">
        <v>2</v>
      </c>
      <c r="C204" t="s">
        <v>3</v>
      </c>
      <c r="D204" t="s">
        <v>12</v>
      </c>
      <c r="E204">
        <v>4548</v>
      </c>
      <c r="F204">
        <v>1</v>
      </c>
      <c r="G204">
        <v>0</v>
      </c>
      <c r="H204">
        <v>0</v>
      </c>
      <c r="I204" s="1">
        <v>40.262350048547475</v>
      </c>
    </row>
    <row r="205" spans="1:9" x14ac:dyDescent="0.25">
      <c r="A205" s="31">
        <v>43635</v>
      </c>
      <c r="B205" t="s">
        <v>2</v>
      </c>
      <c r="C205" t="s">
        <v>13</v>
      </c>
      <c r="D205" t="s">
        <v>33</v>
      </c>
      <c r="E205">
        <v>491</v>
      </c>
      <c r="F205">
        <v>0</v>
      </c>
      <c r="G205">
        <v>0</v>
      </c>
      <c r="H205">
        <v>0</v>
      </c>
      <c r="I205" s="1">
        <v>6.1384243546746386</v>
      </c>
    </row>
    <row r="206" spans="1:9" x14ac:dyDescent="0.25">
      <c r="A206" s="31">
        <v>43635</v>
      </c>
      <c r="B206" t="s">
        <v>2</v>
      </c>
      <c r="C206" t="s">
        <v>13</v>
      </c>
      <c r="D206" t="s">
        <v>18</v>
      </c>
      <c r="E206">
        <v>999</v>
      </c>
      <c r="F206">
        <v>2</v>
      </c>
      <c r="G206">
        <v>2</v>
      </c>
      <c r="H206">
        <v>0</v>
      </c>
      <c r="I206" s="1">
        <v>11.235897483863383</v>
      </c>
    </row>
    <row r="207" spans="1:9" x14ac:dyDescent="0.25">
      <c r="A207" s="31">
        <v>43635</v>
      </c>
      <c r="B207" t="s">
        <v>2</v>
      </c>
      <c r="C207" t="s">
        <v>13</v>
      </c>
      <c r="D207" t="s">
        <v>19</v>
      </c>
      <c r="E207">
        <v>4719</v>
      </c>
      <c r="F207">
        <v>7</v>
      </c>
      <c r="G207">
        <v>0</v>
      </c>
      <c r="H207">
        <v>0</v>
      </c>
      <c r="I207" s="1">
        <v>53.974106779593768</v>
      </c>
    </row>
    <row r="208" spans="1:9" x14ac:dyDescent="0.25">
      <c r="A208" s="31">
        <v>43635</v>
      </c>
      <c r="B208" t="s">
        <v>2</v>
      </c>
      <c r="C208" t="s">
        <v>13</v>
      </c>
      <c r="D208" t="s">
        <v>54</v>
      </c>
      <c r="E208">
        <v>103022</v>
      </c>
      <c r="F208">
        <v>29</v>
      </c>
      <c r="G208">
        <v>1</v>
      </c>
      <c r="H208">
        <v>0</v>
      </c>
      <c r="I208" s="1">
        <v>273.99198006803493</v>
      </c>
    </row>
    <row r="209" spans="1:9" x14ac:dyDescent="0.25">
      <c r="A209" s="31">
        <v>43635</v>
      </c>
      <c r="B209" t="s">
        <v>2</v>
      </c>
      <c r="C209" t="s">
        <v>21</v>
      </c>
      <c r="D209" t="s">
        <v>55</v>
      </c>
      <c r="E209">
        <v>44453</v>
      </c>
      <c r="F209">
        <v>18</v>
      </c>
      <c r="G209">
        <v>0</v>
      </c>
      <c r="H209">
        <v>0</v>
      </c>
      <c r="I209" s="1">
        <v>116.8361058265141</v>
      </c>
    </row>
    <row r="210" spans="1:9" x14ac:dyDescent="0.25">
      <c r="A210" s="31">
        <v>43635</v>
      </c>
      <c r="B210" t="s">
        <v>2</v>
      </c>
      <c r="C210" t="s">
        <v>21</v>
      </c>
      <c r="D210" t="s">
        <v>22</v>
      </c>
      <c r="E210">
        <v>197</v>
      </c>
      <c r="F210">
        <v>1</v>
      </c>
      <c r="G210">
        <v>0</v>
      </c>
      <c r="H210">
        <v>0</v>
      </c>
      <c r="I210" s="1">
        <v>0.47092918619423246</v>
      </c>
    </row>
    <row r="211" spans="1:9" x14ac:dyDescent="0.25">
      <c r="A211" s="31">
        <v>43635</v>
      </c>
      <c r="B211" t="s">
        <v>2</v>
      </c>
      <c r="C211" t="s">
        <v>21</v>
      </c>
      <c r="D211" t="s">
        <v>23</v>
      </c>
      <c r="E211">
        <v>8501</v>
      </c>
      <c r="F211">
        <v>3</v>
      </c>
      <c r="G211">
        <v>0</v>
      </c>
      <c r="H211">
        <v>1</v>
      </c>
      <c r="I211" s="1">
        <v>16.653661857974338</v>
      </c>
    </row>
    <row r="212" spans="1:9" x14ac:dyDescent="0.25">
      <c r="A212" s="31">
        <v>43636</v>
      </c>
      <c r="B212" t="s">
        <v>2</v>
      </c>
      <c r="C212" t="s">
        <v>3</v>
      </c>
      <c r="D212" t="s">
        <v>6</v>
      </c>
      <c r="E212">
        <v>3016</v>
      </c>
      <c r="F212">
        <v>1</v>
      </c>
      <c r="G212">
        <v>1</v>
      </c>
      <c r="H212">
        <v>0</v>
      </c>
      <c r="I212" s="1">
        <v>28.115081581238154</v>
      </c>
    </row>
    <row r="213" spans="1:9" x14ac:dyDescent="0.25">
      <c r="A213" s="31">
        <v>43636</v>
      </c>
      <c r="B213" t="s">
        <v>2</v>
      </c>
      <c r="C213" t="s">
        <v>3</v>
      </c>
      <c r="D213" t="s">
        <v>7</v>
      </c>
      <c r="E213">
        <v>20157</v>
      </c>
      <c r="F213">
        <v>4</v>
      </c>
      <c r="G213">
        <v>0</v>
      </c>
      <c r="H213">
        <v>0</v>
      </c>
      <c r="I213" s="1">
        <v>65.106373346189372</v>
      </c>
    </row>
    <row r="214" spans="1:9" x14ac:dyDescent="0.25">
      <c r="A214" s="31">
        <v>43636</v>
      </c>
      <c r="B214" t="s">
        <v>2</v>
      </c>
      <c r="C214" t="s">
        <v>3</v>
      </c>
      <c r="D214" t="s">
        <v>12</v>
      </c>
      <c r="E214">
        <v>4611</v>
      </c>
      <c r="F214">
        <v>1</v>
      </c>
      <c r="G214">
        <v>0</v>
      </c>
      <c r="H214">
        <v>0</v>
      </c>
      <c r="I214" s="1">
        <v>41.73489987749398</v>
      </c>
    </row>
    <row r="215" spans="1:9" x14ac:dyDescent="0.25">
      <c r="A215" s="31">
        <v>43636</v>
      </c>
      <c r="B215" t="s">
        <v>2</v>
      </c>
      <c r="C215" t="s">
        <v>13</v>
      </c>
      <c r="D215" t="s">
        <v>19</v>
      </c>
      <c r="E215">
        <v>5915</v>
      </c>
      <c r="F215">
        <v>7</v>
      </c>
      <c r="G215">
        <v>1</v>
      </c>
      <c r="H215">
        <v>1</v>
      </c>
      <c r="I215" s="1">
        <v>71.049864759271557</v>
      </c>
    </row>
    <row r="216" spans="1:9" x14ac:dyDescent="0.25">
      <c r="A216" s="31">
        <v>43636</v>
      </c>
      <c r="B216" t="s">
        <v>2</v>
      </c>
      <c r="C216" t="s">
        <v>13</v>
      </c>
      <c r="D216" t="s">
        <v>54</v>
      </c>
      <c r="E216">
        <v>101594</v>
      </c>
      <c r="F216">
        <v>26</v>
      </c>
      <c r="G216">
        <v>5</v>
      </c>
      <c r="H216">
        <v>1</v>
      </c>
      <c r="I216" s="1">
        <v>269.09124096365196</v>
      </c>
    </row>
    <row r="217" spans="1:9" x14ac:dyDescent="0.25">
      <c r="A217" s="31">
        <v>43636</v>
      </c>
      <c r="B217" t="s">
        <v>2</v>
      </c>
      <c r="C217" t="s">
        <v>21</v>
      </c>
      <c r="D217" t="s">
        <v>55</v>
      </c>
      <c r="E217">
        <v>42329</v>
      </c>
      <c r="F217">
        <v>23</v>
      </c>
      <c r="G217">
        <v>0</v>
      </c>
      <c r="H217">
        <v>0</v>
      </c>
      <c r="I217" s="1">
        <v>117.34467474018508</v>
      </c>
    </row>
    <row r="218" spans="1:9" x14ac:dyDescent="0.25">
      <c r="A218" s="31">
        <v>43636</v>
      </c>
      <c r="B218" t="s">
        <v>2</v>
      </c>
      <c r="C218" t="s">
        <v>21</v>
      </c>
      <c r="D218" t="s">
        <v>22</v>
      </c>
      <c r="E218">
        <v>229</v>
      </c>
      <c r="F218">
        <v>0</v>
      </c>
      <c r="G218">
        <v>1</v>
      </c>
      <c r="H218">
        <v>0</v>
      </c>
      <c r="I218" s="1">
        <v>0.45173704313116136</v>
      </c>
    </row>
    <row r="219" spans="1:9" x14ac:dyDescent="0.25">
      <c r="A219" s="31">
        <v>43636</v>
      </c>
      <c r="B219" t="s">
        <v>2</v>
      </c>
      <c r="C219" t="s">
        <v>21</v>
      </c>
      <c r="D219" t="s">
        <v>23</v>
      </c>
      <c r="E219">
        <v>9173</v>
      </c>
      <c r="F219">
        <v>2</v>
      </c>
      <c r="G219">
        <v>3</v>
      </c>
      <c r="H219">
        <v>0</v>
      </c>
      <c r="I219" s="1">
        <v>16.834695678187277</v>
      </c>
    </row>
    <row r="220" spans="1:9" x14ac:dyDescent="0.25">
      <c r="A220" s="31">
        <v>43637</v>
      </c>
      <c r="B220" t="s">
        <v>2</v>
      </c>
      <c r="C220" t="s">
        <v>3</v>
      </c>
      <c r="D220" t="s">
        <v>6</v>
      </c>
      <c r="E220">
        <v>3177</v>
      </c>
      <c r="F220">
        <v>1</v>
      </c>
      <c r="G220">
        <v>3</v>
      </c>
      <c r="H220">
        <v>0</v>
      </c>
      <c r="I220" s="1">
        <v>29.889269173189593</v>
      </c>
    </row>
    <row r="221" spans="1:9" x14ac:dyDescent="0.25">
      <c r="A221" s="31">
        <v>43637</v>
      </c>
      <c r="B221" t="s">
        <v>2</v>
      </c>
      <c r="C221" t="s">
        <v>3</v>
      </c>
      <c r="D221" t="s">
        <v>7</v>
      </c>
      <c r="E221">
        <v>21428</v>
      </c>
      <c r="F221">
        <v>4</v>
      </c>
      <c r="G221">
        <v>0</v>
      </c>
      <c r="H221">
        <v>0</v>
      </c>
      <c r="I221" s="1">
        <v>66.408067762828352</v>
      </c>
    </row>
    <row r="222" spans="1:9" x14ac:dyDescent="0.25">
      <c r="A222" s="31">
        <v>43637</v>
      </c>
      <c r="B222" t="s">
        <v>2</v>
      </c>
      <c r="C222" t="s">
        <v>3</v>
      </c>
      <c r="D222" t="s">
        <v>12</v>
      </c>
      <c r="E222">
        <v>4313</v>
      </c>
      <c r="F222">
        <v>1</v>
      </c>
      <c r="G222">
        <v>2</v>
      </c>
      <c r="H222">
        <v>1</v>
      </c>
      <c r="I222" s="1">
        <v>39.510930228809237</v>
      </c>
    </row>
    <row r="223" spans="1:9" x14ac:dyDescent="0.25">
      <c r="A223" s="31">
        <v>43637</v>
      </c>
      <c r="B223" t="s">
        <v>2</v>
      </c>
      <c r="C223" t="s">
        <v>13</v>
      </c>
      <c r="D223" t="s">
        <v>19</v>
      </c>
      <c r="E223">
        <v>5834</v>
      </c>
      <c r="F223">
        <v>4</v>
      </c>
      <c r="G223">
        <v>0</v>
      </c>
      <c r="H223">
        <v>0</v>
      </c>
      <c r="I223" s="1">
        <v>70.063264235418416</v>
      </c>
    </row>
    <row r="224" spans="1:9" x14ac:dyDescent="0.25">
      <c r="A224" s="31">
        <v>43637</v>
      </c>
      <c r="B224" t="s">
        <v>2</v>
      </c>
      <c r="C224" t="s">
        <v>13</v>
      </c>
      <c r="D224" t="s">
        <v>54</v>
      </c>
      <c r="E224">
        <v>106519</v>
      </c>
      <c r="F224">
        <v>35</v>
      </c>
      <c r="G224">
        <v>10</v>
      </c>
      <c r="H224">
        <v>1</v>
      </c>
      <c r="I224" s="1">
        <v>274.56035284752494</v>
      </c>
    </row>
    <row r="225" spans="1:9" x14ac:dyDescent="0.25">
      <c r="A225" s="31">
        <v>43637</v>
      </c>
      <c r="B225" t="s">
        <v>2</v>
      </c>
      <c r="C225" t="s">
        <v>21</v>
      </c>
      <c r="D225" t="s">
        <v>55</v>
      </c>
      <c r="E225">
        <v>44054</v>
      </c>
      <c r="F225">
        <v>17</v>
      </c>
      <c r="G225">
        <v>1</v>
      </c>
      <c r="H225">
        <v>0</v>
      </c>
      <c r="I225" s="1">
        <v>114.16872654484389</v>
      </c>
    </row>
    <row r="226" spans="1:9" x14ac:dyDescent="0.25">
      <c r="A226" s="31">
        <v>43637</v>
      </c>
      <c r="B226" t="s">
        <v>2</v>
      </c>
      <c r="C226" t="s">
        <v>21</v>
      </c>
      <c r="D226" t="s">
        <v>22</v>
      </c>
      <c r="E226">
        <v>189</v>
      </c>
      <c r="F226">
        <v>0</v>
      </c>
      <c r="G226">
        <v>0</v>
      </c>
      <c r="H226">
        <v>0</v>
      </c>
      <c r="I226" s="1">
        <v>0.49444725660571998</v>
      </c>
    </row>
    <row r="227" spans="1:9" x14ac:dyDescent="0.25">
      <c r="A227" s="31">
        <v>43637</v>
      </c>
      <c r="B227" t="s">
        <v>2</v>
      </c>
      <c r="C227" t="s">
        <v>21</v>
      </c>
      <c r="D227" t="s">
        <v>23</v>
      </c>
      <c r="E227">
        <v>11649</v>
      </c>
      <c r="F227">
        <v>3</v>
      </c>
      <c r="G227">
        <v>0</v>
      </c>
      <c r="H227">
        <v>0</v>
      </c>
      <c r="I227" s="1">
        <v>20.17374589297313</v>
      </c>
    </row>
    <row r="228" spans="1:9" x14ac:dyDescent="0.25">
      <c r="A228" s="31">
        <v>43638</v>
      </c>
      <c r="B228" t="s">
        <v>2</v>
      </c>
      <c r="C228" t="s">
        <v>3</v>
      </c>
      <c r="D228" t="s">
        <v>6</v>
      </c>
      <c r="E228">
        <v>3107</v>
      </c>
      <c r="F228">
        <v>1</v>
      </c>
      <c r="G228">
        <v>6</v>
      </c>
      <c r="H228">
        <v>1</v>
      </c>
      <c r="I228" s="1">
        <v>28.652334720865536</v>
      </c>
    </row>
    <row r="229" spans="1:9" x14ac:dyDescent="0.25">
      <c r="A229" s="31">
        <v>43638</v>
      </c>
      <c r="B229" t="s">
        <v>2</v>
      </c>
      <c r="C229" t="s">
        <v>3</v>
      </c>
      <c r="D229" t="s">
        <v>7</v>
      </c>
      <c r="E229">
        <v>20469</v>
      </c>
      <c r="F229">
        <v>2</v>
      </c>
      <c r="G229">
        <v>10</v>
      </c>
      <c r="H229">
        <v>0</v>
      </c>
      <c r="I229" s="1">
        <v>64.256241271769468</v>
      </c>
    </row>
    <row r="230" spans="1:9" x14ac:dyDescent="0.25">
      <c r="A230" s="31">
        <v>43638</v>
      </c>
      <c r="B230" t="s">
        <v>2</v>
      </c>
      <c r="C230" t="s">
        <v>3</v>
      </c>
      <c r="D230" t="s">
        <v>12</v>
      </c>
      <c r="E230">
        <v>4266</v>
      </c>
      <c r="F230">
        <v>2</v>
      </c>
      <c r="G230">
        <v>0</v>
      </c>
      <c r="H230">
        <v>0</v>
      </c>
      <c r="I230" s="1">
        <v>37.995595314568661</v>
      </c>
    </row>
    <row r="231" spans="1:9" x14ac:dyDescent="0.25">
      <c r="A231" s="31">
        <v>43638</v>
      </c>
      <c r="B231" t="s">
        <v>2</v>
      </c>
      <c r="C231" t="s">
        <v>13</v>
      </c>
      <c r="D231" t="s">
        <v>19</v>
      </c>
      <c r="E231">
        <v>5658</v>
      </c>
      <c r="F231">
        <v>4</v>
      </c>
      <c r="G231">
        <v>3</v>
      </c>
      <c r="H231">
        <v>0</v>
      </c>
      <c r="I231" s="1">
        <v>67.452138647459748</v>
      </c>
    </row>
    <row r="232" spans="1:9" x14ac:dyDescent="0.25">
      <c r="A232" s="31">
        <v>43638</v>
      </c>
      <c r="B232" t="s">
        <v>2</v>
      </c>
      <c r="C232" t="s">
        <v>13</v>
      </c>
      <c r="D232" t="s">
        <v>54</v>
      </c>
      <c r="E232">
        <v>103279</v>
      </c>
      <c r="F232">
        <v>25</v>
      </c>
      <c r="G232">
        <v>12</v>
      </c>
      <c r="H232">
        <v>1</v>
      </c>
      <c r="I232" s="1">
        <v>268.14503794595993</v>
      </c>
    </row>
    <row r="233" spans="1:9" x14ac:dyDescent="0.25">
      <c r="A233" s="31">
        <v>43638</v>
      </c>
      <c r="B233" t="s">
        <v>2</v>
      </c>
      <c r="C233" t="s">
        <v>21</v>
      </c>
      <c r="D233" t="s">
        <v>55</v>
      </c>
      <c r="E233">
        <v>44115</v>
      </c>
      <c r="F233">
        <v>18</v>
      </c>
      <c r="G233">
        <v>0</v>
      </c>
      <c r="H233">
        <v>0</v>
      </c>
      <c r="I233" s="1">
        <v>119.51339730517594</v>
      </c>
    </row>
    <row r="234" spans="1:9" x14ac:dyDescent="0.25">
      <c r="A234" s="31">
        <v>43638</v>
      </c>
      <c r="B234" t="s">
        <v>2</v>
      </c>
      <c r="C234" t="s">
        <v>21</v>
      </c>
      <c r="D234" t="s">
        <v>22</v>
      </c>
      <c r="E234">
        <v>172</v>
      </c>
      <c r="F234">
        <v>0</v>
      </c>
      <c r="G234">
        <v>0</v>
      </c>
      <c r="H234">
        <v>0</v>
      </c>
      <c r="I234" s="1">
        <v>0.39785221059744763</v>
      </c>
    </row>
    <row r="235" spans="1:9" x14ac:dyDescent="0.25">
      <c r="A235" s="31">
        <v>43638</v>
      </c>
      <c r="B235" t="s">
        <v>2</v>
      </c>
      <c r="C235" t="s">
        <v>21</v>
      </c>
      <c r="D235" t="s">
        <v>23</v>
      </c>
      <c r="E235">
        <v>8916</v>
      </c>
      <c r="F235">
        <v>2</v>
      </c>
      <c r="G235">
        <v>0</v>
      </c>
      <c r="H235">
        <v>0</v>
      </c>
      <c r="I235" s="1">
        <v>14.544697403801779</v>
      </c>
    </row>
    <row r="236" spans="1:9" x14ac:dyDescent="0.25">
      <c r="A236" s="31">
        <v>43639</v>
      </c>
      <c r="B236" t="s">
        <v>2</v>
      </c>
      <c r="C236" t="s">
        <v>3</v>
      </c>
      <c r="D236" t="s">
        <v>6</v>
      </c>
      <c r="E236">
        <v>2932</v>
      </c>
      <c r="F236">
        <v>1</v>
      </c>
      <c r="G236">
        <v>28</v>
      </c>
      <c r="H236">
        <v>0</v>
      </c>
      <c r="I236" s="1">
        <v>28.430497838802328</v>
      </c>
    </row>
    <row r="237" spans="1:9" x14ac:dyDescent="0.25">
      <c r="A237" s="31">
        <v>43639</v>
      </c>
      <c r="B237" t="s">
        <v>2</v>
      </c>
      <c r="C237" t="s">
        <v>3</v>
      </c>
      <c r="D237" t="s">
        <v>7</v>
      </c>
      <c r="E237">
        <v>21153</v>
      </c>
      <c r="F237">
        <v>1</v>
      </c>
      <c r="G237">
        <v>0</v>
      </c>
      <c r="H237">
        <v>0</v>
      </c>
      <c r="I237" s="1">
        <v>66.319966508786877</v>
      </c>
    </row>
    <row r="238" spans="1:9" x14ac:dyDescent="0.25">
      <c r="A238" s="31">
        <v>43639</v>
      </c>
      <c r="B238" t="s">
        <v>2</v>
      </c>
      <c r="C238" t="s">
        <v>3</v>
      </c>
      <c r="D238" t="s">
        <v>12</v>
      </c>
      <c r="E238">
        <v>4405</v>
      </c>
      <c r="F238">
        <v>3</v>
      </c>
      <c r="G238">
        <v>0</v>
      </c>
      <c r="H238">
        <v>0</v>
      </c>
      <c r="I238" s="1">
        <v>40.747407131125271</v>
      </c>
    </row>
    <row r="239" spans="1:9" x14ac:dyDescent="0.25">
      <c r="A239" s="31">
        <v>43639</v>
      </c>
      <c r="B239" t="s">
        <v>2</v>
      </c>
      <c r="C239" t="s">
        <v>13</v>
      </c>
      <c r="D239" t="s">
        <v>19</v>
      </c>
      <c r="E239">
        <v>5796</v>
      </c>
      <c r="F239">
        <v>3</v>
      </c>
      <c r="G239">
        <v>4</v>
      </c>
      <c r="H239">
        <v>1</v>
      </c>
      <c r="I239" s="1">
        <v>68.201663794210262</v>
      </c>
    </row>
    <row r="240" spans="1:9" x14ac:dyDescent="0.25">
      <c r="A240" s="31">
        <v>43639</v>
      </c>
      <c r="B240" t="s">
        <v>2</v>
      </c>
      <c r="C240" t="s">
        <v>13</v>
      </c>
      <c r="D240" t="s">
        <v>54</v>
      </c>
      <c r="E240">
        <v>110303</v>
      </c>
      <c r="F240">
        <v>33</v>
      </c>
      <c r="G240">
        <v>0</v>
      </c>
      <c r="H240">
        <v>0</v>
      </c>
      <c r="I240" s="1">
        <v>275.06053819718562</v>
      </c>
    </row>
    <row r="241" spans="1:9" x14ac:dyDescent="0.25">
      <c r="A241" s="31">
        <v>43639</v>
      </c>
      <c r="B241" t="s">
        <v>2</v>
      </c>
      <c r="C241" t="s">
        <v>21</v>
      </c>
      <c r="D241" t="s">
        <v>55</v>
      </c>
      <c r="E241">
        <v>54400</v>
      </c>
      <c r="F241">
        <v>20</v>
      </c>
      <c r="G241">
        <v>0</v>
      </c>
      <c r="H241">
        <v>0</v>
      </c>
      <c r="I241" s="1">
        <v>126.3556417203469</v>
      </c>
    </row>
    <row r="242" spans="1:9" x14ac:dyDescent="0.25">
      <c r="A242" s="31">
        <v>43639</v>
      </c>
      <c r="B242" t="s">
        <v>2</v>
      </c>
      <c r="C242" t="s">
        <v>21</v>
      </c>
      <c r="D242" t="s">
        <v>22</v>
      </c>
      <c r="E242">
        <v>148</v>
      </c>
      <c r="F242">
        <v>0</v>
      </c>
      <c r="G242">
        <v>0</v>
      </c>
      <c r="H242">
        <v>0</v>
      </c>
      <c r="I242" s="1">
        <v>0.31994392287067669</v>
      </c>
    </row>
    <row r="243" spans="1:9" x14ac:dyDescent="0.25">
      <c r="A243" s="31">
        <v>43639</v>
      </c>
      <c r="B243" t="s">
        <v>2</v>
      </c>
      <c r="C243" t="s">
        <v>21</v>
      </c>
      <c r="D243" t="s">
        <v>23</v>
      </c>
      <c r="E243">
        <v>4739</v>
      </c>
      <c r="F243">
        <v>0</v>
      </c>
      <c r="G243">
        <v>0</v>
      </c>
      <c r="H243">
        <v>0</v>
      </c>
      <c r="I243" s="1">
        <v>7.0630414108523469</v>
      </c>
    </row>
    <row r="244" spans="1:9" x14ac:dyDescent="0.25">
      <c r="A244" s="31">
        <v>43640</v>
      </c>
      <c r="B244" t="s">
        <v>2</v>
      </c>
      <c r="C244" t="s">
        <v>3</v>
      </c>
      <c r="D244" t="s">
        <v>6</v>
      </c>
      <c r="E244">
        <v>2759</v>
      </c>
      <c r="F244">
        <v>2</v>
      </c>
      <c r="G244">
        <v>2</v>
      </c>
      <c r="H244">
        <v>0</v>
      </c>
      <c r="I244" s="1">
        <v>26.13473443431597</v>
      </c>
    </row>
    <row r="245" spans="1:9" x14ac:dyDescent="0.25">
      <c r="A245" s="31">
        <v>43640</v>
      </c>
      <c r="B245" t="s">
        <v>2</v>
      </c>
      <c r="C245" t="s">
        <v>3</v>
      </c>
      <c r="D245" t="s">
        <v>7</v>
      </c>
      <c r="E245">
        <v>20517</v>
      </c>
      <c r="F245">
        <v>2</v>
      </c>
      <c r="G245">
        <v>6</v>
      </c>
      <c r="H245">
        <v>1</v>
      </c>
      <c r="I245" s="1">
        <v>64.072200100140293</v>
      </c>
    </row>
    <row r="246" spans="1:9" x14ac:dyDescent="0.25">
      <c r="A246" s="31">
        <v>43640</v>
      </c>
      <c r="B246" t="s">
        <v>2</v>
      </c>
      <c r="C246" t="s">
        <v>3</v>
      </c>
      <c r="D246" t="s">
        <v>12</v>
      </c>
      <c r="E246">
        <v>4578</v>
      </c>
      <c r="F246">
        <v>2</v>
      </c>
      <c r="G246">
        <v>0</v>
      </c>
      <c r="H246">
        <v>0</v>
      </c>
      <c r="I246" s="1">
        <v>41.7829135115159</v>
      </c>
    </row>
    <row r="247" spans="1:9" x14ac:dyDescent="0.25">
      <c r="A247" s="31">
        <v>43640</v>
      </c>
      <c r="B247" t="s">
        <v>2</v>
      </c>
      <c r="C247" t="s">
        <v>13</v>
      </c>
      <c r="D247" t="s">
        <v>19</v>
      </c>
      <c r="E247">
        <v>5913</v>
      </c>
      <c r="F247">
        <v>3</v>
      </c>
      <c r="G247">
        <v>5</v>
      </c>
      <c r="H247">
        <v>0</v>
      </c>
      <c r="I247" s="1">
        <v>68.959495553378886</v>
      </c>
    </row>
    <row r="248" spans="1:9" x14ac:dyDescent="0.25">
      <c r="A248" s="31">
        <v>43640</v>
      </c>
      <c r="B248" t="s">
        <v>2</v>
      </c>
      <c r="C248" t="s">
        <v>13</v>
      </c>
      <c r="D248" t="s">
        <v>54</v>
      </c>
      <c r="E248">
        <v>113534</v>
      </c>
      <c r="F248">
        <v>20</v>
      </c>
      <c r="G248">
        <v>2</v>
      </c>
      <c r="H248">
        <v>0</v>
      </c>
      <c r="I248" s="1">
        <v>276.72600982746241</v>
      </c>
    </row>
    <row r="249" spans="1:9" x14ac:dyDescent="0.25">
      <c r="A249" s="31">
        <v>43640</v>
      </c>
      <c r="B249" t="s">
        <v>2</v>
      </c>
      <c r="C249" t="s">
        <v>21</v>
      </c>
      <c r="D249" t="s">
        <v>55</v>
      </c>
      <c r="E249">
        <v>55742</v>
      </c>
      <c r="F249">
        <v>9</v>
      </c>
      <c r="G249">
        <v>3</v>
      </c>
      <c r="H249">
        <v>2</v>
      </c>
      <c r="I249" s="1">
        <v>120.43224507170726</v>
      </c>
    </row>
    <row r="250" spans="1:9" x14ac:dyDescent="0.25">
      <c r="A250" s="31">
        <v>43640</v>
      </c>
      <c r="B250" t="s">
        <v>2</v>
      </c>
      <c r="C250" t="s">
        <v>21</v>
      </c>
      <c r="D250" t="s">
        <v>22</v>
      </c>
      <c r="E250">
        <v>152</v>
      </c>
      <c r="F250">
        <v>0</v>
      </c>
      <c r="G250">
        <v>0</v>
      </c>
      <c r="H250">
        <v>0</v>
      </c>
      <c r="I250" s="1">
        <v>0.280640377182996</v>
      </c>
    </row>
    <row r="251" spans="1:9" x14ac:dyDescent="0.25">
      <c r="A251" s="31">
        <v>43640</v>
      </c>
      <c r="B251" t="s">
        <v>2</v>
      </c>
      <c r="C251" t="s">
        <v>21</v>
      </c>
      <c r="D251" t="s">
        <v>23</v>
      </c>
      <c r="E251">
        <v>10599</v>
      </c>
      <c r="F251">
        <v>2</v>
      </c>
      <c r="G251">
        <v>2</v>
      </c>
      <c r="H251">
        <v>2</v>
      </c>
      <c r="I251" s="1">
        <v>12.971571843777339</v>
      </c>
    </row>
    <row r="252" spans="1:9" x14ac:dyDescent="0.25">
      <c r="A252" s="31">
        <v>43641</v>
      </c>
      <c r="B252" t="s">
        <v>2</v>
      </c>
      <c r="C252" t="s">
        <v>3</v>
      </c>
      <c r="D252" t="s">
        <v>6</v>
      </c>
      <c r="E252">
        <v>1942</v>
      </c>
      <c r="F252">
        <v>2</v>
      </c>
      <c r="G252">
        <v>0</v>
      </c>
      <c r="H252">
        <v>0</v>
      </c>
      <c r="I252" s="1">
        <v>16.076793206744696</v>
      </c>
    </row>
    <row r="253" spans="1:9" x14ac:dyDescent="0.25">
      <c r="A253" s="31">
        <v>43641</v>
      </c>
      <c r="B253" t="s">
        <v>2</v>
      </c>
      <c r="C253" t="s">
        <v>3</v>
      </c>
      <c r="D253" t="s">
        <v>7</v>
      </c>
      <c r="E253">
        <v>16935</v>
      </c>
      <c r="F253">
        <v>3</v>
      </c>
      <c r="G253">
        <v>0</v>
      </c>
      <c r="H253">
        <v>0</v>
      </c>
      <c r="I253" s="1">
        <v>52.431454050102495</v>
      </c>
    </row>
    <row r="254" spans="1:9" x14ac:dyDescent="0.25">
      <c r="A254" s="31">
        <v>43641</v>
      </c>
      <c r="B254" t="s">
        <v>2</v>
      </c>
      <c r="C254" t="s">
        <v>3</v>
      </c>
      <c r="D254" t="s">
        <v>8</v>
      </c>
      <c r="E254">
        <v>5022</v>
      </c>
      <c r="F254">
        <v>2</v>
      </c>
      <c r="G254">
        <v>12</v>
      </c>
      <c r="H254">
        <v>6</v>
      </c>
      <c r="I254" s="1">
        <v>14.584670636319354</v>
      </c>
    </row>
    <row r="255" spans="1:9" x14ac:dyDescent="0.25">
      <c r="A255" s="31">
        <v>43641</v>
      </c>
      <c r="B255" t="s">
        <v>2</v>
      </c>
      <c r="C255" t="s">
        <v>3</v>
      </c>
      <c r="D255" t="s">
        <v>12</v>
      </c>
      <c r="E255">
        <v>5765</v>
      </c>
      <c r="F255">
        <v>0</v>
      </c>
      <c r="G255">
        <v>0</v>
      </c>
      <c r="H255">
        <v>0</v>
      </c>
      <c r="I255" s="1">
        <v>50.445485277400124</v>
      </c>
    </row>
    <row r="256" spans="1:9" x14ac:dyDescent="0.25">
      <c r="A256" s="31">
        <v>43641</v>
      </c>
      <c r="B256" t="s">
        <v>2</v>
      </c>
      <c r="C256" t="s">
        <v>13</v>
      </c>
      <c r="D256" t="s">
        <v>19</v>
      </c>
      <c r="E256">
        <v>5735</v>
      </c>
      <c r="F256">
        <v>3</v>
      </c>
      <c r="G256">
        <v>0</v>
      </c>
      <c r="H256">
        <v>0</v>
      </c>
      <c r="I256" s="1">
        <v>67.007491549679884</v>
      </c>
    </row>
    <row r="257" spans="1:9" x14ac:dyDescent="0.25">
      <c r="A257" s="31">
        <v>43641</v>
      </c>
      <c r="B257" t="s">
        <v>2</v>
      </c>
      <c r="C257" t="s">
        <v>13</v>
      </c>
      <c r="D257" t="s">
        <v>54</v>
      </c>
      <c r="E257">
        <v>128799</v>
      </c>
      <c r="F257">
        <v>25</v>
      </c>
      <c r="G257">
        <v>3</v>
      </c>
      <c r="H257">
        <v>0</v>
      </c>
      <c r="I257" s="1">
        <v>323.01115094479746</v>
      </c>
    </row>
    <row r="258" spans="1:9" x14ac:dyDescent="0.25">
      <c r="A258" s="31">
        <v>43641</v>
      </c>
      <c r="B258" t="s">
        <v>2</v>
      </c>
      <c r="C258" t="s">
        <v>13</v>
      </c>
      <c r="D258" t="s">
        <v>46</v>
      </c>
      <c r="E258">
        <v>20</v>
      </c>
      <c r="F258">
        <v>0</v>
      </c>
      <c r="G258">
        <v>0</v>
      </c>
      <c r="H258">
        <v>0</v>
      </c>
      <c r="I258" s="1">
        <v>0.19037407969454653</v>
      </c>
    </row>
    <row r="259" spans="1:9" x14ac:dyDescent="0.25">
      <c r="A259" s="31">
        <v>43641</v>
      </c>
      <c r="B259" t="s">
        <v>2</v>
      </c>
      <c r="C259" t="s">
        <v>21</v>
      </c>
      <c r="D259" t="s">
        <v>55</v>
      </c>
      <c r="E259">
        <v>58523</v>
      </c>
      <c r="F259">
        <v>11</v>
      </c>
      <c r="G259">
        <v>0</v>
      </c>
      <c r="H259">
        <v>0</v>
      </c>
      <c r="I259" s="1">
        <v>127.17829999655882</v>
      </c>
    </row>
    <row r="260" spans="1:9" x14ac:dyDescent="0.25">
      <c r="A260" s="31">
        <v>43641</v>
      </c>
      <c r="B260" t="s">
        <v>2</v>
      </c>
      <c r="C260" t="s">
        <v>21</v>
      </c>
      <c r="D260" t="s">
        <v>22</v>
      </c>
      <c r="E260">
        <v>153</v>
      </c>
      <c r="F260">
        <v>0</v>
      </c>
      <c r="G260">
        <v>1</v>
      </c>
      <c r="H260">
        <v>0</v>
      </c>
      <c r="I260" s="1">
        <v>0.33740985453990852</v>
      </c>
    </row>
    <row r="261" spans="1:9" x14ac:dyDescent="0.25">
      <c r="A261" s="31">
        <v>43641</v>
      </c>
      <c r="B261" t="s">
        <v>2</v>
      </c>
      <c r="C261" t="s">
        <v>21</v>
      </c>
      <c r="D261" t="s">
        <v>23</v>
      </c>
      <c r="E261">
        <v>2953</v>
      </c>
      <c r="F261">
        <v>2</v>
      </c>
      <c r="G261">
        <v>0</v>
      </c>
      <c r="H261">
        <v>0</v>
      </c>
      <c r="I261" s="1">
        <v>5.8850997129695761</v>
      </c>
    </row>
    <row r="262" spans="1:9" x14ac:dyDescent="0.25">
      <c r="A262" s="31">
        <v>43642</v>
      </c>
      <c r="B262" t="s">
        <v>2</v>
      </c>
      <c r="C262" t="s">
        <v>3</v>
      </c>
      <c r="D262" t="s">
        <v>6</v>
      </c>
      <c r="E262">
        <v>1550</v>
      </c>
      <c r="F262">
        <v>1</v>
      </c>
      <c r="G262">
        <v>0</v>
      </c>
      <c r="H262">
        <v>0</v>
      </c>
      <c r="I262" s="1">
        <v>10.975439221578961</v>
      </c>
    </row>
    <row r="263" spans="1:9" x14ac:dyDescent="0.25">
      <c r="A263" s="31">
        <v>43642</v>
      </c>
      <c r="B263" t="s">
        <v>2</v>
      </c>
      <c r="C263" t="s">
        <v>3</v>
      </c>
      <c r="D263" t="s">
        <v>7</v>
      </c>
      <c r="E263">
        <v>9267</v>
      </c>
      <c r="F263">
        <v>1</v>
      </c>
      <c r="G263">
        <v>14</v>
      </c>
      <c r="H263">
        <v>1</v>
      </c>
      <c r="I263" s="1">
        <v>28.827925775755993</v>
      </c>
    </row>
    <row r="264" spans="1:9" x14ac:dyDescent="0.25">
      <c r="A264" s="31">
        <v>43642</v>
      </c>
      <c r="B264" t="s">
        <v>2</v>
      </c>
      <c r="C264" t="s">
        <v>3</v>
      </c>
      <c r="D264" t="s">
        <v>8</v>
      </c>
      <c r="E264">
        <v>11222</v>
      </c>
      <c r="F264">
        <v>3</v>
      </c>
      <c r="G264">
        <v>8</v>
      </c>
      <c r="H264">
        <v>0</v>
      </c>
      <c r="I264" s="1">
        <v>33.286648694905118</v>
      </c>
    </row>
    <row r="265" spans="1:9" x14ac:dyDescent="0.25">
      <c r="A265" s="31">
        <v>43642</v>
      </c>
      <c r="B265" t="s">
        <v>2</v>
      </c>
      <c r="C265" t="s">
        <v>3</v>
      </c>
      <c r="D265" t="s">
        <v>12</v>
      </c>
      <c r="E265">
        <v>6304</v>
      </c>
      <c r="F265">
        <v>4</v>
      </c>
      <c r="G265">
        <v>7</v>
      </c>
      <c r="H265">
        <v>0</v>
      </c>
      <c r="I265" s="1">
        <v>54.047701618608684</v>
      </c>
    </row>
    <row r="266" spans="1:9" x14ac:dyDescent="0.25">
      <c r="A266" s="31">
        <v>43642</v>
      </c>
      <c r="B266" t="s">
        <v>2</v>
      </c>
      <c r="C266" t="s">
        <v>13</v>
      </c>
      <c r="D266" t="s">
        <v>19</v>
      </c>
      <c r="E266">
        <v>5689</v>
      </c>
      <c r="F266">
        <v>4</v>
      </c>
      <c r="G266">
        <v>6</v>
      </c>
      <c r="H266">
        <v>0</v>
      </c>
      <c r="I266" s="1">
        <v>66.635447239306714</v>
      </c>
    </row>
    <row r="267" spans="1:9" x14ac:dyDescent="0.25">
      <c r="A267" s="31">
        <v>43642</v>
      </c>
      <c r="B267" t="s">
        <v>2</v>
      </c>
      <c r="C267" t="s">
        <v>13</v>
      </c>
      <c r="D267" t="s">
        <v>54</v>
      </c>
      <c r="E267">
        <v>60716</v>
      </c>
      <c r="F267">
        <v>7</v>
      </c>
      <c r="G267">
        <v>0</v>
      </c>
      <c r="H267">
        <v>0</v>
      </c>
      <c r="I267" s="1">
        <v>163.11739936423663</v>
      </c>
    </row>
    <row r="268" spans="1:9" x14ac:dyDescent="0.25">
      <c r="A268" s="31">
        <v>43642</v>
      </c>
      <c r="B268" t="s">
        <v>2</v>
      </c>
      <c r="C268" t="s">
        <v>13</v>
      </c>
      <c r="D268" t="s">
        <v>46</v>
      </c>
      <c r="E268">
        <v>13</v>
      </c>
      <c r="F268">
        <v>0</v>
      </c>
      <c r="G268">
        <v>0</v>
      </c>
      <c r="H268">
        <v>0</v>
      </c>
      <c r="I268" s="1">
        <v>0.12285009737673887</v>
      </c>
    </row>
    <row r="269" spans="1:9" x14ac:dyDescent="0.25">
      <c r="A269" s="31">
        <v>43642</v>
      </c>
      <c r="B269" t="s">
        <v>2</v>
      </c>
      <c r="C269" t="s">
        <v>21</v>
      </c>
      <c r="D269" t="s">
        <v>55</v>
      </c>
      <c r="E269">
        <v>55532</v>
      </c>
      <c r="F269">
        <v>9</v>
      </c>
      <c r="G269">
        <v>1</v>
      </c>
      <c r="H269">
        <v>1</v>
      </c>
      <c r="I269" s="1">
        <v>119.04839547135813</v>
      </c>
    </row>
    <row r="270" spans="1:9" x14ac:dyDescent="0.25">
      <c r="A270" s="31">
        <v>43642</v>
      </c>
      <c r="B270" t="s">
        <v>2</v>
      </c>
      <c r="C270" t="s">
        <v>21</v>
      </c>
      <c r="D270" t="s">
        <v>22</v>
      </c>
      <c r="E270">
        <v>128</v>
      </c>
      <c r="F270">
        <v>0</v>
      </c>
      <c r="G270">
        <v>0</v>
      </c>
      <c r="H270">
        <v>0</v>
      </c>
      <c r="I270" s="1">
        <v>0.31382523139998364</v>
      </c>
    </row>
    <row r="271" spans="1:9" x14ac:dyDescent="0.25">
      <c r="A271" s="31">
        <v>43642</v>
      </c>
      <c r="B271" t="s">
        <v>2</v>
      </c>
      <c r="C271" t="s">
        <v>21</v>
      </c>
      <c r="D271" t="s">
        <v>23</v>
      </c>
      <c r="E271">
        <v>7010</v>
      </c>
      <c r="F271">
        <v>3</v>
      </c>
      <c r="G271">
        <v>0</v>
      </c>
      <c r="H271">
        <v>0</v>
      </c>
      <c r="I271" s="1">
        <v>13.908467878351708</v>
      </c>
    </row>
    <row r="272" spans="1:9" x14ac:dyDescent="0.25">
      <c r="A272" s="31">
        <v>43643</v>
      </c>
      <c r="B272" t="s">
        <v>2</v>
      </c>
      <c r="C272" t="s">
        <v>13</v>
      </c>
      <c r="D272" t="s">
        <v>54</v>
      </c>
      <c r="E272">
        <v>0</v>
      </c>
      <c r="F272">
        <v>0</v>
      </c>
      <c r="G272">
        <v>0</v>
      </c>
      <c r="H272">
        <v>0</v>
      </c>
      <c r="I272" s="1">
        <v>0</v>
      </c>
    </row>
    <row r="273" spans="1:9" x14ac:dyDescent="0.25">
      <c r="A273" s="31">
        <v>43643</v>
      </c>
      <c r="B273" t="s">
        <v>2</v>
      </c>
      <c r="C273" t="s">
        <v>21</v>
      </c>
      <c r="D273" t="s">
        <v>55</v>
      </c>
      <c r="E273">
        <v>0</v>
      </c>
      <c r="F273">
        <v>0</v>
      </c>
      <c r="G273">
        <v>0</v>
      </c>
      <c r="H273">
        <v>0</v>
      </c>
      <c r="I273" s="1">
        <v>0</v>
      </c>
    </row>
    <row r="274" spans="1:9" x14ac:dyDescent="0.25">
      <c r="A274" s="31">
        <v>43645</v>
      </c>
      <c r="B274" t="s">
        <v>2</v>
      </c>
      <c r="C274" t="s">
        <v>3</v>
      </c>
      <c r="D274" t="s">
        <v>6</v>
      </c>
      <c r="E274">
        <v>1567</v>
      </c>
      <c r="F274">
        <v>0</v>
      </c>
      <c r="G274">
        <v>0</v>
      </c>
      <c r="H274">
        <v>0</v>
      </c>
      <c r="I274" s="1">
        <v>11.543341972424454</v>
      </c>
    </row>
    <row r="275" spans="1:9" x14ac:dyDescent="0.25">
      <c r="A275" s="31">
        <v>43645</v>
      </c>
      <c r="B275" t="s">
        <v>2</v>
      </c>
      <c r="C275" t="s">
        <v>3</v>
      </c>
      <c r="D275" t="s">
        <v>7</v>
      </c>
      <c r="E275">
        <v>8904</v>
      </c>
      <c r="F275">
        <v>2</v>
      </c>
      <c r="G275">
        <v>2</v>
      </c>
      <c r="H275">
        <v>0</v>
      </c>
      <c r="I275" s="1">
        <v>27.552286752300198</v>
      </c>
    </row>
    <row r="276" spans="1:9" x14ac:dyDescent="0.25">
      <c r="A276" s="31">
        <v>43645</v>
      </c>
      <c r="B276" t="s">
        <v>2</v>
      </c>
      <c r="C276" t="s">
        <v>3</v>
      </c>
      <c r="D276" t="s">
        <v>8</v>
      </c>
      <c r="E276">
        <v>12248</v>
      </c>
      <c r="F276">
        <v>5</v>
      </c>
      <c r="G276">
        <v>0</v>
      </c>
      <c r="H276">
        <v>0</v>
      </c>
      <c r="I276" s="1">
        <v>37.241355322962896</v>
      </c>
    </row>
    <row r="277" spans="1:9" x14ac:dyDescent="0.25">
      <c r="A277" s="31">
        <v>43645</v>
      </c>
      <c r="B277" t="s">
        <v>2</v>
      </c>
      <c r="C277" t="s">
        <v>3</v>
      </c>
      <c r="D277" t="s">
        <v>12</v>
      </c>
      <c r="E277">
        <v>5850</v>
      </c>
      <c r="F277">
        <v>2</v>
      </c>
      <c r="G277">
        <v>3</v>
      </c>
      <c r="H277">
        <v>0</v>
      </c>
      <c r="I277" s="1">
        <v>54.692258554204486</v>
      </c>
    </row>
    <row r="278" spans="1:9" x14ac:dyDescent="0.25">
      <c r="A278" s="31">
        <v>43645</v>
      </c>
      <c r="B278" t="s">
        <v>2</v>
      </c>
      <c r="C278" t="s">
        <v>13</v>
      </c>
      <c r="D278" t="s">
        <v>19</v>
      </c>
      <c r="E278">
        <v>5480</v>
      </c>
      <c r="F278">
        <v>4</v>
      </c>
      <c r="G278">
        <v>4</v>
      </c>
      <c r="H278">
        <v>1</v>
      </c>
      <c r="I278" s="1">
        <v>64.009819395867027</v>
      </c>
    </row>
    <row r="279" spans="1:9" x14ac:dyDescent="0.25">
      <c r="A279" s="31">
        <v>43645</v>
      </c>
      <c r="B279" t="s">
        <v>2</v>
      </c>
      <c r="C279" t="s">
        <v>13</v>
      </c>
      <c r="D279" t="s">
        <v>54</v>
      </c>
      <c r="E279">
        <v>64160</v>
      </c>
      <c r="F279">
        <v>8</v>
      </c>
      <c r="G279">
        <v>1</v>
      </c>
      <c r="H279">
        <v>0</v>
      </c>
      <c r="I279" s="1">
        <v>166.64193411294966</v>
      </c>
    </row>
    <row r="280" spans="1:9" x14ac:dyDescent="0.25">
      <c r="A280" s="31">
        <v>43645</v>
      </c>
      <c r="B280" t="s">
        <v>2</v>
      </c>
      <c r="C280" t="s">
        <v>13</v>
      </c>
      <c r="D280" t="s">
        <v>46</v>
      </c>
      <c r="E280">
        <v>14</v>
      </c>
      <c r="F280">
        <v>0</v>
      </c>
      <c r="G280">
        <v>0</v>
      </c>
      <c r="H280">
        <v>0</v>
      </c>
      <c r="I280" s="1">
        <v>0.14030563018215234</v>
      </c>
    </row>
    <row r="281" spans="1:9" x14ac:dyDescent="0.25">
      <c r="A281" s="31">
        <v>43645</v>
      </c>
      <c r="B281" t="s">
        <v>2</v>
      </c>
      <c r="C281" t="s">
        <v>21</v>
      </c>
      <c r="D281" t="s">
        <v>55</v>
      </c>
      <c r="E281">
        <v>59697</v>
      </c>
      <c r="F281">
        <v>10</v>
      </c>
      <c r="G281">
        <v>0</v>
      </c>
      <c r="H281">
        <v>0</v>
      </c>
      <c r="I281" s="1">
        <v>145.355513950963</v>
      </c>
    </row>
    <row r="282" spans="1:9" x14ac:dyDescent="0.25">
      <c r="A282" s="31">
        <v>43645</v>
      </c>
      <c r="B282" t="s">
        <v>2</v>
      </c>
      <c r="C282" t="s">
        <v>21</v>
      </c>
      <c r="D282" t="s">
        <v>22</v>
      </c>
      <c r="E282">
        <v>265</v>
      </c>
      <c r="F282">
        <v>0</v>
      </c>
      <c r="G282">
        <v>0</v>
      </c>
      <c r="H282">
        <v>0</v>
      </c>
      <c r="I282" s="1">
        <v>0.64277665011007956</v>
      </c>
    </row>
    <row r="283" spans="1:9" x14ac:dyDescent="0.25">
      <c r="A283" s="31">
        <v>43645</v>
      </c>
      <c r="B283" t="s">
        <v>2</v>
      </c>
      <c r="C283" t="s">
        <v>21</v>
      </c>
      <c r="D283" t="s">
        <v>23</v>
      </c>
      <c r="E283">
        <v>4494</v>
      </c>
      <c r="F283">
        <v>2</v>
      </c>
      <c r="G283">
        <v>0</v>
      </c>
      <c r="H283">
        <v>0</v>
      </c>
      <c r="I283" s="1">
        <v>9.7645060883462218</v>
      </c>
    </row>
    <row r="284" spans="1:9" x14ac:dyDescent="0.25">
      <c r="A284" s="31">
        <v>43646</v>
      </c>
      <c r="B284" t="s">
        <v>2</v>
      </c>
      <c r="C284" t="s">
        <v>3</v>
      </c>
      <c r="D284" t="s">
        <v>6</v>
      </c>
      <c r="E284">
        <v>1406</v>
      </c>
      <c r="F284">
        <v>0</v>
      </c>
      <c r="G284">
        <v>0</v>
      </c>
      <c r="H284">
        <v>0</v>
      </c>
      <c r="I284" s="1">
        <v>11.065992527708797</v>
      </c>
    </row>
    <row r="285" spans="1:9" x14ac:dyDescent="0.25">
      <c r="A285" s="31">
        <v>43646</v>
      </c>
      <c r="B285" t="s">
        <v>2</v>
      </c>
      <c r="C285" t="s">
        <v>3</v>
      </c>
      <c r="D285" t="s">
        <v>7</v>
      </c>
      <c r="E285">
        <v>9387</v>
      </c>
      <c r="F285">
        <v>0</v>
      </c>
      <c r="G285">
        <v>2</v>
      </c>
      <c r="H285">
        <v>1</v>
      </c>
      <c r="I285" s="1">
        <v>30.06510772103891</v>
      </c>
    </row>
    <row r="286" spans="1:9" x14ac:dyDescent="0.25">
      <c r="A286" s="31">
        <v>43646</v>
      </c>
      <c r="B286" t="s">
        <v>2</v>
      </c>
      <c r="C286" t="s">
        <v>3</v>
      </c>
      <c r="D286" t="s">
        <v>8</v>
      </c>
      <c r="E286">
        <v>11777</v>
      </c>
      <c r="F286">
        <v>6</v>
      </c>
      <c r="G286">
        <v>0</v>
      </c>
      <c r="H286">
        <v>0</v>
      </c>
      <c r="I286" s="1">
        <v>36.531491442815373</v>
      </c>
    </row>
    <row r="287" spans="1:9" x14ac:dyDescent="0.25">
      <c r="A287" s="31">
        <v>43646</v>
      </c>
      <c r="B287" t="s">
        <v>2</v>
      </c>
      <c r="C287" t="s">
        <v>3</v>
      </c>
      <c r="D287" t="s">
        <v>12</v>
      </c>
      <c r="E287">
        <v>6238</v>
      </c>
      <c r="F287">
        <v>0</v>
      </c>
      <c r="G287">
        <v>0</v>
      </c>
      <c r="H287">
        <v>0</v>
      </c>
      <c r="I287" s="1">
        <v>55.174389396503791</v>
      </c>
    </row>
    <row r="288" spans="1:9" x14ac:dyDescent="0.25">
      <c r="A288" s="31">
        <v>43646</v>
      </c>
      <c r="B288" t="s">
        <v>2</v>
      </c>
      <c r="C288" t="s">
        <v>13</v>
      </c>
      <c r="D288" t="s">
        <v>19</v>
      </c>
      <c r="E288">
        <v>6027</v>
      </c>
      <c r="F288">
        <v>6</v>
      </c>
      <c r="G288">
        <v>1</v>
      </c>
      <c r="H288">
        <v>0</v>
      </c>
      <c r="I288" s="1">
        <v>69.634188396320127</v>
      </c>
    </row>
    <row r="289" spans="1:9" x14ac:dyDescent="0.25">
      <c r="A289" s="31">
        <v>43646</v>
      </c>
      <c r="B289" t="s">
        <v>2</v>
      </c>
      <c r="C289" t="s">
        <v>13</v>
      </c>
      <c r="D289" t="s">
        <v>54</v>
      </c>
      <c r="E289">
        <v>144440</v>
      </c>
      <c r="F289">
        <v>26</v>
      </c>
      <c r="G289">
        <v>0</v>
      </c>
      <c r="H289">
        <v>0</v>
      </c>
      <c r="I289" s="1">
        <v>384.65065540169189</v>
      </c>
    </row>
    <row r="290" spans="1:9" x14ac:dyDescent="0.25">
      <c r="A290" s="31">
        <v>43646</v>
      </c>
      <c r="B290" t="s">
        <v>2</v>
      </c>
      <c r="C290" t="s">
        <v>13</v>
      </c>
      <c r="D290" t="s">
        <v>46</v>
      </c>
      <c r="E290">
        <v>17</v>
      </c>
      <c r="F290">
        <v>0</v>
      </c>
      <c r="G290">
        <v>0</v>
      </c>
      <c r="H290">
        <v>0</v>
      </c>
      <c r="I290" s="1">
        <v>0.14820460713853989</v>
      </c>
    </row>
    <row r="291" spans="1:9" x14ac:dyDescent="0.25">
      <c r="A291" s="31">
        <v>43646</v>
      </c>
      <c r="B291" t="s">
        <v>2</v>
      </c>
      <c r="C291" t="s">
        <v>21</v>
      </c>
      <c r="D291" t="s">
        <v>55</v>
      </c>
      <c r="E291">
        <v>134489</v>
      </c>
      <c r="F291">
        <v>31</v>
      </c>
      <c r="G291">
        <v>0</v>
      </c>
      <c r="H291">
        <v>0</v>
      </c>
      <c r="I291" s="1">
        <v>354.69638501054681</v>
      </c>
    </row>
    <row r="292" spans="1:9" x14ac:dyDescent="0.25">
      <c r="A292" s="31">
        <v>43646</v>
      </c>
      <c r="B292" t="s">
        <v>2</v>
      </c>
      <c r="C292" t="s">
        <v>21</v>
      </c>
      <c r="D292" t="s">
        <v>22</v>
      </c>
      <c r="E292">
        <v>138</v>
      </c>
      <c r="F292">
        <v>0</v>
      </c>
      <c r="G292">
        <v>1</v>
      </c>
      <c r="H292">
        <v>1</v>
      </c>
      <c r="I292" s="1">
        <v>0.33400734629855777</v>
      </c>
    </row>
    <row r="293" spans="1:9" x14ac:dyDescent="0.25">
      <c r="A293" s="31">
        <v>43646</v>
      </c>
      <c r="B293" t="s">
        <v>2</v>
      </c>
      <c r="C293" t="s">
        <v>21</v>
      </c>
      <c r="D293" t="s">
        <v>23</v>
      </c>
      <c r="E293">
        <v>18417</v>
      </c>
      <c r="F293">
        <v>8</v>
      </c>
      <c r="G293">
        <v>0</v>
      </c>
      <c r="H293">
        <v>0</v>
      </c>
      <c r="I293" s="1">
        <v>43.81539432230479</v>
      </c>
    </row>
  </sheetData>
  <autoFilter ref="A1:I293" xr:uid="{AA7AC053-5CDC-468A-87D0-0AB46EAE3E8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3DF2E-2608-4F8C-AAD2-8879C96DA0D2}">
  <dimension ref="A1:I219"/>
  <sheetViews>
    <sheetView topLeftCell="A37" workbookViewId="0">
      <selection activeCell="M16" sqref="M16"/>
    </sheetView>
  </sheetViews>
  <sheetFormatPr defaultRowHeight="15" x14ac:dyDescent="0.25"/>
  <cols>
    <col min="1" max="1" width="9.85546875" style="31" bestFit="1" customWidth="1"/>
    <col min="2" max="2" width="21" customWidth="1"/>
    <col min="3" max="3" width="17" customWidth="1"/>
    <col min="4" max="4" width="31.140625" bestFit="1" customWidth="1"/>
    <col min="5" max="5" width="20.42578125" customWidth="1"/>
    <col min="6" max="6" width="16.7109375" customWidth="1"/>
    <col min="7" max="7" width="16.85546875" customWidth="1"/>
    <col min="8" max="8" width="14.7109375" customWidth="1"/>
    <col min="9" max="9" width="16.28515625" style="1" customWidth="1"/>
  </cols>
  <sheetData>
    <row r="1" spans="1:9" x14ac:dyDescent="0.25">
      <c r="A1" s="31" t="s">
        <v>47</v>
      </c>
      <c r="B1" t="s">
        <v>0</v>
      </c>
      <c r="C1" t="s">
        <v>48</v>
      </c>
      <c r="D1" t="s">
        <v>1</v>
      </c>
      <c r="E1" t="s">
        <v>49</v>
      </c>
      <c r="F1" t="s">
        <v>50</v>
      </c>
      <c r="G1" t="s">
        <v>51</v>
      </c>
      <c r="H1" t="s">
        <v>52</v>
      </c>
      <c r="I1" s="1" t="s">
        <v>53</v>
      </c>
    </row>
    <row r="2" spans="1:9" x14ac:dyDescent="0.25">
      <c r="A2" s="31">
        <v>43617</v>
      </c>
      <c r="B2" t="s">
        <v>24</v>
      </c>
      <c r="C2" t="s">
        <v>24</v>
      </c>
      <c r="D2" t="s">
        <v>25</v>
      </c>
      <c r="E2">
        <v>8308</v>
      </c>
      <c r="F2">
        <v>15</v>
      </c>
      <c r="G2">
        <v>5</v>
      </c>
      <c r="H2">
        <v>0</v>
      </c>
      <c r="I2" s="1">
        <v>133.27667227561307</v>
      </c>
    </row>
    <row r="3" spans="1:9" x14ac:dyDescent="0.25">
      <c r="A3" s="31">
        <v>43617</v>
      </c>
      <c r="B3" t="s">
        <v>24</v>
      </c>
      <c r="C3" t="s">
        <v>24</v>
      </c>
      <c r="D3" t="s">
        <v>28</v>
      </c>
      <c r="E3">
        <v>4179</v>
      </c>
      <c r="F3">
        <v>6</v>
      </c>
      <c r="G3">
        <v>0</v>
      </c>
      <c r="H3">
        <v>0</v>
      </c>
      <c r="I3" s="1">
        <v>58.825112810365923</v>
      </c>
    </row>
    <row r="4" spans="1:9" x14ac:dyDescent="0.25">
      <c r="A4" s="31">
        <v>43617</v>
      </c>
      <c r="B4" t="s">
        <v>24</v>
      </c>
      <c r="C4" t="s">
        <v>24</v>
      </c>
      <c r="D4" t="s">
        <v>56</v>
      </c>
      <c r="E4">
        <v>36614</v>
      </c>
      <c r="F4">
        <v>15</v>
      </c>
      <c r="G4">
        <v>3</v>
      </c>
      <c r="H4">
        <v>0</v>
      </c>
      <c r="I4" s="1">
        <v>151.64328990832468</v>
      </c>
    </row>
    <row r="5" spans="1:9" x14ac:dyDescent="0.25">
      <c r="A5" s="31">
        <v>43617</v>
      </c>
      <c r="B5" t="s">
        <v>24</v>
      </c>
      <c r="C5" t="s">
        <v>24</v>
      </c>
      <c r="D5" t="s">
        <v>29</v>
      </c>
      <c r="E5">
        <v>26935</v>
      </c>
      <c r="F5">
        <v>16</v>
      </c>
      <c r="G5">
        <v>0</v>
      </c>
      <c r="H5">
        <v>0</v>
      </c>
      <c r="I5" s="1">
        <v>284.57771081725599</v>
      </c>
    </row>
    <row r="6" spans="1:9" x14ac:dyDescent="0.25">
      <c r="A6" s="31">
        <v>43617</v>
      </c>
      <c r="B6" t="s">
        <v>24</v>
      </c>
      <c r="C6" t="s">
        <v>24</v>
      </c>
      <c r="D6" t="s">
        <v>32</v>
      </c>
      <c r="E6">
        <v>1449</v>
      </c>
      <c r="F6">
        <v>0</v>
      </c>
      <c r="G6">
        <v>2</v>
      </c>
      <c r="H6">
        <v>2</v>
      </c>
      <c r="I6" s="1">
        <v>6.9288398425738045</v>
      </c>
    </row>
    <row r="7" spans="1:9" x14ac:dyDescent="0.25">
      <c r="A7" s="31">
        <v>43618</v>
      </c>
      <c r="B7" t="s">
        <v>24</v>
      </c>
      <c r="C7" t="s">
        <v>24</v>
      </c>
      <c r="D7" t="s">
        <v>25</v>
      </c>
      <c r="E7">
        <v>14244</v>
      </c>
      <c r="F7">
        <v>17</v>
      </c>
      <c r="G7">
        <v>2</v>
      </c>
      <c r="H7">
        <v>0</v>
      </c>
      <c r="I7" s="1">
        <v>234.57124534455875</v>
      </c>
    </row>
    <row r="8" spans="1:9" x14ac:dyDescent="0.25">
      <c r="A8" s="31">
        <v>43618</v>
      </c>
      <c r="B8" t="s">
        <v>24</v>
      </c>
      <c r="C8" t="s">
        <v>24</v>
      </c>
      <c r="D8" t="s">
        <v>28</v>
      </c>
      <c r="E8">
        <v>5606</v>
      </c>
      <c r="F8">
        <v>3</v>
      </c>
      <c r="G8">
        <v>2</v>
      </c>
      <c r="H8">
        <v>0</v>
      </c>
      <c r="I8" s="1">
        <v>81.996705956296111</v>
      </c>
    </row>
    <row r="9" spans="1:9" x14ac:dyDescent="0.25">
      <c r="A9" s="31">
        <v>43618</v>
      </c>
      <c r="B9" t="s">
        <v>24</v>
      </c>
      <c r="C9" t="s">
        <v>24</v>
      </c>
      <c r="D9" t="s">
        <v>56</v>
      </c>
      <c r="E9">
        <v>47908</v>
      </c>
      <c r="F9">
        <v>15</v>
      </c>
      <c r="G9">
        <v>0</v>
      </c>
      <c r="H9">
        <v>0</v>
      </c>
      <c r="I9" s="1">
        <v>195.68943762927435</v>
      </c>
    </row>
    <row r="10" spans="1:9" x14ac:dyDescent="0.25">
      <c r="A10" s="31">
        <v>43618</v>
      </c>
      <c r="B10" t="s">
        <v>24</v>
      </c>
      <c r="C10" t="s">
        <v>24</v>
      </c>
      <c r="D10" t="s">
        <v>29</v>
      </c>
      <c r="E10">
        <v>31822</v>
      </c>
      <c r="F10">
        <v>26</v>
      </c>
      <c r="G10">
        <v>12</v>
      </c>
      <c r="H10">
        <v>0</v>
      </c>
      <c r="I10" s="1">
        <v>342.07398383766969</v>
      </c>
    </row>
    <row r="11" spans="1:9" x14ac:dyDescent="0.25">
      <c r="A11" s="31">
        <v>43618</v>
      </c>
      <c r="B11" t="s">
        <v>24</v>
      </c>
      <c r="C11" t="s">
        <v>24</v>
      </c>
      <c r="D11" t="s">
        <v>32</v>
      </c>
      <c r="E11">
        <v>1732</v>
      </c>
      <c r="F11">
        <v>1</v>
      </c>
      <c r="G11">
        <v>0</v>
      </c>
      <c r="H11">
        <v>0</v>
      </c>
      <c r="I11" s="1">
        <v>7.8428925821258657</v>
      </c>
    </row>
    <row r="12" spans="1:9" x14ac:dyDescent="0.25">
      <c r="A12" s="31">
        <v>43619</v>
      </c>
      <c r="B12" t="s">
        <v>24</v>
      </c>
      <c r="C12" t="s">
        <v>24</v>
      </c>
      <c r="D12" t="s">
        <v>25</v>
      </c>
      <c r="E12">
        <v>13602</v>
      </c>
      <c r="F12">
        <v>16</v>
      </c>
      <c r="G12">
        <v>3</v>
      </c>
      <c r="H12">
        <v>0</v>
      </c>
      <c r="I12" s="1">
        <v>225.65076375997288</v>
      </c>
    </row>
    <row r="13" spans="1:9" x14ac:dyDescent="0.25">
      <c r="A13" s="31">
        <v>43619</v>
      </c>
      <c r="B13" t="s">
        <v>24</v>
      </c>
      <c r="C13" t="s">
        <v>24</v>
      </c>
      <c r="D13" t="s">
        <v>28</v>
      </c>
      <c r="E13">
        <v>6050</v>
      </c>
      <c r="F13">
        <v>5</v>
      </c>
      <c r="G13">
        <v>0</v>
      </c>
      <c r="H13">
        <v>0</v>
      </c>
      <c r="I13" s="1">
        <v>90.285919449555806</v>
      </c>
    </row>
    <row r="14" spans="1:9" x14ac:dyDescent="0.25">
      <c r="A14" s="31">
        <v>43619</v>
      </c>
      <c r="B14" t="s">
        <v>24</v>
      </c>
      <c r="C14" t="s">
        <v>24</v>
      </c>
      <c r="D14" t="s">
        <v>56</v>
      </c>
      <c r="E14">
        <v>47593</v>
      </c>
      <c r="F14">
        <v>15</v>
      </c>
      <c r="G14">
        <v>15</v>
      </c>
      <c r="H14">
        <v>3</v>
      </c>
      <c r="I14" s="1">
        <v>193.85109493340573</v>
      </c>
    </row>
    <row r="15" spans="1:9" x14ac:dyDescent="0.25">
      <c r="A15" s="31">
        <v>43619</v>
      </c>
      <c r="B15" t="s">
        <v>24</v>
      </c>
      <c r="C15" t="s">
        <v>24</v>
      </c>
      <c r="D15" t="s">
        <v>29</v>
      </c>
      <c r="E15">
        <v>31537</v>
      </c>
      <c r="F15">
        <v>15</v>
      </c>
      <c r="G15">
        <v>7</v>
      </c>
      <c r="H15">
        <v>3</v>
      </c>
      <c r="I15" s="1">
        <v>344.54615601942118</v>
      </c>
    </row>
    <row r="16" spans="1:9" x14ac:dyDescent="0.25">
      <c r="A16" s="31">
        <v>43619</v>
      </c>
      <c r="B16" t="s">
        <v>24</v>
      </c>
      <c r="C16" t="s">
        <v>24</v>
      </c>
      <c r="D16" t="s">
        <v>32</v>
      </c>
      <c r="E16">
        <v>1344</v>
      </c>
      <c r="F16">
        <v>0</v>
      </c>
      <c r="G16">
        <v>0</v>
      </c>
      <c r="H16">
        <v>0</v>
      </c>
      <c r="I16" s="1">
        <v>6.092113904523587</v>
      </c>
    </row>
    <row r="17" spans="1:9" x14ac:dyDescent="0.25">
      <c r="A17" s="31">
        <v>43620</v>
      </c>
      <c r="B17" t="s">
        <v>24</v>
      </c>
      <c r="C17" t="s">
        <v>24</v>
      </c>
      <c r="D17" t="s">
        <v>25</v>
      </c>
      <c r="E17">
        <v>7937</v>
      </c>
      <c r="F17">
        <v>9</v>
      </c>
      <c r="G17">
        <v>2</v>
      </c>
      <c r="H17">
        <v>0</v>
      </c>
      <c r="I17" s="1">
        <v>132.47496414083813</v>
      </c>
    </row>
    <row r="18" spans="1:9" x14ac:dyDescent="0.25">
      <c r="A18" s="31">
        <v>43620</v>
      </c>
      <c r="B18" t="s">
        <v>24</v>
      </c>
      <c r="C18" t="s">
        <v>24</v>
      </c>
      <c r="D18" t="s">
        <v>28</v>
      </c>
      <c r="E18">
        <v>4860</v>
      </c>
      <c r="F18">
        <v>4</v>
      </c>
      <c r="G18">
        <v>4</v>
      </c>
      <c r="H18">
        <v>1</v>
      </c>
      <c r="I18" s="1">
        <v>75.089703465573734</v>
      </c>
    </row>
    <row r="19" spans="1:9" x14ac:dyDescent="0.25">
      <c r="A19" s="31">
        <v>43620</v>
      </c>
      <c r="B19" t="s">
        <v>24</v>
      </c>
      <c r="C19" t="s">
        <v>24</v>
      </c>
      <c r="D19" t="s">
        <v>56</v>
      </c>
      <c r="E19">
        <v>35045</v>
      </c>
      <c r="F19">
        <v>10</v>
      </c>
      <c r="G19">
        <v>7</v>
      </c>
      <c r="H19">
        <v>2</v>
      </c>
      <c r="I19" s="1">
        <v>171.4580458850792</v>
      </c>
    </row>
    <row r="20" spans="1:9" x14ac:dyDescent="0.25">
      <c r="A20" s="31">
        <v>43620</v>
      </c>
      <c r="B20" t="s">
        <v>24</v>
      </c>
      <c r="C20" t="s">
        <v>24</v>
      </c>
      <c r="D20" t="s">
        <v>29</v>
      </c>
      <c r="E20">
        <v>21158</v>
      </c>
      <c r="F20">
        <v>18</v>
      </c>
      <c r="G20">
        <v>0</v>
      </c>
      <c r="H20">
        <v>0</v>
      </c>
      <c r="I20" s="1">
        <v>239.16275830466952</v>
      </c>
    </row>
    <row r="21" spans="1:9" x14ac:dyDescent="0.25">
      <c r="A21" s="31">
        <v>43620</v>
      </c>
      <c r="B21" t="s">
        <v>24</v>
      </c>
      <c r="C21" t="s">
        <v>24</v>
      </c>
      <c r="D21" t="s">
        <v>32</v>
      </c>
      <c r="E21">
        <v>1162</v>
      </c>
      <c r="F21">
        <v>1</v>
      </c>
      <c r="G21">
        <v>0</v>
      </c>
      <c r="H21">
        <v>0</v>
      </c>
      <c r="I21" s="1">
        <v>5.4717045653113541</v>
      </c>
    </row>
    <row r="22" spans="1:9" x14ac:dyDescent="0.25">
      <c r="A22" s="31">
        <v>43621</v>
      </c>
      <c r="B22" t="s">
        <v>24</v>
      </c>
      <c r="C22" t="s">
        <v>24</v>
      </c>
      <c r="D22" t="s">
        <v>25</v>
      </c>
      <c r="E22">
        <v>7011</v>
      </c>
      <c r="F22">
        <v>5</v>
      </c>
      <c r="G22">
        <v>0</v>
      </c>
      <c r="H22">
        <v>0</v>
      </c>
      <c r="I22" s="1">
        <v>113.85394902373055</v>
      </c>
    </row>
    <row r="23" spans="1:9" x14ac:dyDescent="0.25">
      <c r="A23" s="31">
        <v>43621</v>
      </c>
      <c r="B23" t="s">
        <v>24</v>
      </c>
      <c r="C23" t="s">
        <v>24</v>
      </c>
      <c r="D23" t="s">
        <v>28</v>
      </c>
      <c r="E23">
        <v>4112</v>
      </c>
      <c r="F23">
        <v>5</v>
      </c>
      <c r="G23">
        <v>0</v>
      </c>
      <c r="H23">
        <v>0</v>
      </c>
      <c r="I23" s="1">
        <v>59.805979206405929</v>
      </c>
    </row>
    <row r="24" spans="1:9" x14ac:dyDescent="0.25">
      <c r="A24" s="31">
        <v>43621</v>
      </c>
      <c r="B24" t="s">
        <v>24</v>
      </c>
      <c r="C24" t="s">
        <v>24</v>
      </c>
      <c r="D24" t="s">
        <v>56</v>
      </c>
      <c r="E24">
        <v>53964</v>
      </c>
      <c r="F24">
        <v>26</v>
      </c>
      <c r="G24">
        <v>6</v>
      </c>
      <c r="H24">
        <v>0</v>
      </c>
      <c r="I24" s="1">
        <v>337.18687089508768</v>
      </c>
    </row>
    <row r="25" spans="1:9" x14ac:dyDescent="0.25">
      <c r="A25" s="31">
        <v>43621</v>
      </c>
      <c r="B25" t="s">
        <v>24</v>
      </c>
      <c r="C25" t="s">
        <v>24</v>
      </c>
      <c r="D25" t="s">
        <v>29</v>
      </c>
      <c r="E25">
        <v>17736</v>
      </c>
      <c r="F25">
        <v>17</v>
      </c>
      <c r="G25">
        <v>1</v>
      </c>
      <c r="H25">
        <v>0</v>
      </c>
      <c r="I25" s="1">
        <v>187.78174650302662</v>
      </c>
    </row>
    <row r="26" spans="1:9" x14ac:dyDescent="0.25">
      <c r="A26" s="31">
        <v>43621</v>
      </c>
      <c r="B26" t="s">
        <v>24</v>
      </c>
      <c r="C26" t="s">
        <v>24</v>
      </c>
      <c r="D26" t="s">
        <v>32</v>
      </c>
      <c r="E26">
        <v>1072</v>
      </c>
      <c r="F26">
        <v>0</v>
      </c>
      <c r="G26">
        <v>6</v>
      </c>
      <c r="H26">
        <v>1</v>
      </c>
      <c r="I26" s="1">
        <v>4.7920347570415904</v>
      </c>
    </row>
    <row r="27" spans="1:9" x14ac:dyDescent="0.25">
      <c r="A27" s="31">
        <v>43622</v>
      </c>
      <c r="B27" t="s">
        <v>24</v>
      </c>
      <c r="C27" t="s">
        <v>24</v>
      </c>
      <c r="D27" t="s">
        <v>25</v>
      </c>
      <c r="E27">
        <v>6927</v>
      </c>
      <c r="F27">
        <v>6</v>
      </c>
      <c r="G27">
        <v>11</v>
      </c>
      <c r="H27">
        <v>1</v>
      </c>
      <c r="I27" s="1">
        <v>113.01745441946507</v>
      </c>
    </row>
    <row r="28" spans="1:9" x14ac:dyDescent="0.25">
      <c r="A28" s="31">
        <v>43622</v>
      </c>
      <c r="B28" t="s">
        <v>24</v>
      </c>
      <c r="C28" t="s">
        <v>24</v>
      </c>
      <c r="D28" t="s">
        <v>28</v>
      </c>
      <c r="E28">
        <v>4047</v>
      </c>
      <c r="F28">
        <v>4</v>
      </c>
      <c r="G28">
        <v>0</v>
      </c>
      <c r="H28">
        <v>0</v>
      </c>
      <c r="I28" s="1">
        <v>59.911712681815892</v>
      </c>
    </row>
    <row r="29" spans="1:9" x14ac:dyDescent="0.25">
      <c r="A29" s="31">
        <v>43622</v>
      </c>
      <c r="B29" t="s">
        <v>24</v>
      </c>
      <c r="C29" t="s">
        <v>24</v>
      </c>
      <c r="D29" t="s">
        <v>56</v>
      </c>
      <c r="E29">
        <v>51522</v>
      </c>
      <c r="F29">
        <v>21</v>
      </c>
      <c r="G29">
        <v>10</v>
      </c>
      <c r="H29">
        <v>3</v>
      </c>
      <c r="I29" s="1">
        <v>333.40738968829135</v>
      </c>
    </row>
    <row r="30" spans="1:9" x14ac:dyDescent="0.25">
      <c r="A30" s="31">
        <v>43622</v>
      </c>
      <c r="B30" t="s">
        <v>24</v>
      </c>
      <c r="C30" t="s">
        <v>24</v>
      </c>
      <c r="D30" t="s">
        <v>29</v>
      </c>
      <c r="E30">
        <v>17011</v>
      </c>
      <c r="F30">
        <v>11</v>
      </c>
      <c r="G30">
        <v>0</v>
      </c>
      <c r="H30">
        <v>0</v>
      </c>
      <c r="I30" s="1">
        <v>185.72948416078873</v>
      </c>
    </row>
    <row r="31" spans="1:9" x14ac:dyDescent="0.25">
      <c r="A31" s="31">
        <v>43622</v>
      </c>
      <c r="B31" t="s">
        <v>24</v>
      </c>
      <c r="C31" t="s">
        <v>24</v>
      </c>
      <c r="D31" t="s">
        <v>32</v>
      </c>
      <c r="E31">
        <v>852</v>
      </c>
      <c r="F31">
        <v>0</v>
      </c>
      <c r="G31">
        <v>0</v>
      </c>
      <c r="H31">
        <v>0</v>
      </c>
      <c r="I31" s="1">
        <v>3.980404353907844</v>
      </c>
    </row>
    <row r="32" spans="1:9" x14ac:dyDescent="0.25">
      <c r="A32" s="31">
        <v>43623</v>
      </c>
      <c r="B32" t="s">
        <v>24</v>
      </c>
      <c r="C32" t="s">
        <v>24</v>
      </c>
      <c r="D32" t="s">
        <v>25</v>
      </c>
      <c r="E32">
        <v>5484</v>
      </c>
      <c r="F32">
        <v>4</v>
      </c>
      <c r="G32">
        <v>0</v>
      </c>
      <c r="H32">
        <v>0</v>
      </c>
      <c r="I32" s="1">
        <v>88.59313029877184</v>
      </c>
    </row>
    <row r="33" spans="1:9" x14ac:dyDescent="0.25">
      <c r="A33" s="31">
        <v>43623</v>
      </c>
      <c r="B33" t="s">
        <v>24</v>
      </c>
      <c r="C33" t="s">
        <v>24</v>
      </c>
      <c r="D33" t="s">
        <v>28</v>
      </c>
      <c r="E33">
        <v>3353</v>
      </c>
      <c r="F33">
        <v>2</v>
      </c>
      <c r="G33">
        <v>0</v>
      </c>
      <c r="H33">
        <v>0</v>
      </c>
      <c r="I33" s="1">
        <v>48.233866166167694</v>
      </c>
    </row>
    <row r="34" spans="1:9" x14ac:dyDescent="0.25">
      <c r="A34" s="31">
        <v>43623</v>
      </c>
      <c r="B34" t="s">
        <v>24</v>
      </c>
      <c r="C34" t="s">
        <v>24</v>
      </c>
      <c r="D34" t="s">
        <v>56</v>
      </c>
      <c r="E34">
        <v>47316</v>
      </c>
      <c r="F34">
        <v>27</v>
      </c>
      <c r="G34">
        <v>1</v>
      </c>
      <c r="H34">
        <v>0</v>
      </c>
      <c r="I34" s="1">
        <v>314.60266767453629</v>
      </c>
    </row>
    <row r="35" spans="1:9" x14ac:dyDescent="0.25">
      <c r="A35" s="31">
        <v>43623</v>
      </c>
      <c r="B35" t="s">
        <v>24</v>
      </c>
      <c r="C35" t="s">
        <v>24</v>
      </c>
      <c r="D35" t="s">
        <v>29</v>
      </c>
      <c r="E35">
        <v>17566</v>
      </c>
      <c r="F35">
        <v>10</v>
      </c>
      <c r="G35">
        <v>3</v>
      </c>
      <c r="H35">
        <v>1</v>
      </c>
      <c r="I35" s="1">
        <v>191.05816312972365</v>
      </c>
    </row>
    <row r="36" spans="1:9" x14ac:dyDescent="0.25">
      <c r="A36" s="31">
        <v>43624</v>
      </c>
      <c r="B36" t="s">
        <v>24</v>
      </c>
      <c r="C36" t="s">
        <v>24</v>
      </c>
      <c r="D36" t="s">
        <v>25</v>
      </c>
      <c r="E36">
        <v>5300</v>
      </c>
      <c r="F36">
        <v>2</v>
      </c>
      <c r="G36">
        <v>3</v>
      </c>
      <c r="H36">
        <v>2</v>
      </c>
      <c r="I36" s="1">
        <v>87.032783920499654</v>
      </c>
    </row>
    <row r="37" spans="1:9" x14ac:dyDescent="0.25">
      <c r="A37" s="31">
        <v>43624</v>
      </c>
      <c r="B37" t="s">
        <v>24</v>
      </c>
      <c r="C37" t="s">
        <v>24</v>
      </c>
      <c r="D37" t="s">
        <v>26</v>
      </c>
      <c r="E37">
        <v>1851</v>
      </c>
      <c r="F37">
        <v>1</v>
      </c>
      <c r="G37">
        <v>0</v>
      </c>
      <c r="H37">
        <v>0</v>
      </c>
      <c r="I37" s="1">
        <v>43.391319816579333</v>
      </c>
    </row>
    <row r="38" spans="1:9" x14ac:dyDescent="0.25">
      <c r="A38" s="31">
        <v>43624</v>
      </c>
      <c r="B38" t="s">
        <v>24</v>
      </c>
      <c r="C38" t="s">
        <v>24</v>
      </c>
      <c r="D38" t="s">
        <v>28</v>
      </c>
      <c r="E38">
        <v>2029</v>
      </c>
      <c r="F38">
        <v>1</v>
      </c>
      <c r="G38">
        <v>0</v>
      </c>
      <c r="H38">
        <v>0</v>
      </c>
      <c r="I38" s="1">
        <v>29.204114910066266</v>
      </c>
    </row>
    <row r="39" spans="1:9" x14ac:dyDescent="0.25">
      <c r="A39" s="31">
        <v>43624</v>
      </c>
      <c r="B39" t="s">
        <v>24</v>
      </c>
      <c r="C39" t="s">
        <v>24</v>
      </c>
      <c r="D39" t="s">
        <v>56</v>
      </c>
      <c r="E39">
        <v>47413</v>
      </c>
      <c r="F39">
        <v>20</v>
      </c>
      <c r="G39">
        <v>18</v>
      </c>
      <c r="H39">
        <v>1</v>
      </c>
      <c r="I39" s="1">
        <v>313.36199671527555</v>
      </c>
    </row>
    <row r="40" spans="1:9" x14ac:dyDescent="0.25">
      <c r="A40" s="31">
        <v>43624</v>
      </c>
      <c r="B40" t="s">
        <v>24</v>
      </c>
      <c r="C40" t="s">
        <v>24</v>
      </c>
      <c r="D40" t="s">
        <v>29</v>
      </c>
      <c r="E40">
        <v>18971</v>
      </c>
      <c r="F40">
        <v>15</v>
      </c>
      <c r="G40">
        <v>0</v>
      </c>
      <c r="H40">
        <v>0</v>
      </c>
      <c r="I40" s="1">
        <v>204.91685176463125</v>
      </c>
    </row>
    <row r="41" spans="1:9" x14ac:dyDescent="0.25">
      <c r="A41" s="31">
        <v>43624</v>
      </c>
      <c r="B41" t="s">
        <v>24</v>
      </c>
      <c r="C41" t="s">
        <v>24</v>
      </c>
      <c r="D41" t="s">
        <v>31</v>
      </c>
      <c r="E41">
        <v>1420</v>
      </c>
      <c r="F41">
        <v>2</v>
      </c>
      <c r="G41">
        <v>0</v>
      </c>
      <c r="H41">
        <v>0</v>
      </c>
      <c r="I41" s="1">
        <v>18.847925688426407</v>
      </c>
    </row>
    <row r="42" spans="1:9" x14ac:dyDescent="0.25">
      <c r="A42" s="31">
        <v>43625</v>
      </c>
      <c r="B42" t="s">
        <v>24</v>
      </c>
      <c r="C42" t="s">
        <v>24</v>
      </c>
      <c r="D42" t="s">
        <v>25</v>
      </c>
      <c r="E42">
        <v>5663</v>
      </c>
      <c r="F42">
        <v>4</v>
      </c>
      <c r="G42">
        <v>3</v>
      </c>
      <c r="H42">
        <v>0</v>
      </c>
      <c r="I42" s="1">
        <v>93.805250486031184</v>
      </c>
    </row>
    <row r="43" spans="1:9" x14ac:dyDescent="0.25">
      <c r="A43" s="31">
        <v>43625</v>
      </c>
      <c r="B43" t="s">
        <v>24</v>
      </c>
      <c r="C43" t="s">
        <v>24</v>
      </c>
      <c r="D43" t="s">
        <v>26</v>
      </c>
      <c r="E43">
        <v>1877</v>
      </c>
      <c r="F43">
        <v>1</v>
      </c>
      <c r="G43">
        <v>0</v>
      </c>
      <c r="H43">
        <v>0</v>
      </c>
      <c r="I43" s="1">
        <v>43.783962928184472</v>
      </c>
    </row>
    <row r="44" spans="1:9" x14ac:dyDescent="0.25">
      <c r="A44" s="31">
        <v>43625</v>
      </c>
      <c r="B44" t="s">
        <v>24</v>
      </c>
      <c r="C44" t="s">
        <v>24</v>
      </c>
      <c r="D44" t="s">
        <v>28</v>
      </c>
      <c r="E44">
        <v>2931</v>
      </c>
      <c r="F44">
        <v>2</v>
      </c>
      <c r="G44">
        <v>3</v>
      </c>
      <c r="H44">
        <v>3</v>
      </c>
      <c r="I44" s="1">
        <v>41.778262781228015</v>
      </c>
    </row>
    <row r="45" spans="1:9" x14ac:dyDescent="0.25">
      <c r="A45" s="31">
        <v>43625</v>
      </c>
      <c r="B45" t="s">
        <v>24</v>
      </c>
      <c r="C45" t="s">
        <v>24</v>
      </c>
      <c r="D45" t="s">
        <v>56</v>
      </c>
      <c r="E45">
        <v>35412</v>
      </c>
      <c r="F45">
        <v>20</v>
      </c>
      <c r="G45">
        <v>3</v>
      </c>
      <c r="H45">
        <v>0</v>
      </c>
      <c r="I45" s="1">
        <v>246.46638396295671</v>
      </c>
    </row>
    <row r="46" spans="1:9" x14ac:dyDescent="0.25">
      <c r="A46" s="31">
        <v>43625</v>
      </c>
      <c r="B46" t="s">
        <v>24</v>
      </c>
      <c r="C46" t="s">
        <v>24</v>
      </c>
      <c r="D46" t="s">
        <v>29</v>
      </c>
      <c r="E46">
        <v>16092</v>
      </c>
      <c r="F46">
        <v>16</v>
      </c>
      <c r="G46">
        <v>6</v>
      </c>
      <c r="H46">
        <v>1</v>
      </c>
      <c r="I46" s="1">
        <v>174.07280050571595</v>
      </c>
    </row>
    <row r="47" spans="1:9" x14ac:dyDescent="0.25">
      <c r="A47" s="31">
        <v>43625</v>
      </c>
      <c r="B47" t="s">
        <v>24</v>
      </c>
      <c r="C47" t="s">
        <v>24</v>
      </c>
      <c r="D47" t="s">
        <v>31</v>
      </c>
      <c r="E47">
        <v>5162</v>
      </c>
      <c r="F47">
        <v>0</v>
      </c>
      <c r="G47">
        <v>0</v>
      </c>
      <c r="H47">
        <v>0</v>
      </c>
      <c r="I47" s="1">
        <v>62.798145141855493</v>
      </c>
    </row>
    <row r="48" spans="1:9" x14ac:dyDescent="0.25">
      <c r="A48" s="31">
        <v>43625</v>
      </c>
      <c r="B48" t="s">
        <v>24</v>
      </c>
      <c r="C48" t="s">
        <v>24</v>
      </c>
      <c r="D48" t="s">
        <v>32</v>
      </c>
      <c r="E48">
        <v>18630</v>
      </c>
      <c r="F48">
        <v>7</v>
      </c>
      <c r="G48">
        <v>0</v>
      </c>
      <c r="H48">
        <v>0</v>
      </c>
      <c r="I48" s="1">
        <v>81.654571650083682</v>
      </c>
    </row>
    <row r="49" spans="1:9" x14ac:dyDescent="0.25">
      <c r="A49" s="31">
        <v>43626</v>
      </c>
      <c r="B49" t="s">
        <v>24</v>
      </c>
      <c r="C49" t="s">
        <v>24</v>
      </c>
      <c r="D49" t="s">
        <v>25</v>
      </c>
      <c r="E49">
        <v>6434</v>
      </c>
      <c r="F49">
        <v>9</v>
      </c>
      <c r="G49">
        <v>4</v>
      </c>
      <c r="H49">
        <v>0</v>
      </c>
      <c r="I49" s="1">
        <v>115.41699057995302</v>
      </c>
    </row>
    <row r="50" spans="1:9" x14ac:dyDescent="0.25">
      <c r="A50" s="31">
        <v>43626</v>
      </c>
      <c r="B50" t="s">
        <v>24</v>
      </c>
      <c r="C50" t="s">
        <v>24</v>
      </c>
      <c r="D50" t="s">
        <v>26</v>
      </c>
      <c r="E50">
        <v>1851</v>
      </c>
      <c r="F50">
        <v>3</v>
      </c>
      <c r="G50">
        <v>0</v>
      </c>
      <c r="H50">
        <v>0</v>
      </c>
      <c r="I50" s="1">
        <v>47.883702069185148</v>
      </c>
    </row>
    <row r="51" spans="1:9" x14ac:dyDescent="0.25">
      <c r="A51" s="31">
        <v>43626</v>
      </c>
      <c r="B51" t="s">
        <v>24</v>
      </c>
      <c r="C51" t="s">
        <v>24</v>
      </c>
      <c r="D51" t="s">
        <v>27</v>
      </c>
      <c r="E51">
        <v>444</v>
      </c>
      <c r="F51">
        <v>2</v>
      </c>
      <c r="G51">
        <v>1</v>
      </c>
      <c r="H51">
        <v>1</v>
      </c>
      <c r="I51" s="1">
        <v>10.303592837876115</v>
      </c>
    </row>
    <row r="52" spans="1:9" x14ac:dyDescent="0.25">
      <c r="A52" s="31">
        <v>43626</v>
      </c>
      <c r="B52" t="s">
        <v>24</v>
      </c>
      <c r="C52" t="s">
        <v>24</v>
      </c>
      <c r="D52" t="s">
        <v>28</v>
      </c>
      <c r="E52">
        <v>3941</v>
      </c>
      <c r="F52">
        <v>1</v>
      </c>
      <c r="G52">
        <v>2</v>
      </c>
      <c r="H52">
        <v>0</v>
      </c>
      <c r="I52" s="1">
        <v>62.500273628847054</v>
      </c>
    </row>
    <row r="53" spans="1:9" x14ac:dyDescent="0.25">
      <c r="A53" s="31">
        <v>43626</v>
      </c>
      <c r="B53" t="s">
        <v>24</v>
      </c>
      <c r="C53" t="s">
        <v>24</v>
      </c>
      <c r="D53" t="s">
        <v>56</v>
      </c>
      <c r="E53">
        <v>6510</v>
      </c>
      <c r="F53">
        <v>4</v>
      </c>
      <c r="G53">
        <v>3</v>
      </c>
      <c r="H53">
        <v>1</v>
      </c>
      <c r="I53" s="1">
        <v>54.427942526694082</v>
      </c>
    </row>
    <row r="54" spans="1:9" x14ac:dyDescent="0.25">
      <c r="A54" s="31">
        <v>43626</v>
      </c>
      <c r="B54" t="s">
        <v>24</v>
      </c>
      <c r="C54" t="s">
        <v>24</v>
      </c>
      <c r="D54" t="s">
        <v>29</v>
      </c>
      <c r="E54">
        <v>8375</v>
      </c>
      <c r="F54">
        <v>5</v>
      </c>
      <c r="G54">
        <v>5</v>
      </c>
      <c r="H54">
        <v>2</v>
      </c>
      <c r="I54" s="1">
        <v>91.672113295206898</v>
      </c>
    </row>
    <row r="55" spans="1:9" x14ac:dyDescent="0.25">
      <c r="A55" s="31">
        <v>43626</v>
      </c>
      <c r="B55" t="s">
        <v>24</v>
      </c>
      <c r="C55" t="s">
        <v>24</v>
      </c>
      <c r="D55" t="s">
        <v>31</v>
      </c>
      <c r="E55">
        <v>4615</v>
      </c>
      <c r="F55">
        <v>5</v>
      </c>
      <c r="G55">
        <v>0</v>
      </c>
      <c r="H55">
        <v>0</v>
      </c>
      <c r="I55" s="1">
        <v>56.173138534767524</v>
      </c>
    </row>
    <row r="56" spans="1:9" x14ac:dyDescent="0.25">
      <c r="A56" s="31">
        <v>43626</v>
      </c>
      <c r="B56" t="s">
        <v>24</v>
      </c>
      <c r="C56" t="s">
        <v>24</v>
      </c>
      <c r="D56" t="s">
        <v>32</v>
      </c>
      <c r="E56">
        <v>29770</v>
      </c>
      <c r="F56">
        <v>12</v>
      </c>
      <c r="G56">
        <v>0</v>
      </c>
      <c r="H56">
        <v>0</v>
      </c>
      <c r="I56" s="1">
        <v>137.70943451629108</v>
      </c>
    </row>
    <row r="57" spans="1:9" x14ac:dyDescent="0.25">
      <c r="A57" s="31">
        <v>43627</v>
      </c>
      <c r="B57" t="s">
        <v>24</v>
      </c>
      <c r="C57" t="s">
        <v>24</v>
      </c>
      <c r="D57" t="s">
        <v>25</v>
      </c>
      <c r="E57">
        <v>5464</v>
      </c>
      <c r="F57">
        <v>7</v>
      </c>
      <c r="G57">
        <v>0</v>
      </c>
      <c r="H57">
        <v>0</v>
      </c>
      <c r="I57" s="1">
        <v>99.138101824554028</v>
      </c>
    </row>
    <row r="58" spans="1:9" x14ac:dyDescent="0.25">
      <c r="A58" s="31">
        <v>43627</v>
      </c>
      <c r="B58" t="s">
        <v>24</v>
      </c>
      <c r="C58" t="s">
        <v>24</v>
      </c>
      <c r="D58" t="s">
        <v>26</v>
      </c>
      <c r="E58">
        <v>1494</v>
      </c>
      <c r="F58">
        <v>1</v>
      </c>
      <c r="G58">
        <v>0</v>
      </c>
      <c r="H58">
        <v>0</v>
      </c>
      <c r="I58" s="1">
        <v>39.271563335311001</v>
      </c>
    </row>
    <row r="59" spans="1:9" x14ac:dyDescent="0.25">
      <c r="A59" s="31">
        <v>43627</v>
      </c>
      <c r="B59" t="s">
        <v>24</v>
      </c>
      <c r="C59" t="s">
        <v>24</v>
      </c>
      <c r="D59" t="s">
        <v>27</v>
      </c>
      <c r="E59">
        <v>578</v>
      </c>
      <c r="F59">
        <v>2</v>
      </c>
      <c r="G59">
        <v>0</v>
      </c>
      <c r="H59">
        <v>0</v>
      </c>
      <c r="I59" s="1">
        <v>17.776763863167261</v>
      </c>
    </row>
    <row r="60" spans="1:9" x14ac:dyDescent="0.25">
      <c r="A60" s="31">
        <v>43627</v>
      </c>
      <c r="B60" t="s">
        <v>24</v>
      </c>
      <c r="C60" t="s">
        <v>24</v>
      </c>
      <c r="D60" t="s">
        <v>28</v>
      </c>
      <c r="E60">
        <v>3985</v>
      </c>
      <c r="F60">
        <v>4</v>
      </c>
      <c r="G60">
        <v>7</v>
      </c>
      <c r="H60">
        <v>1</v>
      </c>
      <c r="I60" s="1">
        <v>63.295445887413734</v>
      </c>
    </row>
    <row r="61" spans="1:9" x14ac:dyDescent="0.25">
      <c r="A61" s="31">
        <v>43627</v>
      </c>
      <c r="B61" t="s">
        <v>24</v>
      </c>
      <c r="C61" t="s">
        <v>24</v>
      </c>
      <c r="D61" t="s">
        <v>29</v>
      </c>
      <c r="E61">
        <v>8321</v>
      </c>
      <c r="F61">
        <v>7</v>
      </c>
      <c r="G61">
        <v>1</v>
      </c>
      <c r="H61">
        <v>0</v>
      </c>
      <c r="I61" s="1">
        <v>91.936912438455352</v>
      </c>
    </row>
    <row r="62" spans="1:9" x14ac:dyDescent="0.25">
      <c r="A62" s="31">
        <v>43627</v>
      </c>
      <c r="B62" t="s">
        <v>24</v>
      </c>
      <c r="C62" t="s">
        <v>24</v>
      </c>
      <c r="D62" t="s">
        <v>30</v>
      </c>
      <c r="E62">
        <v>18634</v>
      </c>
      <c r="F62">
        <v>11</v>
      </c>
      <c r="G62">
        <v>0</v>
      </c>
      <c r="H62">
        <v>0</v>
      </c>
      <c r="I62" s="1">
        <v>75.508445487547391</v>
      </c>
    </row>
    <row r="63" spans="1:9" x14ac:dyDescent="0.25">
      <c r="A63" s="31">
        <v>43627</v>
      </c>
      <c r="B63" t="s">
        <v>24</v>
      </c>
      <c r="C63" t="s">
        <v>24</v>
      </c>
      <c r="D63" t="s">
        <v>31</v>
      </c>
      <c r="E63">
        <v>4294</v>
      </c>
      <c r="F63">
        <v>5</v>
      </c>
      <c r="G63">
        <v>0</v>
      </c>
      <c r="H63">
        <v>0</v>
      </c>
      <c r="I63" s="1">
        <v>53.866470346671512</v>
      </c>
    </row>
    <row r="64" spans="1:9" x14ac:dyDescent="0.25">
      <c r="A64" s="31">
        <v>43627</v>
      </c>
      <c r="B64" t="s">
        <v>24</v>
      </c>
      <c r="C64" t="s">
        <v>24</v>
      </c>
      <c r="D64" t="s">
        <v>32</v>
      </c>
      <c r="E64">
        <v>25894</v>
      </c>
      <c r="F64">
        <v>10</v>
      </c>
      <c r="G64">
        <v>12</v>
      </c>
      <c r="H64">
        <v>0</v>
      </c>
      <c r="I64" s="1">
        <v>123.75417656843517</v>
      </c>
    </row>
    <row r="65" spans="1:9" x14ac:dyDescent="0.25">
      <c r="A65" s="31">
        <v>43628</v>
      </c>
      <c r="B65" t="s">
        <v>24</v>
      </c>
      <c r="C65" t="s">
        <v>24</v>
      </c>
      <c r="D65" t="s">
        <v>25</v>
      </c>
      <c r="E65">
        <v>4751</v>
      </c>
      <c r="F65">
        <v>3</v>
      </c>
      <c r="G65">
        <v>1</v>
      </c>
      <c r="H65">
        <v>0</v>
      </c>
      <c r="I65" s="1">
        <v>87.638404620410824</v>
      </c>
    </row>
    <row r="66" spans="1:9" x14ac:dyDescent="0.25">
      <c r="A66" s="31">
        <v>43628</v>
      </c>
      <c r="B66" t="s">
        <v>24</v>
      </c>
      <c r="C66" t="s">
        <v>24</v>
      </c>
      <c r="D66" t="s">
        <v>26</v>
      </c>
      <c r="E66">
        <v>1517</v>
      </c>
      <c r="F66">
        <v>1</v>
      </c>
      <c r="G66">
        <v>1</v>
      </c>
      <c r="H66">
        <v>0</v>
      </c>
      <c r="I66" s="1">
        <v>34.265029203861175</v>
      </c>
    </row>
    <row r="67" spans="1:9" x14ac:dyDescent="0.25">
      <c r="A67" s="31">
        <v>43628</v>
      </c>
      <c r="B67" t="s">
        <v>24</v>
      </c>
      <c r="C67" t="s">
        <v>24</v>
      </c>
      <c r="D67" t="s">
        <v>27</v>
      </c>
      <c r="E67">
        <v>482</v>
      </c>
      <c r="F67">
        <v>0</v>
      </c>
      <c r="G67">
        <v>0</v>
      </c>
      <c r="H67">
        <v>0</v>
      </c>
      <c r="I67" s="1">
        <v>16.196338827238652</v>
      </c>
    </row>
    <row r="68" spans="1:9" x14ac:dyDescent="0.25">
      <c r="A68" s="31">
        <v>43628</v>
      </c>
      <c r="B68" t="s">
        <v>24</v>
      </c>
      <c r="C68" t="s">
        <v>24</v>
      </c>
      <c r="D68" t="s">
        <v>28</v>
      </c>
      <c r="E68">
        <v>3513</v>
      </c>
      <c r="F68">
        <v>1</v>
      </c>
      <c r="G68">
        <v>0</v>
      </c>
      <c r="H68">
        <v>0</v>
      </c>
      <c r="I68" s="1">
        <v>56.38493715691741</v>
      </c>
    </row>
    <row r="69" spans="1:9" x14ac:dyDescent="0.25">
      <c r="A69" s="31">
        <v>43628</v>
      </c>
      <c r="B69" t="s">
        <v>24</v>
      </c>
      <c r="C69" t="s">
        <v>24</v>
      </c>
      <c r="D69" t="s">
        <v>56</v>
      </c>
      <c r="E69">
        <v>0</v>
      </c>
      <c r="F69">
        <v>0</v>
      </c>
      <c r="G69">
        <v>0</v>
      </c>
      <c r="H69">
        <v>0</v>
      </c>
      <c r="I69" s="1">
        <v>0</v>
      </c>
    </row>
    <row r="70" spans="1:9" x14ac:dyDescent="0.25">
      <c r="A70" s="31">
        <v>43628</v>
      </c>
      <c r="B70" t="s">
        <v>24</v>
      </c>
      <c r="C70" t="s">
        <v>24</v>
      </c>
      <c r="D70" t="s">
        <v>29</v>
      </c>
      <c r="E70">
        <v>12791</v>
      </c>
      <c r="F70">
        <v>8</v>
      </c>
      <c r="G70">
        <v>0</v>
      </c>
      <c r="H70">
        <v>0</v>
      </c>
      <c r="I70" s="1">
        <v>142.98365249541393</v>
      </c>
    </row>
    <row r="71" spans="1:9" x14ac:dyDescent="0.25">
      <c r="A71" s="31">
        <v>43628</v>
      </c>
      <c r="B71" t="s">
        <v>24</v>
      </c>
      <c r="C71" t="s">
        <v>24</v>
      </c>
      <c r="D71" t="s">
        <v>30</v>
      </c>
      <c r="E71">
        <v>8492</v>
      </c>
      <c r="F71">
        <v>9</v>
      </c>
      <c r="G71">
        <v>0</v>
      </c>
      <c r="H71">
        <v>0</v>
      </c>
      <c r="I71" s="1">
        <v>46.582887113038325</v>
      </c>
    </row>
    <row r="72" spans="1:9" x14ac:dyDescent="0.25">
      <c r="A72" s="31">
        <v>43628</v>
      </c>
      <c r="B72" t="s">
        <v>24</v>
      </c>
      <c r="C72" t="s">
        <v>24</v>
      </c>
      <c r="D72" t="s">
        <v>31</v>
      </c>
      <c r="E72">
        <v>3100</v>
      </c>
      <c r="F72">
        <v>5</v>
      </c>
      <c r="G72">
        <v>0</v>
      </c>
      <c r="H72">
        <v>0</v>
      </c>
      <c r="I72" s="1">
        <v>39.465883714517616</v>
      </c>
    </row>
    <row r="73" spans="1:9" x14ac:dyDescent="0.25">
      <c r="A73" s="31">
        <v>43628</v>
      </c>
      <c r="B73" t="s">
        <v>24</v>
      </c>
      <c r="C73" t="s">
        <v>24</v>
      </c>
      <c r="D73" t="s">
        <v>32</v>
      </c>
      <c r="E73">
        <v>26721</v>
      </c>
      <c r="F73">
        <v>13</v>
      </c>
      <c r="G73">
        <v>8</v>
      </c>
      <c r="H73">
        <v>1</v>
      </c>
      <c r="I73" s="1">
        <v>126.61220235456663</v>
      </c>
    </row>
    <row r="74" spans="1:9" x14ac:dyDescent="0.25">
      <c r="A74" s="31">
        <v>43629</v>
      </c>
      <c r="B74" t="s">
        <v>24</v>
      </c>
      <c r="C74" t="s">
        <v>24</v>
      </c>
      <c r="D74" t="s">
        <v>25</v>
      </c>
      <c r="E74">
        <v>3814</v>
      </c>
      <c r="F74">
        <v>5</v>
      </c>
      <c r="G74">
        <v>1</v>
      </c>
      <c r="H74">
        <v>0</v>
      </c>
      <c r="I74" s="1">
        <v>67.603248864159568</v>
      </c>
    </row>
    <row r="75" spans="1:9" x14ac:dyDescent="0.25">
      <c r="A75" s="31">
        <v>43629</v>
      </c>
      <c r="B75" t="s">
        <v>24</v>
      </c>
      <c r="C75" t="s">
        <v>24</v>
      </c>
      <c r="D75" t="s">
        <v>26</v>
      </c>
      <c r="E75">
        <v>1242</v>
      </c>
      <c r="F75">
        <v>0</v>
      </c>
      <c r="G75">
        <v>4</v>
      </c>
      <c r="H75">
        <v>1</v>
      </c>
      <c r="I75" s="1">
        <v>29.860654127013085</v>
      </c>
    </row>
    <row r="76" spans="1:9" x14ac:dyDescent="0.25">
      <c r="A76" s="31">
        <v>43629</v>
      </c>
      <c r="B76" t="s">
        <v>24</v>
      </c>
      <c r="C76" t="s">
        <v>24</v>
      </c>
      <c r="D76" t="s">
        <v>27</v>
      </c>
      <c r="E76">
        <v>358</v>
      </c>
      <c r="F76">
        <v>0</v>
      </c>
      <c r="G76">
        <v>0</v>
      </c>
      <c r="H76">
        <v>0</v>
      </c>
      <c r="I76" s="1">
        <v>8.8730776687863901</v>
      </c>
    </row>
    <row r="77" spans="1:9" x14ac:dyDescent="0.25">
      <c r="A77" s="31">
        <v>43629</v>
      </c>
      <c r="B77" t="s">
        <v>24</v>
      </c>
      <c r="C77" t="s">
        <v>24</v>
      </c>
      <c r="D77" t="s">
        <v>28</v>
      </c>
      <c r="E77">
        <v>2813</v>
      </c>
      <c r="F77">
        <v>2</v>
      </c>
      <c r="G77">
        <v>6</v>
      </c>
      <c r="H77">
        <v>1</v>
      </c>
      <c r="I77" s="1">
        <v>46.751710607147665</v>
      </c>
    </row>
    <row r="78" spans="1:9" x14ac:dyDescent="0.25">
      <c r="A78" s="31">
        <v>43629</v>
      </c>
      <c r="B78" t="s">
        <v>24</v>
      </c>
      <c r="C78" t="s">
        <v>24</v>
      </c>
      <c r="D78" t="s">
        <v>56</v>
      </c>
      <c r="E78">
        <v>0</v>
      </c>
      <c r="F78">
        <v>0</v>
      </c>
      <c r="G78">
        <v>0</v>
      </c>
      <c r="H78">
        <v>0</v>
      </c>
      <c r="I78" s="1">
        <v>0</v>
      </c>
    </row>
    <row r="79" spans="1:9" x14ac:dyDescent="0.25">
      <c r="A79" s="31">
        <v>43629</v>
      </c>
      <c r="B79" t="s">
        <v>24</v>
      </c>
      <c r="C79" t="s">
        <v>24</v>
      </c>
      <c r="D79" t="s">
        <v>29</v>
      </c>
      <c r="E79">
        <v>12531</v>
      </c>
      <c r="F79">
        <v>8</v>
      </c>
      <c r="G79">
        <v>0</v>
      </c>
      <c r="H79">
        <v>0</v>
      </c>
      <c r="I79" s="1">
        <v>141.93455656863696</v>
      </c>
    </row>
    <row r="80" spans="1:9" x14ac:dyDescent="0.25">
      <c r="A80" s="31">
        <v>43629</v>
      </c>
      <c r="B80" t="s">
        <v>24</v>
      </c>
      <c r="C80" t="s">
        <v>24</v>
      </c>
      <c r="D80" t="s">
        <v>30</v>
      </c>
      <c r="E80">
        <v>7746</v>
      </c>
      <c r="F80">
        <v>9</v>
      </c>
      <c r="G80">
        <v>0</v>
      </c>
      <c r="H80">
        <v>0</v>
      </c>
      <c r="I80" s="1">
        <v>42.391768339899578</v>
      </c>
    </row>
    <row r="81" spans="1:9" x14ac:dyDescent="0.25">
      <c r="A81" s="31">
        <v>43629</v>
      </c>
      <c r="B81" t="s">
        <v>24</v>
      </c>
      <c r="C81" t="s">
        <v>24</v>
      </c>
      <c r="D81" t="s">
        <v>31</v>
      </c>
      <c r="E81">
        <v>1653</v>
      </c>
      <c r="F81">
        <v>2</v>
      </c>
      <c r="G81">
        <v>1</v>
      </c>
      <c r="H81">
        <v>0</v>
      </c>
      <c r="I81" s="1">
        <v>21.433231239546572</v>
      </c>
    </row>
    <row r="82" spans="1:9" x14ac:dyDescent="0.25">
      <c r="A82" s="31">
        <v>43629</v>
      </c>
      <c r="B82" t="s">
        <v>24</v>
      </c>
      <c r="C82" t="s">
        <v>24</v>
      </c>
      <c r="D82" t="s">
        <v>32</v>
      </c>
      <c r="E82">
        <v>27859</v>
      </c>
      <c r="F82">
        <v>8</v>
      </c>
      <c r="G82">
        <v>0</v>
      </c>
      <c r="H82">
        <v>0</v>
      </c>
      <c r="I82" s="1">
        <v>128.80526056995433</v>
      </c>
    </row>
    <row r="83" spans="1:9" x14ac:dyDescent="0.25">
      <c r="A83" s="31">
        <v>43630</v>
      </c>
      <c r="B83" t="s">
        <v>24</v>
      </c>
      <c r="C83" t="s">
        <v>24</v>
      </c>
      <c r="D83" t="s">
        <v>25</v>
      </c>
      <c r="E83">
        <v>4777</v>
      </c>
      <c r="F83">
        <v>1</v>
      </c>
      <c r="G83">
        <v>0</v>
      </c>
      <c r="H83">
        <v>0</v>
      </c>
      <c r="I83" s="1">
        <v>84.726542166970745</v>
      </c>
    </row>
    <row r="84" spans="1:9" x14ac:dyDescent="0.25">
      <c r="A84" s="31">
        <v>43630</v>
      </c>
      <c r="B84" t="s">
        <v>24</v>
      </c>
      <c r="C84" t="s">
        <v>24</v>
      </c>
      <c r="D84" t="s">
        <v>26</v>
      </c>
      <c r="E84">
        <v>1292</v>
      </c>
      <c r="F84">
        <v>1</v>
      </c>
      <c r="G84">
        <v>0</v>
      </c>
      <c r="H84">
        <v>0</v>
      </c>
      <c r="I84" s="1">
        <v>24.694686423392351</v>
      </c>
    </row>
    <row r="85" spans="1:9" x14ac:dyDescent="0.25">
      <c r="A85" s="31">
        <v>43630</v>
      </c>
      <c r="B85" t="s">
        <v>24</v>
      </c>
      <c r="C85" t="s">
        <v>24</v>
      </c>
      <c r="D85" t="s">
        <v>27</v>
      </c>
      <c r="E85">
        <v>521</v>
      </c>
      <c r="F85">
        <v>0</v>
      </c>
      <c r="G85">
        <v>4</v>
      </c>
      <c r="H85">
        <v>0</v>
      </c>
      <c r="I85" s="1">
        <v>11.119247891434046</v>
      </c>
    </row>
    <row r="86" spans="1:9" x14ac:dyDescent="0.25">
      <c r="A86" s="31">
        <v>43630</v>
      </c>
      <c r="B86" t="s">
        <v>24</v>
      </c>
      <c r="C86" t="s">
        <v>24</v>
      </c>
      <c r="D86" t="s">
        <v>28</v>
      </c>
      <c r="E86">
        <v>3014</v>
      </c>
      <c r="F86">
        <v>5</v>
      </c>
      <c r="G86">
        <v>0</v>
      </c>
      <c r="H86">
        <v>0</v>
      </c>
      <c r="I86" s="1">
        <v>49.686268855881472</v>
      </c>
    </row>
    <row r="87" spans="1:9" x14ac:dyDescent="0.25">
      <c r="A87" s="31">
        <v>43630</v>
      </c>
      <c r="B87" t="s">
        <v>24</v>
      </c>
      <c r="C87" t="s">
        <v>24</v>
      </c>
      <c r="D87" t="s">
        <v>29</v>
      </c>
      <c r="E87">
        <v>13038</v>
      </c>
      <c r="F87">
        <v>10</v>
      </c>
      <c r="G87">
        <v>0</v>
      </c>
      <c r="H87">
        <v>0</v>
      </c>
      <c r="I87" s="1">
        <v>147.27879343138611</v>
      </c>
    </row>
    <row r="88" spans="1:9" x14ac:dyDescent="0.25">
      <c r="A88" s="31">
        <v>43630</v>
      </c>
      <c r="B88" t="s">
        <v>24</v>
      </c>
      <c r="C88" t="s">
        <v>24</v>
      </c>
      <c r="D88" t="s">
        <v>30</v>
      </c>
      <c r="E88">
        <v>8366</v>
      </c>
      <c r="F88">
        <v>9</v>
      </c>
      <c r="G88">
        <v>0</v>
      </c>
      <c r="H88">
        <v>0</v>
      </c>
      <c r="I88" s="1">
        <v>46.873665319031836</v>
      </c>
    </row>
    <row r="89" spans="1:9" x14ac:dyDescent="0.25">
      <c r="A89" s="31">
        <v>43630</v>
      </c>
      <c r="B89" t="s">
        <v>24</v>
      </c>
      <c r="C89" t="s">
        <v>24</v>
      </c>
      <c r="D89" t="s">
        <v>31</v>
      </c>
      <c r="E89">
        <v>1627</v>
      </c>
      <c r="F89">
        <v>1</v>
      </c>
      <c r="G89">
        <v>0</v>
      </c>
      <c r="H89">
        <v>0</v>
      </c>
      <c r="I89" s="1">
        <v>20.383090130007105</v>
      </c>
    </row>
    <row r="90" spans="1:9" x14ac:dyDescent="0.25">
      <c r="A90" s="31">
        <v>43630</v>
      </c>
      <c r="B90" t="s">
        <v>24</v>
      </c>
      <c r="C90" t="s">
        <v>24</v>
      </c>
      <c r="D90" t="s">
        <v>32</v>
      </c>
      <c r="E90">
        <v>29756</v>
      </c>
      <c r="F90">
        <v>12</v>
      </c>
      <c r="G90">
        <v>0</v>
      </c>
      <c r="H90">
        <v>0</v>
      </c>
      <c r="I90" s="1">
        <v>137.80125730592047</v>
      </c>
    </row>
    <row r="91" spans="1:9" x14ac:dyDescent="0.25">
      <c r="A91" s="31">
        <v>43631</v>
      </c>
      <c r="B91" t="s">
        <v>24</v>
      </c>
      <c r="C91" t="s">
        <v>24</v>
      </c>
      <c r="D91" t="s">
        <v>25</v>
      </c>
      <c r="E91">
        <v>4749</v>
      </c>
      <c r="F91">
        <v>5</v>
      </c>
      <c r="G91">
        <v>5</v>
      </c>
      <c r="H91">
        <v>0</v>
      </c>
      <c r="I91" s="1">
        <v>83.967569464989481</v>
      </c>
    </row>
    <row r="92" spans="1:9" x14ac:dyDescent="0.25">
      <c r="A92" s="31">
        <v>43631</v>
      </c>
      <c r="B92" t="s">
        <v>24</v>
      </c>
      <c r="C92" t="s">
        <v>24</v>
      </c>
      <c r="D92" t="s">
        <v>26</v>
      </c>
      <c r="E92">
        <v>1973</v>
      </c>
      <c r="F92">
        <v>0</v>
      </c>
      <c r="G92">
        <v>1</v>
      </c>
      <c r="H92">
        <v>0</v>
      </c>
      <c r="I92" s="1">
        <v>42.054924052042495</v>
      </c>
    </row>
    <row r="93" spans="1:9" x14ac:dyDescent="0.25">
      <c r="A93" s="31">
        <v>43631</v>
      </c>
      <c r="B93" t="s">
        <v>24</v>
      </c>
      <c r="C93" t="s">
        <v>24</v>
      </c>
      <c r="D93" t="s">
        <v>27</v>
      </c>
      <c r="E93">
        <v>239</v>
      </c>
      <c r="F93">
        <v>0</v>
      </c>
      <c r="G93">
        <v>5</v>
      </c>
      <c r="H93">
        <v>0</v>
      </c>
      <c r="I93" s="1">
        <v>5.9567167487364632</v>
      </c>
    </row>
    <row r="94" spans="1:9" x14ac:dyDescent="0.25">
      <c r="A94" s="31">
        <v>43631</v>
      </c>
      <c r="B94" t="s">
        <v>24</v>
      </c>
      <c r="C94" t="s">
        <v>24</v>
      </c>
      <c r="D94" t="s">
        <v>28</v>
      </c>
      <c r="E94">
        <v>2623</v>
      </c>
      <c r="F94">
        <v>3</v>
      </c>
      <c r="G94">
        <v>0</v>
      </c>
      <c r="H94">
        <v>0</v>
      </c>
      <c r="I94" s="1">
        <v>43.579575348609318</v>
      </c>
    </row>
    <row r="95" spans="1:9" x14ac:dyDescent="0.25">
      <c r="A95" s="31">
        <v>43631</v>
      </c>
      <c r="B95" t="s">
        <v>24</v>
      </c>
      <c r="C95" t="s">
        <v>24</v>
      </c>
      <c r="D95" t="s">
        <v>56</v>
      </c>
      <c r="E95">
        <v>14839</v>
      </c>
      <c r="F95">
        <v>11</v>
      </c>
      <c r="G95">
        <v>3</v>
      </c>
      <c r="H95">
        <v>0</v>
      </c>
      <c r="I95" s="1">
        <v>102.71912651555802</v>
      </c>
    </row>
    <row r="96" spans="1:9" x14ac:dyDescent="0.25">
      <c r="A96" s="31">
        <v>43631</v>
      </c>
      <c r="B96" t="s">
        <v>24</v>
      </c>
      <c r="C96" t="s">
        <v>24</v>
      </c>
      <c r="D96" t="s">
        <v>29</v>
      </c>
      <c r="E96">
        <v>16166</v>
      </c>
      <c r="F96">
        <v>11</v>
      </c>
      <c r="G96">
        <v>2</v>
      </c>
      <c r="H96">
        <v>0</v>
      </c>
      <c r="I96" s="1">
        <v>197.09512761738884</v>
      </c>
    </row>
    <row r="97" spans="1:9" x14ac:dyDescent="0.25">
      <c r="A97" s="31">
        <v>43631</v>
      </c>
      <c r="B97" t="s">
        <v>24</v>
      </c>
      <c r="C97" t="s">
        <v>24</v>
      </c>
      <c r="D97" t="s">
        <v>30</v>
      </c>
      <c r="E97">
        <v>9508</v>
      </c>
      <c r="F97">
        <v>1</v>
      </c>
      <c r="G97">
        <v>0</v>
      </c>
      <c r="H97">
        <v>0</v>
      </c>
      <c r="I97" s="1">
        <v>50.625052013171633</v>
      </c>
    </row>
    <row r="98" spans="1:9" x14ac:dyDescent="0.25">
      <c r="A98" s="31">
        <v>43631</v>
      </c>
      <c r="B98" t="s">
        <v>24</v>
      </c>
      <c r="C98" t="s">
        <v>24</v>
      </c>
      <c r="D98" t="s">
        <v>31</v>
      </c>
      <c r="E98">
        <v>399</v>
      </c>
      <c r="F98">
        <v>0</v>
      </c>
      <c r="G98">
        <v>1</v>
      </c>
      <c r="H98">
        <v>1</v>
      </c>
      <c r="I98" s="1">
        <v>5.3652324940825524</v>
      </c>
    </row>
    <row r="99" spans="1:9" x14ac:dyDescent="0.25">
      <c r="A99" s="31">
        <v>43631</v>
      </c>
      <c r="B99" t="s">
        <v>24</v>
      </c>
      <c r="C99" t="s">
        <v>24</v>
      </c>
      <c r="D99" t="s">
        <v>32</v>
      </c>
      <c r="E99">
        <v>18866</v>
      </c>
      <c r="F99">
        <v>9</v>
      </c>
      <c r="G99">
        <v>0</v>
      </c>
      <c r="H99">
        <v>0</v>
      </c>
      <c r="I99" s="1">
        <v>97.971516206654371</v>
      </c>
    </row>
    <row r="100" spans="1:9" x14ac:dyDescent="0.25">
      <c r="A100" s="31">
        <v>43632</v>
      </c>
      <c r="B100" t="s">
        <v>24</v>
      </c>
      <c r="C100" t="s">
        <v>24</v>
      </c>
      <c r="D100" t="s">
        <v>25</v>
      </c>
      <c r="E100">
        <v>5560</v>
      </c>
      <c r="F100">
        <v>5</v>
      </c>
      <c r="G100">
        <v>1</v>
      </c>
      <c r="H100">
        <v>1</v>
      </c>
      <c r="I100" s="1">
        <v>103.12321368162424</v>
      </c>
    </row>
    <row r="101" spans="1:9" x14ac:dyDescent="0.25">
      <c r="A101" s="31">
        <v>43632</v>
      </c>
      <c r="B101" t="s">
        <v>24</v>
      </c>
      <c r="C101" t="s">
        <v>24</v>
      </c>
      <c r="D101" t="s">
        <v>26</v>
      </c>
      <c r="E101">
        <v>2693</v>
      </c>
      <c r="F101">
        <v>2</v>
      </c>
      <c r="G101">
        <v>0</v>
      </c>
      <c r="H101">
        <v>0</v>
      </c>
      <c r="I101" s="1">
        <v>62.831128322686418</v>
      </c>
    </row>
    <row r="102" spans="1:9" x14ac:dyDescent="0.25">
      <c r="A102" s="31">
        <v>43632</v>
      </c>
      <c r="B102" t="s">
        <v>24</v>
      </c>
      <c r="C102" t="s">
        <v>24</v>
      </c>
      <c r="D102" t="s">
        <v>28</v>
      </c>
      <c r="E102">
        <v>3100</v>
      </c>
      <c r="F102">
        <v>5</v>
      </c>
      <c r="G102">
        <v>0</v>
      </c>
      <c r="H102">
        <v>0</v>
      </c>
      <c r="I102" s="1">
        <v>52.48973331465568</v>
      </c>
    </row>
    <row r="103" spans="1:9" x14ac:dyDescent="0.25">
      <c r="A103" s="31">
        <v>43632</v>
      </c>
      <c r="B103" t="s">
        <v>24</v>
      </c>
      <c r="C103" t="s">
        <v>24</v>
      </c>
      <c r="D103" t="s">
        <v>56</v>
      </c>
      <c r="E103">
        <v>19939</v>
      </c>
      <c r="F103">
        <v>9</v>
      </c>
      <c r="G103">
        <v>1</v>
      </c>
      <c r="H103">
        <v>1</v>
      </c>
      <c r="I103" s="1">
        <v>133.87178819197251</v>
      </c>
    </row>
    <row r="104" spans="1:9" x14ac:dyDescent="0.25">
      <c r="A104" s="31">
        <v>43632</v>
      </c>
      <c r="B104" t="s">
        <v>24</v>
      </c>
      <c r="C104" t="s">
        <v>24</v>
      </c>
      <c r="D104" t="s">
        <v>29</v>
      </c>
      <c r="E104">
        <v>15624</v>
      </c>
      <c r="F104">
        <v>20</v>
      </c>
      <c r="G104">
        <v>1</v>
      </c>
      <c r="H104">
        <v>0</v>
      </c>
      <c r="I104" s="1">
        <v>199.09940910294236</v>
      </c>
    </row>
    <row r="105" spans="1:9" x14ac:dyDescent="0.25">
      <c r="A105" s="31">
        <v>43632</v>
      </c>
      <c r="B105" t="s">
        <v>24</v>
      </c>
      <c r="C105" t="s">
        <v>24</v>
      </c>
      <c r="D105" t="s">
        <v>30</v>
      </c>
      <c r="E105">
        <v>9658</v>
      </c>
      <c r="F105">
        <v>10</v>
      </c>
      <c r="G105">
        <v>0</v>
      </c>
      <c r="H105">
        <v>0</v>
      </c>
      <c r="I105" s="1">
        <v>55.433904457650591</v>
      </c>
    </row>
    <row r="106" spans="1:9" x14ac:dyDescent="0.25">
      <c r="A106" s="31">
        <v>43632</v>
      </c>
      <c r="B106" t="s">
        <v>24</v>
      </c>
      <c r="C106" t="s">
        <v>24</v>
      </c>
      <c r="D106" t="s">
        <v>31</v>
      </c>
      <c r="E106">
        <v>2258</v>
      </c>
      <c r="F106">
        <v>3</v>
      </c>
      <c r="G106">
        <v>0</v>
      </c>
      <c r="H106">
        <v>0</v>
      </c>
      <c r="I106" s="1">
        <v>32.504411872521104</v>
      </c>
    </row>
    <row r="107" spans="1:9" x14ac:dyDescent="0.25">
      <c r="A107" s="31">
        <v>43632</v>
      </c>
      <c r="B107" t="s">
        <v>24</v>
      </c>
      <c r="C107" t="s">
        <v>24</v>
      </c>
      <c r="D107" t="s">
        <v>32</v>
      </c>
      <c r="E107">
        <v>17014</v>
      </c>
      <c r="F107">
        <v>7</v>
      </c>
      <c r="G107">
        <v>12</v>
      </c>
      <c r="H107">
        <v>0</v>
      </c>
      <c r="I107" s="1">
        <v>96.146838927011288</v>
      </c>
    </row>
    <row r="108" spans="1:9" x14ac:dyDescent="0.25">
      <c r="A108" s="31">
        <v>43633</v>
      </c>
      <c r="B108" t="s">
        <v>24</v>
      </c>
      <c r="C108" t="s">
        <v>24</v>
      </c>
      <c r="D108" t="s">
        <v>25</v>
      </c>
      <c r="E108">
        <v>5021</v>
      </c>
      <c r="F108">
        <v>4</v>
      </c>
      <c r="G108">
        <v>0</v>
      </c>
      <c r="H108">
        <v>0</v>
      </c>
      <c r="I108" s="1">
        <v>97.226535017920611</v>
      </c>
    </row>
    <row r="109" spans="1:9" x14ac:dyDescent="0.25">
      <c r="A109" s="31">
        <v>43633</v>
      </c>
      <c r="B109" t="s">
        <v>24</v>
      </c>
      <c r="C109" t="s">
        <v>24</v>
      </c>
      <c r="D109" t="s">
        <v>26</v>
      </c>
      <c r="E109">
        <v>1880</v>
      </c>
      <c r="F109">
        <v>4</v>
      </c>
      <c r="G109">
        <v>1</v>
      </c>
      <c r="H109">
        <v>0</v>
      </c>
      <c r="I109" s="1">
        <v>46.00538601016985</v>
      </c>
    </row>
    <row r="110" spans="1:9" x14ac:dyDescent="0.25">
      <c r="A110" s="31">
        <v>43633</v>
      </c>
      <c r="B110" t="s">
        <v>24</v>
      </c>
      <c r="C110" t="s">
        <v>24</v>
      </c>
      <c r="D110" t="s">
        <v>28</v>
      </c>
      <c r="E110">
        <v>3580</v>
      </c>
      <c r="F110">
        <v>5</v>
      </c>
      <c r="G110">
        <v>0</v>
      </c>
      <c r="H110">
        <v>0</v>
      </c>
      <c r="I110" s="1">
        <v>62.097984177132396</v>
      </c>
    </row>
    <row r="111" spans="1:9" x14ac:dyDescent="0.25">
      <c r="A111" s="31">
        <v>43633</v>
      </c>
      <c r="B111" t="s">
        <v>24</v>
      </c>
      <c r="C111" t="s">
        <v>24</v>
      </c>
      <c r="D111" t="s">
        <v>56</v>
      </c>
      <c r="E111">
        <v>18173</v>
      </c>
      <c r="F111">
        <v>12</v>
      </c>
      <c r="G111">
        <v>1</v>
      </c>
      <c r="H111">
        <v>0</v>
      </c>
      <c r="I111" s="1">
        <v>123.86673578407284</v>
      </c>
    </row>
    <row r="112" spans="1:9" x14ac:dyDescent="0.25">
      <c r="A112" s="31">
        <v>43633</v>
      </c>
      <c r="B112" t="s">
        <v>24</v>
      </c>
      <c r="C112" t="s">
        <v>24</v>
      </c>
      <c r="D112" t="s">
        <v>29</v>
      </c>
      <c r="E112">
        <v>14325</v>
      </c>
      <c r="F112">
        <v>11</v>
      </c>
      <c r="G112">
        <v>7</v>
      </c>
      <c r="H112">
        <v>0</v>
      </c>
      <c r="I112" s="1">
        <v>186.6245034254469</v>
      </c>
    </row>
    <row r="113" spans="1:9" x14ac:dyDescent="0.25">
      <c r="A113" s="31">
        <v>43633</v>
      </c>
      <c r="B113" t="s">
        <v>24</v>
      </c>
      <c r="C113" t="s">
        <v>24</v>
      </c>
      <c r="D113" t="s">
        <v>30</v>
      </c>
      <c r="E113">
        <v>18466</v>
      </c>
      <c r="F113">
        <v>13</v>
      </c>
      <c r="G113">
        <v>0</v>
      </c>
      <c r="H113">
        <v>0</v>
      </c>
      <c r="I113" s="1">
        <v>112.30076841847816</v>
      </c>
    </row>
    <row r="114" spans="1:9" x14ac:dyDescent="0.25">
      <c r="A114" s="31">
        <v>43633</v>
      </c>
      <c r="B114" t="s">
        <v>24</v>
      </c>
      <c r="C114" t="s">
        <v>24</v>
      </c>
      <c r="D114" t="s">
        <v>31</v>
      </c>
      <c r="E114">
        <v>1962</v>
      </c>
      <c r="F114">
        <v>5</v>
      </c>
      <c r="G114">
        <v>0</v>
      </c>
      <c r="H114">
        <v>0</v>
      </c>
      <c r="I114" s="1">
        <v>28.205973733327401</v>
      </c>
    </row>
    <row r="115" spans="1:9" x14ac:dyDescent="0.25">
      <c r="A115" s="31">
        <v>43633</v>
      </c>
      <c r="B115" t="s">
        <v>24</v>
      </c>
      <c r="C115" t="s">
        <v>24</v>
      </c>
      <c r="D115" t="s">
        <v>32</v>
      </c>
      <c r="E115">
        <v>17346</v>
      </c>
      <c r="F115">
        <v>7</v>
      </c>
      <c r="G115">
        <v>6</v>
      </c>
      <c r="H115">
        <v>4</v>
      </c>
      <c r="I115" s="1">
        <v>96.713879840792544</v>
      </c>
    </row>
    <row r="116" spans="1:9" x14ac:dyDescent="0.25">
      <c r="A116" s="31">
        <v>43634</v>
      </c>
      <c r="B116" t="s">
        <v>24</v>
      </c>
      <c r="C116" t="s">
        <v>24</v>
      </c>
      <c r="D116" t="s">
        <v>25</v>
      </c>
      <c r="E116">
        <v>3800</v>
      </c>
      <c r="F116">
        <v>6</v>
      </c>
      <c r="G116">
        <v>0</v>
      </c>
      <c r="H116">
        <v>0</v>
      </c>
      <c r="I116" s="1">
        <v>70.994774952434696</v>
      </c>
    </row>
    <row r="117" spans="1:9" x14ac:dyDescent="0.25">
      <c r="A117" s="31">
        <v>43634</v>
      </c>
      <c r="B117" t="s">
        <v>24</v>
      </c>
      <c r="C117" t="s">
        <v>24</v>
      </c>
      <c r="D117" t="s">
        <v>26</v>
      </c>
      <c r="E117">
        <v>1400</v>
      </c>
      <c r="F117">
        <v>1</v>
      </c>
      <c r="G117">
        <v>1</v>
      </c>
      <c r="H117">
        <v>0</v>
      </c>
      <c r="I117" s="1">
        <v>31.622954899389317</v>
      </c>
    </row>
    <row r="118" spans="1:9" x14ac:dyDescent="0.25">
      <c r="A118" s="31">
        <v>43634</v>
      </c>
      <c r="B118" t="s">
        <v>24</v>
      </c>
      <c r="C118" t="s">
        <v>24</v>
      </c>
      <c r="D118" t="s">
        <v>28</v>
      </c>
      <c r="E118">
        <v>2887</v>
      </c>
      <c r="F118">
        <v>3</v>
      </c>
      <c r="G118">
        <v>0</v>
      </c>
      <c r="H118">
        <v>0</v>
      </c>
      <c r="I118" s="1">
        <v>50.303955145603112</v>
      </c>
    </row>
    <row r="119" spans="1:9" x14ac:dyDescent="0.25">
      <c r="A119" s="31">
        <v>43634</v>
      </c>
      <c r="B119" t="s">
        <v>24</v>
      </c>
      <c r="C119" t="s">
        <v>24</v>
      </c>
      <c r="D119" t="s">
        <v>56</v>
      </c>
      <c r="E119">
        <v>14184</v>
      </c>
      <c r="F119">
        <v>5</v>
      </c>
      <c r="G119">
        <v>2</v>
      </c>
      <c r="H119">
        <v>0</v>
      </c>
      <c r="I119" s="1">
        <v>101.96685691902708</v>
      </c>
    </row>
    <row r="120" spans="1:9" x14ac:dyDescent="0.25">
      <c r="A120" s="31">
        <v>43634</v>
      </c>
      <c r="B120" t="s">
        <v>24</v>
      </c>
      <c r="C120" t="s">
        <v>24</v>
      </c>
      <c r="D120" t="s">
        <v>29</v>
      </c>
      <c r="E120">
        <v>10081</v>
      </c>
      <c r="F120">
        <v>7</v>
      </c>
      <c r="G120">
        <v>4</v>
      </c>
      <c r="H120">
        <v>0</v>
      </c>
      <c r="I120" s="1">
        <v>127.66763069530739</v>
      </c>
    </row>
    <row r="121" spans="1:9" x14ac:dyDescent="0.25">
      <c r="A121" s="31">
        <v>43634</v>
      </c>
      <c r="B121" t="s">
        <v>24</v>
      </c>
      <c r="C121" t="s">
        <v>24</v>
      </c>
      <c r="D121" t="s">
        <v>30</v>
      </c>
      <c r="E121">
        <v>17658</v>
      </c>
      <c r="F121">
        <v>7</v>
      </c>
      <c r="G121">
        <v>0</v>
      </c>
      <c r="H121">
        <v>0</v>
      </c>
      <c r="I121" s="1">
        <v>109.11697728177226</v>
      </c>
    </row>
    <row r="122" spans="1:9" x14ac:dyDescent="0.25">
      <c r="A122" s="31">
        <v>43634</v>
      </c>
      <c r="B122" t="s">
        <v>24</v>
      </c>
      <c r="C122" t="s">
        <v>24</v>
      </c>
      <c r="D122" t="s">
        <v>31</v>
      </c>
      <c r="E122">
        <v>2171</v>
      </c>
      <c r="F122">
        <v>3</v>
      </c>
      <c r="G122">
        <v>0</v>
      </c>
      <c r="H122">
        <v>0</v>
      </c>
      <c r="I122" s="1">
        <v>31.007306019266082</v>
      </c>
    </row>
    <row r="123" spans="1:9" x14ac:dyDescent="0.25">
      <c r="A123" s="31">
        <v>43634</v>
      </c>
      <c r="B123" t="s">
        <v>24</v>
      </c>
      <c r="C123" t="s">
        <v>24</v>
      </c>
      <c r="D123" t="s">
        <v>32</v>
      </c>
      <c r="E123">
        <v>16724</v>
      </c>
      <c r="F123">
        <v>11</v>
      </c>
      <c r="G123">
        <v>14</v>
      </c>
      <c r="H123">
        <v>1</v>
      </c>
      <c r="I123" s="1">
        <v>99.360338338558876</v>
      </c>
    </row>
    <row r="124" spans="1:9" x14ac:dyDescent="0.25">
      <c r="A124" s="31">
        <v>43635</v>
      </c>
      <c r="B124" t="s">
        <v>24</v>
      </c>
      <c r="C124" t="s">
        <v>24</v>
      </c>
      <c r="D124" t="s">
        <v>25</v>
      </c>
      <c r="E124">
        <v>2941</v>
      </c>
      <c r="F124">
        <v>2</v>
      </c>
      <c r="G124">
        <v>0</v>
      </c>
      <c r="H124">
        <v>0</v>
      </c>
      <c r="I124" s="1">
        <v>54.905708109632421</v>
      </c>
    </row>
    <row r="125" spans="1:9" x14ac:dyDescent="0.25">
      <c r="A125" s="31">
        <v>43635</v>
      </c>
      <c r="B125" t="s">
        <v>24</v>
      </c>
      <c r="C125" t="s">
        <v>24</v>
      </c>
      <c r="D125" t="s">
        <v>26</v>
      </c>
      <c r="E125">
        <v>1567</v>
      </c>
      <c r="F125">
        <v>2</v>
      </c>
      <c r="G125">
        <v>7</v>
      </c>
      <c r="H125">
        <v>0</v>
      </c>
      <c r="I125" s="1">
        <v>34.57536486970686</v>
      </c>
    </row>
    <row r="126" spans="1:9" x14ac:dyDescent="0.25">
      <c r="A126" s="31">
        <v>43635</v>
      </c>
      <c r="B126" t="s">
        <v>24</v>
      </c>
      <c r="C126" t="s">
        <v>24</v>
      </c>
      <c r="D126" t="s">
        <v>28</v>
      </c>
      <c r="E126">
        <v>2228</v>
      </c>
      <c r="F126">
        <v>2</v>
      </c>
      <c r="G126">
        <v>4</v>
      </c>
      <c r="H126">
        <v>0</v>
      </c>
      <c r="I126" s="1">
        <v>39.971952846664841</v>
      </c>
    </row>
    <row r="127" spans="1:9" x14ac:dyDescent="0.25">
      <c r="A127" s="31">
        <v>43635</v>
      </c>
      <c r="B127" t="s">
        <v>24</v>
      </c>
      <c r="C127" t="s">
        <v>24</v>
      </c>
      <c r="D127" t="s">
        <v>56</v>
      </c>
      <c r="E127">
        <v>13172</v>
      </c>
      <c r="F127">
        <v>8</v>
      </c>
      <c r="G127">
        <v>1</v>
      </c>
      <c r="H127">
        <v>0</v>
      </c>
      <c r="I127" s="1">
        <v>105.20763699425328</v>
      </c>
    </row>
    <row r="128" spans="1:9" x14ac:dyDescent="0.25">
      <c r="A128" s="31">
        <v>43635</v>
      </c>
      <c r="B128" t="s">
        <v>24</v>
      </c>
      <c r="C128" t="s">
        <v>24</v>
      </c>
      <c r="D128" t="s">
        <v>29</v>
      </c>
      <c r="E128">
        <v>10066</v>
      </c>
      <c r="F128">
        <v>10</v>
      </c>
      <c r="G128">
        <v>1</v>
      </c>
      <c r="H128">
        <v>1</v>
      </c>
      <c r="I128" s="1">
        <v>130.50533255422752</v>
      </c>
    </row>
    <row r="129" spans="1:9" x14ac:dyDescent="0.25">
      <c r="A129" s="31">
        <v>43635</v>
      </c>
      <c r="B129" t="s">
        <v>24</v>
      </c>
      <c r="C129" t="s">
        <v>24</v>
      </c>
      <c r="D129" t="s">
        <v>30</v>
      </c>
      <c r="E129">
        <v>16329</v>
      </c>
      <c r="F129">
        <v>14</v>
      </c>
      <c r="G129">
        <v>0</v>
      </c>
      <c r="H129">
        <v>0</v>
      </c>
      <c r="I129" s="1">
        <v>99.567571602402111</v>
      </c>
    </row>
    <row r="130" spans="1:9" x14ac:dyDescent="0.25">
      <c r="A130" s="31">
        <v>43635</v>
      </c>
      <c r="B130" t="s">
        <v>24</v>
      </c>
      <c r="C130" t="s">
        <v>24</v>
      </c>
      <c r="D130" t="s">
        <v>31</v>
      </c>
      <c r="E130">
        <v>1756</v>
      </c>
      <c r="F130">
        <v>0</v>
      </c>
      <c r="G130">
        <v>0</v>
      </c>
      <c r="H130">
        <v>0</v>
      </c>
      <c r="I130" s="1">
        <v>25.064218453752805</v>
      </c>
    </row>
    <row r="131" spans="1:9" x14ac:dyDescent="0.25">
      <c r="A131" s="31">
        <v>43635</v>
      </c>
      <c r="B131" t="s">
        <v>24</v>
      </c>
      <c r="C131" t="s">
        <v>24</v>
      </c>
      <c r="D131" t="s">
        <v>32</v>
      </c>
      <c r="E131">
        <v>24959</v>
      </c>
      <c r="F131">
        <v>22</v>
      </c>
      <c r="G131">
        <v>4</v>
      </c>
      <c r="H131">
        <v>2</v>
      </c>
      <c r="I131" s="1">
        <v>161.52457595421853</v>
      </c>
    </row>
    <row r="132" spans="1:9" x14ac:dyDescent="0.25">
      <c r="A132" s="31">
        <v>43636</v>
      </c>
      <c r="B132" t="s">
        <v>24</v>
      </c>
      <c r="C132" t="s">
        <v>24</v>
      </c>
      <c r="D132" t="s">
        <v>25</v>
      </c>
      <c r="E132">
        <v>2938</v>
      </c>
      <c r="F132">
        <v>1</v>
      </c>
      <c r="G132">
        <v>0</v>
      </c>
      <c r="H132">
        <v>0</v>
      </c>
      <c r="I132" s="1">
        <v>55.653420709318873</v>
      </c>
    </row>
    <row r="133" spans="1:9" x14ac:dyDescent="0.25">
      <c r="A133" s="31">
        <v>43636</v>
      </c>
      <c r="B133" t="s">
        <v>24</v>
      </c>
      <c r="C133" t="s">
        <v>24</v>
      </c>
      <c r="D133" t="s">
        <v>26</v>
      </c>
      <c r="E133">
        <v>1278</v>
      </c>
      <c r="F133">
        <v>1</v>
      </c>
      <c r="G133">
        <v>3</v>
      </c>
      <c r="H133">
        <v>1</v>
      </c>
      <c r="I133" s="1">
        <v>29.514581572151521</v>
      </c>
    </row>
    <row r="134" spans="1:9" x14ac:dyDescent="0.25">
      <c r="A134" s="31">
        <v>43636</v>
      </c>
      <c r="B134" t="s">
        <v>24</v>
      </c>
      <c r="C134" t="s">
        <v>24</v>
      </c>
      <c r="D134" t="s">
        <v>28</v>
      </c>
      <c r="E134">
        <v>1864</v>
      </c>
      <c r="F134">
        <v>3</v>
      </c>
      <c r="G134">
        <v>0</v>
      </c>
      <c r="H134">
        <v>0</v>
      </c>
      <c r="I134" s="1">
        <v>34.560579017559832</v>
      </c>
    </row>
    <row r="135" spans="1:9" x14ac:dyDescent="0.25">
      <c r="A135" s="31">
        <v>43636</v>
      </c>
      <c r="B135" t="s">
        <v>24</v>
      </c>
      <c r="C135" t="s">
        <v>24</v>
      </c>
      <c r="D135" t="s">
        <v>56</v>
      </c>
      <c r="E135">
        <v>14154</v>
      </c>
      <c r="F135">
        <v>10</v>
      </c>
      <c r="G135">
        <v>0</v>
      </c>
      <c r="H135">
        <v>0</v>
      </c>
      <c r="I135" s="1">
        <v>112.7075256781083</v>
      </c>
    </row>
    <row r="136" spans="1:9" x14ac:dyDescent="0.25">
      <c r="A136" s="31">
        <v>43636</v>
      </c>
      <c r="B136" t="s">
        <v>24</v>
      </c>
      <c r="C136" t="s">
        <v>24</v>
      </c>
      <c r="D136" t="s">
        <v>29</v>
      </c>
      <c r="E136">
        <v>10002</v>
      </c>
      <c r="F136">
        <v>4</v>
      </c>
      <c r="G136">
        <v>3</v>
      </c>
      <c r="H136">
        <v>0</v>
      </c>
      <c r="I136" s="1">
        <v>132.37585851771956</v>
      </c>
    </row>
    <row r="137" spans="1:9" x14ac:dyDescent="0.25">
      <c r="A137" s="31">
        <v>43636</v>
      </c>
      <c r="B137" t="s">
        <v>24</v>
      </c>
      <c r="C137" t="s">
        <v>24</v>
      </c>
      <c r="D137" t="s">
        <v>30</v>
      </c>
      <c r="E137">
        <v>15465</v>
      </c>
      <c r="F137">
        <v>22</v>
      </c>
      <c r="G137">
        <v>0</v>
      </c>
      <c r="H137">
        <v>0</v>
      </c>
      <c r="I137" s="1">
        <v>96.319935128253789</v>
      </c>
    </row>
    <row r="138" spans="1:9" x14ac:dyDescent="0.25">
      <c r="A138" s="31">
        <v>43636</v>
      </c>
      <c r="B138" t="s">
        <v>24</v>
      </c>
      <c r="C138" t="s">
        <v>24</v>
      </c>
      <c r="D138" t="s">
        <v>31</v>
      </c>
      <c r="E138">
        <v>701</v>
      </c>
      <c r="F138">
        <v>0</v>
      </c>
      <c r="G138">
        <v>15</v>
      </c>
      <c r="H138">
        <v>1</v>
      </c>
      <c r="I138" s="1">
        <v>10.734118947102855</v>
      </c>
    </row>
    <row r="139" spans="1:9" x14ac:dyDescent="0.25">
      <c r="A139" s="31">
        <v>43636</v>
      </c>
      <c r="B139" t="s">
        <v>24</v>
      </c>
      <c r="C139" t="s">
        <v>24</v>
      </c>
      <c r="D139" t="s">
        <v>32</v>
      </c>
      <c r="E139">
        <v>24959</v>
      </c>
      <c r="F139">
        <v>4</v>
      </c>
      <c r="G139">
        <v>5</v>
      </c>
      <c r="H139">
        <v>1</v>
      </c>
      <c r="I139" s="1">
        <v>166.58571879464421</v>
      </c>
    </row>
    <row r="140" spans="1:9" x14ac:dyDescent="0.25">
      <c r="A140" s="31">
        <v>43637</v>
      </c>
      <c r="B140" t="s">
        <v>24</v>
      </c>
      <c r="C140" t="s">
        <v>24</v>
      </c>
      <c r="D140" t="s">
        <v>25</v>
      </c>
      <c r="E140">
        <v>3102</v>
      </c>
      <c r="F140">
        <v>2</v>
      </c>
      <c r="G140">
        <v>0</v>
      </c>
      <c r="H140">
        <v>0</v>
      </c>
      <c r="I140" s="1">
        <v>61.154242672816878</v>
      </c>
    </row>
    <row r="141" spans="1:9" x14ac:dyDescent="0.25">
      <c r="A141" s="31">
        <v>43637</v>
      </c>
      <c r="B141" t="s">
        <v>24</v>
      </c>
      <c r="C141" t="s">
        <v>24</v>
      </c>
      <c r="D141" t="s">
        <v>26</v>
      </c>
      <c r="E141">
        <v>1211</v>
      </c>
      <c r="F141">
        <v>0</v>
      </c>
      <c r="G141">
        <v>6</v>
      </c>
      <c r="H141">
        <v>0</v>
      </c>
      <c r="I141" s="1">
        <v>23.764401298749938</v>
      </c>
    </row>
    <row r="142" spans="1:9" x14ac:dyDescent="0.25">
      <c r="A142" s="31">
        <v>43637</v>
      </c>
      <c r="B142" t="s">
        <v>24</v>
      </c>
      <c r="C142" t="s">
        <v>24</v>
      </c>
      <c r="D142" t="s">
        <v>28</v>
      </c>
      <c r="E142">
        <v>2278</v>
      </c>
      <c r="F142">
        <v>3</v>
      </c>
      <c r="G142">
        <v>0</v>
      </c>
      <c r="H142">
        <v>0</v>
      </c>
      <c r="I142" s="1">
        <v>42.800733025524146</v>
      </c>
    </row>
    <row r="143" spans="1:9" x14ac:dyDescent="0.25">
      <c r="A143" s="31">
        <v>43637</v>
      </c>
      <c r="B143" t="s">
        <v>24</v>
      </c>
      <c r="C143" t="s">
        <v>24</v>
      </c>
      <c r="D143" t="s">
        <v>56</v>
      </c>
      <c r="E143">
        <v>14141</v>
      </c>
      <c r="F143">
        <v>8</v>
      </c>
      <c r="G143">
        <v>0</v>
      </c>
      <c r="H143">
        <v>0</v>
      </c>
      <c r="I143" s="1">
        <v>112.27166495606171</v>
      </c>
    </row>
    <row r="144" spans="1:9" x14ac:dyDescent="0.25">
      <c r="A144" s="31">
        <v>43637</v>
      </c>
      <c r="B144" t="s">
        <v>24</v>
      </c>
      <c r="C144" t="s">
        <v>24</v>
      </c>
      <c r="D144" t="s">
        <v>29</v>
      </c>
      <c r="E144">
        <v>10654</v>
      </c>
      <c r="F144">
        <v>8</v>
      </c>
      <c r="G144">
        <v>5</v>
      </c>
      <c r="H144">
        <v>1</v>
      </c>
      <c r="I144" s="1">
        <v>143.07152867493204</v>
      </c>
    </row>
    <row r="145" spans="1:9" x14ac:dyDescent="0.25">
      <c r="A145" s="31">
        <v>43637</v>
      </c>
      <c r="B145" t="s">
        <v>24</v>
      </c>
      <c r="C145" t="s">
        <v>24</v>
      </c>
      <c r="D145" t="s">
        <v>30</v>
      </c>
      <c r="E145">
        <v>16180</v>
      </c>
      <c r="F145">
        <v>12</v>
      </c>
      <c r="G145">
        <v>0</v>
      </c>
      <c r="H145">
        <v>0</v>
      </c>
      <c r="I145" s="1">
        <v>100.29955907903228</v>
      </c>
    </row>
    <row r="146" spans="1:9" x14ac:dyDescent="0.25">
      <c r="A146" s="31">
        <v>43637</v>
      </c>
      <c r="B146" t="s">
        <v>24</v>
      </c>
      <c r="C146" t="s">
        <v>24</v>
      </c>
      <c r="D146" t="s">
        <v>31</v>
      </c>
      <c r="E146">
        <v>780</v>
      </c>
      <c r="F146">
        <v>1</v>
      </c>
      <c r="G146">
        <v>1</v>
      </c>
      <c r="H146">
        <v>0</v>
      </c>
      <c r="I146" s="1">
        <v>12.294250714514494</v>
      </c>
    </row>
    <row r="147" spans="1:9" x14ac:dyDescent="0.25">
      <c r="A147" s="31">
        <v>43637</v>
      </c>
      <c r="B147" t="s">
        <v>24</v>
      </c>
      <c r="C147" t="s">
        <v>24</v>
      </c>
      <c r="D147" t="s">
        <v>32</v>
      </c>
      <c r="E147">
        <v>24774</v>
      </c>
      <c r="F147">
        <v>8</v>
      </c>
      <c r="G147">
        <v>1</v>
      </c>
      <c r="H147">
        <v>0</v>
      </c>
      <c r="I147" s="1">
        <v>166.8164310440645</v>
      </c>
    </row>
    <row r="148" spans="1:9" x14ac:dyDescent="0.25">
      <c r="A148" s="31">
        <v>43638</v>
      </c>
      <c r="B148" t="s">
        <v>24</v>
      </c>
      <c r="C148" t="s">
        <v>24</v>
      </c>
      <c r="D148" t="s">
        <v>25</v>
      </c>
      <c r="E148">
        <v>3562</v>
      </c>
      <c r="F148">
        <v>1</v>
      </c>
      <c r="G148">
        <v>0</v>
      </c>
      <c r="H148">
        <v>0</v>
      </c>
      <c r="I148" s="1">
        <v>63.444907022453272</v>
      </c>
    </row>
    <row r="149" spans="1:9" x14ac:dyDescent="0.25">
      <c r="A149" s="31">
        <v>43638</v>
      </c>
      <c r="B149" t="s">
        <v>24</v>
      </c>
      <c r="C149" t="s">
        <v>24</v>
      </c>
      <c r="D149" t="s">
        <v>26</v>
      </c>
      <c r="E149">
        <v>2033</v>
      </c>
      <c r="F149">
        <v>2</v>
      </c>
      <c r="G149">
        <v>0</v>
      </c>
      <c r="H149">
        <v>0</v>
      </c>
      <c r="I149" s="1">
        <v>40.238864652670614</v>
      </c>
    </row>
    <row r="150" spans="1:9" x14ac:dyDescent="0.25">
      <c r="A150" s="31">
        <v>43638</v>
      </c>
      <c r="B150" t="s">
        <v>24</v>
      </c>
      <c r="C150" t="s">
        <v>24</v>
      </c>
      <c r="D150" t="s">
        <v>28</v>
      </c>
      <c r="E150">
        <v>1978</v>
      </c>
      <c r="F150">
        <v>2</v>
      </c>
      <c r="G150">
        <v>0</v>
      </c>
      <c r="H150">
        <v>0</v>
      </c>
      <c r="I150" s="1">
        <v>35.785282371363351</v>
      </c>
    </row>
    <row r="151" spans="1:9" x14ac:dyDescent="0.25">
      <c r="A151" s="31">
        <v>43638</v>
      </c>
      <c r="B151" t="s">
        <v>24</v>
      </c>
      <c r="C151" t="s">
        <v>24</v>
      </c>
      <c r="D151" t="s">
        <v>56</v>
      </c>
      <c r="E151">
        <v>16405</v>
      </c>
      <c r="F151">
        <v>11</v>
      </c>
      <c r="G151">
        <v>2</v>
      </c>
      <c r="H151">
        <v>0</v>
      </c>
      <c r="I151" s="1">
        <v>125.07481933837535</v>
      </c>
    </row>
    <row r="152" spans="1:9" x14ac:dyDescent="0.25">
      <c r="A152" s="31">
        <v>43638</v>
      </c>
      <c r="B152" t="s">
        <v>24</v>
      </c>
      <c r="C152" t="s">
        <v>24</v>
      </c>
      <c r="D152" t="s">
        <v>29</v>
      </c>
      <c r="E152">
        <v>11926</v>
      </c>
      <c r="F152">
        <v>5</v>
      </c>
      <c r="G152">
        <v>4</v>
      </c>
      <c r="H152">
        <v>0</v>
      </c>
      <c r="I152" s="1">
        <v>156.66814679038998</v>
      </c>
    </row>
    <row r="153" spans="1:9" x14ac:dyDescent="0.25">
      <c r="A153" s="31">
        <v>43638</v>
      </c>
      <c r="B153" t="s">
        <v>24</v>
      </c>
      <c r="C153" t="s">
        <v>24</v>
      </c>
      <c r="D153" t="s">
        <v>30</v>
      </c>
      <c r="E153">
        <v>18350</v>
      </c>
      <c r="F153">
        <v>10</v>
      </c>
      <c r="G153">
        <v>0</v>
      </c>
      <c r="H153">
        <v>0</v>
      </c>
      <c r="I153" s="1">
        <v>108.48356586899436</v>
      </c>
    </row>
    <row r="154" spans="1:9" x14ac:dyDescent="0.25">
      <c r="A154" s="31">
        <v>43638</v>
      </c>
      <c r="B154" t="s">
        <v>24</v>
      </c>
      <c r="C154" t="s">
        <v>24</v>
      </c>
      <c r="D154" t="s">
        <v>31</v>
      </c>
      <c r="E154">
        <v>344</v>
      </c>
      <c r="F154">
        <v>0</v>
      </c>
      <c r="G154">
        <v>0</v>
      </c>
      <c r="H154">
        <v>0</v>
      </c>
      <c r="I154" s="1">
        <v>3.9474741290035675</v>
      </c>
    </row>
    <row r="155" spans="1:9" x14ac:dyDescent="0.25">
      <c r="A155" s="31">
        <v>43638</v>
      </c>
      <c r="B155" t="s">
        <v>24</v>
      </c>
      <c r="C155" t="s">
        <v>24</v>
      </c>
      <c r="D155" t="s">
        <v>32</v>
      </c>
      <c r="E155">
        <v>27835</v>
      </c>
      <c r="F155">
        <v>10</v>
      </c>
      <c r="G155">
        <v>9</v>
      </c>
      <c r="H155">
        <v>2</v>
      </c>
      <c r="I155" s="1">
        <v>188.38776855311863</v>
      </c>
    </row>
    <row r="156" spans="1:9" x14ac:dyDescent="0.25">
      <c r="A156" s="31">
        <v>43639</v>
      </c>
      <c r="B156" t="s">
        <v>24</v>
      </c>
      <c r="C156" t="s">
        <v>24</v>
      </c>
      <c r="D156" t="s">
        <v>25</v>
      </c>
      <c r="E156">
        <v>3674</v>
      </c>
      <c r="F156">
        <v>2</v>
      </c>
      <c r="G156">
        <v>0</v>
      </c>
      <c r="H156">
        <v>0</v>
      </c>
      <c r="I156" s="1">
        <v>68.52695351812919</v>
      </c>
    </row>
    <row r="157" spans="1:9" x14ac:dyDescent="0.25">
      <c r="A157" s="31">
        <v>43639</v>
      </c>
      <c r="B157" t="s">
        <v>24</v>
      </c>
      <c r="C157" t="s">
        <v>24</v>
      </c>
      <c r="D157" t="s">
        <v>26</v>
      </c>
      <c r="E157">
        <v>1852</v>
      </c>
      <c r="F157">
        <v>0</v>
      </c>
      <c r="G157">
        <v>0</v>
      </c>
      <c r="H157">
        <v>0</v>
      </c>
      <c r="I157" s="1">
        <v>40.801172978903189</v>
      </c>
    </row>
    <row r="158" spans="1:9" x14ac:dyDescent="0.25">
      <c r="A158" s="31">
        <v>43639</v>
      </c>
      <c r="B158" t="s">
        <v>24</v>
      </c>
      <c r="C158" t="s">
        <v>24</v>
      </c>
      <c r="D158" t="s">
        <v>28</v>
      </c>
      <c r="E158">
        <v>2413</v>
      </c>
      <c r="F158">
        <v>0</v>
      </c>
      <c r="G158">
        <v>0</v>
      </c>
      <c r="H158">
        <v>0</v>
      </c>
      <c r="I158" s="1">
        <v>42.236638133556184</v>
      </c>
    </row>
    <row r="159" spans="1:9" x14ac:dyDescent="0.25">
      <c r="A159" s="31">
        <v>43639</v>
      </c>
      <c r="B159" t="s">
        <v>24</v>
      </c>
      <c r="C159" t="s">
        <v>24</v>
      </c>
      <c r="D159" t="s">
        <v>56</v>
      </c>
      <c r="E159">
        <v>14242</v>
      </c>
      <c r="F159">
        <v>6</v>
      </c>
      <c r="G159">
        <v>1</v>
      </c>
      <c r="H159">
        <v>0</v>
      </c>
      <c r="I159" s="1">
        <v>113.06359575448761</v>
      </c>
    </row>
    <row r="160" spans="1:9" x14ac:dyDescent="0.25">
      <c r="A160" s="31">
        <v>43639</v>
      </c>
      <c r="B160" t="s">
        <v>24</v>
      </c>
      <c r="C160" t="s">
        <v>24</v>
      </c>
      <c r="D160" t="s">
        <v>29</v>
      </c>
      <c r="E160">
        <v>10607</v>
      </c>
      <c r="F160">
        <v>9</v>
      </c>
      <c r="G160">
        <v>1</v>
      </c>
      <c r="H160">
        <v>0</v>
      </c>
      <c r="I160" s="1">
        <v>140.64428262904434</v>
      </c>
    </row>
    <row r="161" spans="1:9" x14ac:dyDescent="0.25">
      <c r="A161" s="31">
        <v>43639</v>
      </c>
      <c r="B161" t="s">
        <v>24</v>
      </c>
      <c r="C161" t="s">
        <v>24</v>
      </c>
      <c r="D161" t="s">
        <v>30</v>
      </c>
      <c r="E161">
        <v>20272</v>
      </c>
      <c r="F161">
        <v>13</v>
      </c>
      <c r="G161">
        <v>0</v>
      </c>
      <c r="H161">
        <v>0</v>
      </c>
      <c r="I161" s="1">
        <v>122.75367188507599</v>
      </c>
    </row>
    <row r="162" spans="1:9" x14ac:dyDescent="0.25">
      <c r="A162" s="31">
        <v>43639</v>
      </c>
      <c r="B162" t="s">
        <v>24</v>
      </c>
      <c r="C162" t="s">
        <v>24</v>
      </c>
      <c r="D162" t="s">
        <v>31</v>
      </c>
      <c r="E162">
        <v>1493</v>
      </c>
      <c r="F162">
        <v>2</v>
      </c>
      <c r="G162">
        <v>0</v>
      </c>
      <c r="H162">
        <v>0</v>
      </c>
      <c r="I162" s="1">
        <v>21.814268641756776</v>
      </c>
    </row>
    <row r="163" spans="1:9" x14ac:dyDescent="0.25">
      <c r="A163" s="31">
        <v>43639</v>
      </c>
      <c r="B163" t="s">
        <v>24</v>
      </c>
      <c r="C163" t="s">
        <v>24</v>
      </c>
      <c r="D163" t="s">
        <v>32</v>
      </c>
      <c r="E163">
        <v>25056</v>
      </c>
      <c r="F163">
        <v>15</v>
      </c>
      <c r="G163">
        <v>0</v>
      </c>
      <c r="H163">
        <v>0</v>
      </c>
      <c r="I163" s="1">
        <v>165.21691679016141</v>
      </c>
    </row>
    <row r="164" spans="1:9" x14ac:dyDescent="0.25">
      <c r="A164" s="31">
        <v>43640</v>
      </c>
      <c r="B164" t="s">
        <v>24</v>
      </c>
      <c r="C164" t="s">
        <v>24</v>
      </c>
      <c r="D164" t="s">
        <v>25</v>
      </c>
      <c r="E164">
        <v>3471</v>
      </c>
      <c r="F164">
        <v>7</v>
      </c>
      <c r="G164">
        <v>3</v>
      </c>
      <c r="H164">
        <v>0</v>
      </c>
      <c r="I164" s="1">
        <v>64.065377679054222</v>
      </c>
    </row>
    <row r="165" spans="1:9" x14ac:dyDescent="0.25">
      <c r="A165" s="31">
        <v>43640</v>
      </c>
      <c r="B165" t="s">
        <v>24</v>
      </c>
      <c r="C165" t="s">
        <v>24</v>
      </c>
      <c r="D165" t="s">
        <v>26</v>
      </c>
      <c r="E165">
        <v>1762</v>
      </c>
      <c r="F165">
        <v>2</v>
      </c>
      <c r="G165">
        <v>0</v>
      </c>
      <c r="H165">
        <v>0</v>
      </c>
      <c r="I165" s="1">
        <v>37.436214042874141</v>
      </c>
    </row>
    <row r="166" spans="1:9" x14ac:dyDescent="0.25">
      <c r="A166" s="31">
        <v>43640</v>
      </c>
      <c r="B166" t="s">
        <v>24</v>
      </c>
      <c r="C166" t="s">
        <v>24</v>
      </c>
      <c r="D166" t="s">
        <v>28</v>
      </c>
      <c r="E166">
        <v>2129</v>
      </c>
      <c r="F166">
        <v>3</v>
      </c>
      <c r="G166">
        <v>7</v>
      </c>
      <c r="H166">
        <v>3</v>
      </c>
      <c r="I166" s="1">
        <v>39.166579604336015</v>
      </c>
    </row>
    <row r="167" spans="1:9" x14ac:dyDescent="0.25">
      <c r="A167" s="31">
        <v>43640</v>
      </c>
      <c r="B167" t="s">
        <v>24</v>
      </c>
      <c r="C167" t="s">
        <v>24</v>
      </c>
      <c r="D167" t="s">
        <v>56</v>
      </c>
      <c r="E167">
        <v>14774</v>
      </c>
      <c r="F167">
        <v>5</v>
      </c>
      <c r="G167">
        <v>4</v>
      </c>
      <c r="H167">
        <v>1</v>
      </c>
      <c r="I167" s="1">
        <v>153.12542038295845</v>
      </c>
    </row>
    <row r="168" spans="1:9" x14ac:dyDescent="0.25">
      <c r="A168" s="31">
        <v>43640</v>
      </c>
      <c r="B168" t="s">
        <v>24</v>
      </c>
      <c r="C168" t="s">
        <v>24</v>
      </c>
      <c r="D168" t="s">
        <v>29</v>
      </c>
      <c r="E168">
        <v>8718</v>
      </c>
      <c r="F168">
        <v>3</v>
      </c>
      <c r="G168">
        <v>3</v>
      </c>
      <c r="H168">
        <v>0</v>
      </c>
      <c r="I168" s="1">
        <v>120.7481724132099</v>
      </c>
    </row>
    <row r="169" spans="1:9" x14ac:dyDescent="0.25">
      <c r="A169" s="31">
        <v>43640</v>
      </c>
      <c r="B169" t="s">
        <v>24</v>
      </c>
      <c r="C169" t="s">
        <v>24</v>
      </c>
      <c r="D169" t="s">
        <v>30</v>
      </c>
      <c r="E169">
        <v>14208</v>
      </c>
      <c r="F169">
        <v>13</v>
      </c>
      <c r="G169">
        <v>0</v>
      </c>
      <c r="H169">
        <v>0</v>
      </c>
      <c r="I169" s="1">
        <v>93.925518969725175</v>
      </c>
    </row>
    <row r="170" spans="1:9" x14ac:dyDescent="0.25">
      <c r="A170" s="31">
        <v>43640</v>
      </c>
      <c r="B170" t="s">
        <v>24</v>
      </c>
      <c r="C170" t="s">
        <v>24</v>
      </c>
      <c r="D170" t="s">
        <v>31</v>
      </c>
      <c r="E170">
        <v>824</v>
      </c>
      <c r="F170">
        <v>0</v>
      </c>
      <c r="G170">
        <v>0</v>
      </c>
      <c r="H170">
        <v>0</v>
      </c>
      <c r="I170" s="1">
        <v>11.576488872070648</v>
      </c>
    </row>
    <row r="171" spans="1:9" x14ac:dyDescent="0.25">
      <c r="A171" s="31">
        <v>43640</v>
      </c>
      <c r="B171" t="s">
        <v>24</v>
      </c>
      <c r="C171" t="s">
        <v>24</v>
      </c>
      <c r="D171" t="s">
        <v>32</v>
      </c>
      <c r="E171">
        <v>17166</v>
      </c>
      <c r="F171">
        <v>7</v>
      </c>
      <c r="G171">
        <v>0</v>
      </c>
      <c r="H171">
        <v>0</v>
      </c>
      <c r="I171" s="1">
        <v>119.98759431050541</v>
      </c>
    </row>
    <row r="172" spans="1:9" x14ac:dyDescent="0.25">
      <c r="A172" s="31">
        <v>43641</v>
      </c>
      <c r="B172" t="s">
        <v>24</v>
      </c>
      <c r="C172" t="s">
        <v>24</v>
      </c>
      <c r="D172" t="s">
        <v>25</v>
      </c>
      <c r="E172">
        <v>3283</v>
      </c>
      <c r="F172">
        <v>3</v>
      </c>
      <c r="G172">
        <v>0</v>
      </c>
      <c r="H172">
        <v>0</v>
      </c>
      <c r="I172" s="1">
        <v>63.791751618982062</v>
      </c>
    </row>
    <row r="173" spans="1:9" x14ac:dyDescent="0.25">
      <c r="A173" s="31">
        <v>43641</v>
      </c>
      <c r="B173" t="s">
        <v>24</v>
      </c>
      <c r="C173" t="s">
        <v>24</v>
      </c>
      <c r="D173" t="s">
        <v>26</v>
      </c>
      <c r="E173">
        <v>1069</v>
      </c>
      <c r="F173">
        <v>1</v>
      </c>
      <c r="G173">
        <v>0</v>
      </c>
      <c r="H173">
        <v>0</v>
      </c>
      <c r="I173" s="1">
        <v>23.26332395947648</v>
      </c>
    </row>
    <row r="174" spans="1:9" x14ac:dyDescent="0.25">
      <c r="A174" s="31">
        <v>43641</v>
      </c>
      <c r="B174" t="s">
        <v>24</v>
      </c>
      <c r="C174" t="s">
        <v>24</v>
      </c>
      <c r="D174" t="s">
        <v>28</v>
      </c>
      <c r="E174">
        <v>1984</v>
      </c>
      <c r="F174">
        <v>1</v>
      </c>
      <c r="G174">
        <v>0</v>
      </c>
      <c r="H174">
        <v>0</v>
      </c>
      <c r="I174" s="1">
        <v>35.951756294622555</v>
      </c>
    </row>
    <row r="175" spans="1:9" x14ac:dyDescent="0.25">
      <c r="A175" s="31">
        <v>43641</v>
      </c>
      <c r="B175" t="s">
        <v>24</v>
      </c>
      <c r="C175" t="s">
        <v>24</v>
      </c>
      <c r="D175" t="s">
        <v>56</v>
      </c>
      <c r="E175">
        <v>12820</v>
      </c>
      <c r="F175">
        <v>8</v>
      </c>
      <c r="G175">
        <v>0</v>
      </c>
      <c r="H175">
        <v>0</v>
      </c>
      <c r="I175" s="1">
        <v>145.22451597678202</v>
      </c>
    </row>
    <row r="176" spans="1:9" x14ac:dyDescent="0.25">
      <c r="A176" s="31">
        <v>43641</v>
      </c>
      <c r="B176" t="s">
        <v>24</v>
      </c>
      <c r="C176" t="s">
        <v>24</v>
      </c>
      <c r="D176" t="s">
        <v>29</v>
      </c>
      <c r="E176">
        <v>6860</v>
      </c>
      <c r="F176">
        <v>7</v>
      </c>
      <c r="G176">
        <v>4</v>
      </c>
      <c r="H176">
        <v>0</v>
      </c>
      <c r="I176" s="1">
        <v>94.649122687022953</v>
      </c>
    </row>
    <row r="177" spans="1:9" x14ac:dyDescent="0.25">
      <c r="A177" s="31">
        <v>43641</v>
      </c>
      <c r="B177" t="s">
        <v>24</v>
      </c>
      <c r="C177" t="s">
        <v>24</v>
      </c>
      <c r="D177" t="s">
        <v>30</v>
      </c>
      <c r="E177">
        <v>12059</v>
      </c>
      <c r="F177">
        <v>8</v>
      </c>
      <c r="G177">
        <v>1</v>
      </c>
      <c r="H177">
        <v>0</v>
      </c>
      <c r="I177" s="1">
        <v>94.133961858418871</v>
      </c>
    </row>
    <row r="178" spans="1:9" x14ac:dyDescent="0.25">
      <c r="A178" s="31">
        <v>43641</v>
      </c>
      <c r="B178" t="s">
        <v>24</v>
      </c>
      <c r="C178" t="s">
        <v>24</v>
      </c>
      <c r="D178" t="s">
        <v>31</v>
      </c>
      <c r="E178">
        <v>193</v>
      </c>
      <c r="F178">
        <v>1</v>
      </c>
      <c r="G178">
        <v>0</v>
      </c>
      <c r="H178">
        <v>0</v>
      </c>
      <c r="I178" s="1">
        <v>2.2662265830717945</v>
      </c>
    </row>
    <row r="179" spans="1:9" x14ac:dyDescent="0.25">
      <c r="A179" s="31">
        <v>43641</v>
      </c>
      <c r="B179" t="s">
        <v>24</v>
      </c>
      <c r="C179" t="s">
        <v>24</v>
      </c>
      <c r="D179" t="s">
        <v>32</v>
      </c>
      <c r="E179">
        <v>12296</v>
      </c>
      <c r="F179">
        <v>5</v>
      </c>
      <c r="G179">
        <v>9</v>
      </c>
      <c r="H179">
        <v>2</v>
      </c>
      <c r="I179" s="1">
        <v>88.616634368735262</v>
      </c>
    </row>
    <row r="180" spans="1:9" x14ac:dyDescent="0.25">
      <c r="A180" s="31">
        <v>43642</v>
      </c>
      <c r="B180" t="s">
        <v>24</v>
      </c>
      <c r="C180" t="s">
        <v>24</v>
      </c>
      <c r="D180" t="s">
        <v>25</v>
      </c>
      <c r="E180">
        <v>3111</v>
      </c>
      <c r="F180">
        <v>2</v>
      </c>
      <c r="G180">
        <v>11</v>
      </c>
      <c r="H180">
        <v>3</v>
      </c>
      <c r="I180" s="1">
        <v>64.336804674594035</v>
      </c>
    </row>
    <row r="181" spans="1:9" x14ac:dyDescent="0.25">
      <c r="A181" s="31">
        <v>43642</v>
      </c>
      <c r="B181" t="s">
        <v>24</v>
      </c>
      <c r="C181" t="s">
        <v>24</v>
      </c>
      <c r="D181" t="s">
        <v>26</v>
      </c>
      <c r="E181">
        <v>1289</v>
      </c>
      <c r="F181">
        <v>2</v>
      </c>
      <c r="G181">
        <v>0</v>
      </c>
      <c r="H181">
        <v>0</v>
      </c>
      <c r="I181" s="1">
        <v>35.615770450207755</v>
      </c>
    </row>
    <row r="182" spans="1:9" x14ac:dyDescent="0.25">
      <c r="A182" s="31">
        <v>43642</v>
      </c>
      <c r="B182" t="s">
        <v>24</v>
      </c>
      <c r="C182" t="s">
        <v>24</v>
      </c>
      <c r="D182" t="s">
        <v>28</v>
      </c>
      <c r="E182">
        <v>1958</v>
      </c>
      <c r="F182">
        <v>1</v>
      </c>
      <c r="G182">
        <v>0</v>
      </c>
      <c r="H182">
        <v>0</v>
      </c>
      <c r="I182" s="1">
        <v>39.364768553340951</v>
      </c>
    </row>
    <row r="183" spans="1:9" x14ac:dyDescent="0.25">
      <c r="A183" s="31">
        <v>43642</v>
      </c>
      <c r="B183" t="s">
        <v>24</v>
      </c>
      <c r="C183" t="s">
        <v>24</v>
      </c>
      <c r="D183" t="s">
        <v>56</v>
      </c>
      <c r="E183">
        <v>19834</v>
      </c>
      <c r="F183">
        <v>14</v>
      </c>
      <c r="G183">
        <v>1</v>
      </c>
      <c r="H183">
        <v>0</v>
      </c>
      <c r="I183" s="1">
        <v>230.11805605197026</v>
      </c>
    </row>
    <row r="184" spans="1:9" x14ac:dyDescent="0.25">
      <c r="A184" s="31">
        <v>43642</v>
      </c>
      <c r="B184" t="s">
        <v>24</v>
      </c>
      <c r="C184" t="s">
        <v>24</v>
      </c>
      <c r="D184" t="s">
        <v>29</v>
      </c>
      <c r="E184">
        <v>9288</v>
      </c>
      <c r="F184">
        <v>9</v>
      </c>
      <c r="G184">
        <v>1</v>
      </c>
      <c r="H184">
        <v>0</v>
      </c>
      <c r="I184" s="1">
        <v>133.7187121181517</v>
      </c>
    </row>
    <row r="185" spans="1:9" x14ac:dyDescent="0.25">
      <c r="A185" s="31">
        <v>43642</v>
      </c>
      <c r="B185" t="s">
        <v>24</v>
      </c>
      <c r="C185" t="s">
        <v>24</v>
      </c>
      <c r="D185" t="s">
        <v>30</v>
      </c>
      <c r="E185">
        <v>11153</v>
      </c>
      <c r="F185">
        <v>11</v>
      </c>
      <c r="G185">
        <v>1</v>
      </c>
      <c r="H185">
        <v>0</v>
      </c>
      <c r="I185" s="1">
        <v>99.254928173016793</v>
      </c>
    </row>
    <row r="186" spans="1:9" x14ac:dyDescent="0.25">
      <c r="A186" s="31">
        <v>43642</v>
      </c>
      <c r="B186" t="s">
        <v>24</v>
      </c>
      <c r="C186" t="s">
        <v>24</v>
      </c>
      <c r="D186" t="s">
        <v>31</v>
      </c>
      <c r="E186">
        <v>1133</v>
      </c>
      <c r="F186">
        <v>2</v>
      </c>
      <c r="G186">
        <v>2</v>
      </c>
      <c r="H186">
        <v>2</v>
      </c>
      <c r="I186" s="1">
        <v>17.622592437811345</v>
      </c>
    </row>
    <row r="187" spans="1:9" x14ac:dyDescent="0.25">
      <c r="A187" s="31">
        <v>43642</v>
      </c>
      <c r="B187" t="s">
        <v>24</v>
      </c>
      <c r="C187" t="s">
        <v>24</v>
      </c>
      <c r="D187" t="s">
        <v>32</v>
      </c>
      <c r="E187">
        <v>12830</v>
      </c>
      <c r="F187">
        <v>11</v>
      </c>
      <c r="G187">
        <v>17</v>
      </c>
      <c r="H187">
        <v>5</v>
      </c>
      <c r="I187" s="1">
        <v>92.628653410843654</v>
      </c>
    </row>
    <row r="188" spans="1:9" x14ac:dyDescent="0.25">
      <c r="A188" s="31">
        <v>43643</v>
      </c>
      <c r="B188" t="s">
        <v>24</v>
      </c>
      <c r="C188" t="s">
        <v>24</v>
      </c>
      <c r="D188" t="s">
        <v>25</v>
      </c>
      <c r="E188">
        <v>2119</v>
      </c>
      <c r="F188">
        <v>1</v>
      </c>
      <c r="G188">
        <v>3</v>
      </c>
      <c r="H188">
        <v>1</v>
      </c>
      <c r="I188" s="1">
        <v>44.933120471913476</v>
      </c>
    </row>
    <row r="189" spans="1:9" x14ac:dyDescent="0.25">
      <c r="A189" s="31">
        <v>43643</v>
      </c>
      <c r="B189" t="s">
        <v>24</v>
      </c>
      <c r="C189" t="s">
        <v>24</v>
      </c>
      <c r="D189" t="s">
        <v>26</v>
      </c>
      <c r="E189">
        <v>961</v>
      </c>
      <c r="F189">
        <v>0</v>
      </c>
      <c r="G189">
        <v>0</v>
      </c>
      <c r="H189">
        <v>0</v>
      </c>
      <c r="I189" s="1">
        <v>24.41799170672946</v>
      </c>
    </row>
    <row r="190" spans="1:9" x14ac:dyDescent="0.25">
      <c r="A190" s="31">
        <v>43643</v>
      </c>
      <c r="B190" t="s">
        <v>24</v>
      </c>
      <c r="C190" t="s">
        <v>24</v>
      </c>
      <c r="D190" t="s">
        <v>28</v>
      </c>
      <c r="E190">
        <v>1422</v>
      </c>
      <c r="F190">
        <v>3</v>
      </c>
      <c r="G190">
        <v>8</v>
      </c>
      <c r="H190">
        <v>0</v>
      </c>
      <c r="I190" s="1">
        <v>27.55383821975331</v>
      </c>
    </row>
    <row r="191" spans="1:9" x14ac:dyDescent="0.25">
      <c r="A191" s="31">
        <v>43643</v>
      </c>
      <c r="B191" t="s">
        <v>24</v>
      </c>
      <c r="C191" t="s">
        <v>24</v>
      </c>
      <c r="D191" t="s">
        <v>56</v>
      </c>
      <c r="E191">
        <v>18409</v>
      </c>
      <c r="F191">
        <v>13</v>
      </c>
      <c r="G191">
        <v>0</v>
      </c>
      <c r="H191">
        <v>0</v>
      </c>
      <c r="I191" s="1">
        <v>222.50667284531832</v>
      </c>
    </row>
    <row r="192" spans="1:9" x14ac:dyDescent="0.25">
      <c r="A192" s="31">
        <v>43643</v>
      </c>
      <c r="B192" t="s">
        <v>24</v>
      </c>
      <c r="C192" t="s">
        <v>24</v>
      </c>
      <c r="D192" t="s">
        <v>29</v>
      </c>
      <c r="E192">
        <v>7227</v>
      </c>
      <c r="F192">
        <v>5</v>
      </c>
      <c r="G192">
        <v>3</v>
      </c>
      <c r="H192">
        <v>0</v>
      </c>
      <c r="I192" s="1">
        <v>107.18717691345255</v>
      </c>
    </row>
    <row r="193" spans="1:9" x14ac:dyDescent="0.25">
      <c r="A193" s="31">
        <v>43643</v>
      </c>
      <c r="B193" t="s">
        <v>24</v>
      </c>
      <c r="C193" t="s">
        <v>24</v>
      </c>
      <c r="D193" t="s">
        <v>30</v>
      </c>
      <c r="E193">
        <v>8738</v>
      </c>
      <c r="F193">
        <v>7</v>
      </c>
      <c r="G193">
        <v>0</v>
      </c>
      <c r="H193">
        <v>0</v>
      </c>
      <c r="I193" s="1">
        <v>79.035962395418764</v>
      </c>
    </row>
    <row r="194" spans="1:9" x14ac:dyDescent="0.25">
      <c r="A194" s="31">
        <v>43643</v>
      </c>
      <c r="B194" t="s">
        <v>24</v>
      </c>
      <c r="C194" t="s">
        <v>24</v>
      </c>
      <c r="D194" t="s">
        <v>31</v>
      </c>
      <c r="E194">
        <v>492</v>
      </c>
      <c r="F194">
        <v>3</v>
      </c>
      <c r="G194">
        <v>0</v>
      </c>
      <c r="H194">
        <v>0</v>
      </c>
      <c r="I194" s="1">
        <v>7.416254552775678</v>
      </c>
    </row>
    <row r="195" spans="1:9" x14ac:dyDescent="0.25">
      <c r="A195" s="31">
        <v>43643</v>
      </c>
      <c r="B195" t="s">
        <v>24</v>
      </c>
      <c r="C195" t="s">
        <v>24</v>
      </c>
      <c r="D195" t="s">
        <v>32</v>
      </c>
      <c r="E195">
        <v>8222</v>
      </c>
      <c r="F195">
        <v>5</v>
      </c>
      <c r="G195">
        <v>15</v>
      </c>
      <c r="H195">
        <v>2</v>
      </c>
      <c r="I195" s="1">
        <v>60.559974051283611</v>
      </c>
    </row>
    <row r="196" spans="1:9" x14ac:dyDescent="0.25">
      <c r="A196" s="31">
        <v>43644</v>
      </c>
      <c r="B196" t="s">
        <v>24</v>
      </c>
      <c r="C196" t="s">
        <v>24</v>
      </c>
      <c r="D196" t="s">
        <v>25</v>
      </c>
      <c r="E196">
        <v>2988</v>
      </c>
      <c r="F196">
        <v>4</v>
      </c>
      <c r="G196">
        <v>0</v>
      </c>
      <c r="H196">
        <v>0</v>
      </c>
      <c r="I196" s="1">
        <v>64.306831620119169</v>
      </c>
    </row>
    <row r="197" spans="1:9" x14ac:dyDescent="0.25">
      <c r="A197" s="31">
        <v>43644</v>
      </c>
      <c r="B197" t="s">
        <v>24</v>
      </c>
      <c r="C197" t="s">
        <v>24</v>
      </c>
      <c r="D197" t="s">
        <v>26</v>
      </c>
      <c r="E197">
        <v>1866</v>
      </c>
      <c r="F197">
        <v>2</v>
      </c>
      <c r="G197">
        <v>0</v>
      </c>
      <c r="H197">
        <v>0</v>
      </c>
      <c r="I197" s="1">
        <v>43.838108969590778</v>
      </c>
    </row>
    <row r="198" spans="1:9" x14ac:dyDescent="0.25">
      <c r="A198" s="31">
        <v>43644</v>
      </c>
      <c r="B198" t="s">
        <v>24</v>
      </c>
      <c r="C198" t="s">
        <v>24</v>
      </c>
      <c r="D198" t="s">
        <v>28</v>
      </c>
      <c r="E198">
        <v>1791</v>
      </c>
      <c r="F198">
        <v>1</v>
      </c>
      <c r="G198">
        <v>0</v>
      </c>
      <c r="H198">
        <v>0</v>
      </c>
      <c r="I198" s="1">
        <v>34.925604219848324</v>
      </c>
    </row>
    <row r="199" spans="1:9" x14ac:dyDescent="0.25">
      <c r="A199" s="31">
        <v>43644</v>
      </c>
      <c r="B199" t="s">
        <v>24</v>
      </c>
      <c r="C199" t="s">
        <v>24</v>
      </c>
      <c r="D199" t="s">
        <v>56</v>
      </c>
      <c r="E199">
        <v>18733</v>
      </c>
      <c r="F199">
        <v>12</v>
      </c>
      <c r="G199">
        <v>17</v>
      </c>
      <c r="H199">
        <v>4</v>
      </c>
      <c r="I199" s="1">
        <v>232.71189029443252</v>
      </c>
    </row>
    <row r="200" spans="1:9" x14ac:dyDescent="0.25">
      <c r="A200" s="31">
        <v>43644</v>
      </c>
      <c r="B200" t="s">
        <v>24</v>
      </c>
      <c r="C200" t="s">
        <v>24</v>
      </c>
      <c r="D200" t="s">
        <v>29</v>
      </c>
      <c r="E200">
        <v>10010</v>
      </c>
      <c r="F200">
        <v>8</v>
      </c>
      <c r="G200">
        <v>0</v>
      </c>
      <c r="H200">
        <v>0</v>
      </c>
      <c r="I200" s="1">
        <v>148.98058508969788</v>
      </c>
    </row>
    <row r="201" spans="1:9" x14ac:dyDescent="0.25">
      <c r="A201" s="31">
        <v>43644</v>
      </c>
      <c r="B201" t="s">
        <v>24</v>
      </c>
      <c r="C201" t="s">
        <v>24</v>
      </c>
      <c r="D201" t="s">
        <v>30</v>
      </c>
      <c r="E201">
        <v>9874</v>
      </c>
      <c r="F201">
        <v>6</v>
      </c>
      <c r="G201">
        <v>0</v>
      </c>
      <c r="H201">
        <v>0</v>
      </c>
      <c r="I201" s="1">
        <v>89.596870867963759</v>
      </c>
    </row>
    <row r="202" spans="1:9" x14ac:dyDescent="0.25">
      <c r="A202" s="31">
        <v>43644</v>
      </c>
      <c r="B202" t="s">
        <v>24</v>
      </c>
      <c r="C202" t="s">
        <v>24</v>
      </c>
      <c r="D202" t="s">
        <v>31</v>
      </c>
      <c r="E202">
        <v>827</v>
      </c>
      <c r="F202">
        <v>4</v>
      </c>
      <c r="G202">
        <v>0</v>
      </c>
      <c r="H202">
        <v>0</v>
      </c>
      <c r="I202" s="1">
        <v>12.255974728174211</v>
      </c>
    </row>
    <row r="203" spans="1:9" x14ac:dyDescent="0.25">
      <c r="A203" s="31">
        <v>43644</v>
      </c>
      <c r="B203" t="s">
        <v>24</v>
      </c>
      <c r="C203" t="s">
        <v>24</v>
      </c>
      <c r="D203" t="s">
        <v>32</v>
      </c>
      <c r="E203">
        <v>19328</v>
      </c>
      <c r="F203">
        <v>11</v>
      </c>
      <c r="G203">
        <v>2</v>
      </c>
      <c r="H203">
        <v>0</v>
      </c>
      <c r="I203" s="1">
        <v>145.37654129353226</v>
      </c>
    </row>
    <row r="204" spans="1:9" x14ac:dyDescent="0.25">
      <c r="A204" s="31">
        <v>43645</v>
      </c>
      <c r="B204" t="s">
        <v>24</v>
      </c>
      <c r="C204" t="s">
        <v>24</v>
      </c>
      <c r="D204" t="s">
        <v>25</v>
      </c>
      <c r="E204">
        <v>2825</v>
      </c>
      <c r="F204">
        <v>3</v>
      </c>
      <c r="G204">
        <v>0</v>
      </c>
      <c r="H204">
        <v>0</v>
      </c>
      <c r="I204" s="1">
        <v>62.702428698041473</v>
      </c>
    </row>
    <row r="205" spans="1:9" x14ac:dyDescent="0.25">
      <c r="A205" s="31">
        <v>43645</v>
      </c>
      <c r="B205" t="s">
        <v>24</v>
      </c>
      <c r="C205" t="s">
        <v>24</v>
      </c>
      <c r="D205" t="s">
        <v>26</v>
      </c>
      <c r="E205">
        <v>1866</v>
      </c>
      <c r="F205">
        <v>1</v>
      </c>
      <c r="G205">
        <v>0</v>
      </c>
      <c r="H205">
        <v>0</v>
      </c>
      <c r="I205" s="1">
        <v>48.495423849275348</v>
      </c>
    </row>
    <row r="206" spans="1:9" x14ac:dyDescent="0.25">
      <c r="A206" s="31">
        <v>43645</v>
      </c>
      <c r="B206" t="s">
        <v>24</v>
      </c>
      <c r="C206" t="s">
        <v>24</v>
      </c>
      <c r="D206" t="s">
        <v>28</v>
      </c>
      <c r="E206">
        <v>1451</v>
      </c>
      <c r="F206">
        <v>1</v>
      </c>
      <c r="G206">
        <v>3</v>
      </c>
      <c r="H206">
        <v>0</v>
      </c>
      <c r="I206" s="1">
        <v>28.201112936693207</v>
      </c>
    </row>
    <row r="207" spans="1:9" x14ac:dyDescent="0.25">
      <c r="A207" s="31">
        <v>43645</v>
      </c>
      <c r="B207" t="s">
        <v>24</v>
      </c>
      <c r="C207" t="s">
        <v>24</v>
      </c>
      <c r="D207" t="s">
        <v>56</v>
      </c>
      <c r="E207">
        <v>19109</v>
      </c>
      <c r="F207">
        <v>13</v>
      </c>
      <c r="G207">
        <v>1</v>
      </c>
      <c r="H207">
        <v>0</v>
      </c>
      <c r="I207" s="1">
        <v>231.46446884810297</v>
      </c>
    </row>
    <row r="208" spans="1:9" x14ac:dyDescent="0.25">
      <c r="A208" s="31">
        <v>43645</v>
      </c>
      <c r="B208" t="s">
        <v>24</v>
      </c>
      <c r="C208" t="s">
        <v>24</v>
      </c>
      <c r="D208" t="s">
        <v>29</v>
      </c>
      <c r="E208">
        <v>9969</v>
      </c>
      <c r="F208">
        <v>9</v>
      </c>
      <c r="G208">
        <v>1</v>
      </c>
      <c r="H208">
        <v>0</v>
      </c>
      <c r="I208" s="1">
        <v>150.6464447582114</v>
      </c>
    </row>
    <row r="209" spans="1:9" x14ac:dyDescent="0.25">
      <c r="A209" s="31">
        <v>43645</v>
      </c>
      <c r="B209" t="s">
        <v>24</v>
      </c>
      <c r="C209" t="s">
        <v>24</v>
      </c>
      <c r="D209" t="s">
        <v>30</v>
      </c>
      <c r="E209">
        <v>10578</v>
      </c>
      <c r="F209">
        <v>9</v>
      </c>
      <c r="G209">
        <v>0</v>
      </c>
      <c r="H209">
        <v>0</v>
      </c>
      <c r="I209" s="1">
        <v>92.682632223007943</v>
      </c>
    </row>
    <row r="210" spans="1:9" x14ac:dyDescent="0.25">
      <c r="A210" s="31">
        <v>43645</v>
      </c>
      <c r="B210" t="s">
        <v>24</v>
      </c>
      <c r="C210" t="s">
        <v>24</v>
      </c>
      <c r="D210" t="s">
        <v>31</v>
      </c>
      <c r="E210">
        <v>1388</v>
      </c>
      <c r="F210">
        <v>1</v>
      </c>
      <c r="G210">
        <v>0</v>
      </c>
      <c r="H210">
        <v>0</v>
      </c>
      <c r="I210" s="1">
        <v>20.29538954119306</v>
      </c>
    </row>
    <row r="211" spans="1:9" x14ac:dyDescent="0.25">
      <c r="A211" s="31">
        <v>43645</v>
      </c>
      <c r="B211" t="s">
        <v>24</v>
      </c>
      <c r="C211" t="s">
        <v>24</v>
      </c>
      <c r="D211" t="s">
        <v>32</v>
      </c>
      <c r="E211">
        <v>15829</v>
      </c>
      <c r="F211">
        <v>10</v>
      </c>
      <c r="G211">
        <v>14</v>
      </c>
      <c r="H211">
        <v>5</v>
      </c>
      <c r="I211" s="1">
        <v>121.8770840700405</v>
      </c>
    </row>
    <row r="212" spans="1:9" x14ac:dyDescent="0.25">
      <c r="A212" s="31">
        <v>43646</v>
      </c>
      <c r="B212" t="s">
        <v>24</v>
      </c>
      <c r="C212" t="s">
        <v>24</v>
      </c>
      <c r="D212" t="s">
        <v>25</v>
      </c>
      <c r="E212">
        <v>2806</v>
      </c>
      <c r="F212">
        <v>5</v>
      </c>
      <c r="G212">
        <v>2</v>
      </c>
      <c r="H212">
        <v>0</v>
      </c>
      <c r="I212" s="1">
        <v>60.75345549712619</v>
      </c>
    </row>
    <row r="213" spans="1:9" x14ac:dyDescent="0.25">
      <c r="A213" s="31">
        <v>43646</v>
      </c>
      <c r="B213" t="s">
        <v>24</v>
      </c>
      <c r="C213" t="s">
        <v>24</v>
      </c>
      <c r="D213" t="s">
        <v>26</v>
      </c>
      <c r="E213">
        <v>1408</v>
      </c>
      <c r="F213">
        <v>3</v>
      </c>
      <c r="G213">
        <v>0</v>
      </c>
      <c r="H213">
        <v>0</v>
      </c>
      <c r="I213" s="1">
        <v>35.97536906359327</v>
      </c>
    </row>
    <row r="214" spans="1:9" x14ac:dyDescent="0.25">
      <c r="A214" s="31">
        <v>43646</v>
      </c>
      <c r="B214" t="s">
        <v>24</v>
      </c>
      <c r="C214" t="s">
        <v>24</v>
      </c>
      <c r="D214" t="s">
        <v>28</v>
      </c>
      <c r="E214">
        <v>1593</v>
      </c>
      <c r="F214">
        <v>1</v>
      </c>
      <c r="G214">
        <v>1</v>
      </c>
      <c r="H214">
        <v>1</v>
      </c>
      <c r="I214" s="1">
        <v>30.086887419901807</v>
      </c>
    </row>
    <row r="215" spans="1:9" x14ac:dyDescent="0.25">
      <c r="A215" s="31">
        <v>43646</v>
      </c>
      <c r="B215" t="s">
        <v>24</v>
      </c>
      <c r="C215" t="s">
        <v>24</v>
      </c>
      <c r="D215" t="s">
        <v>56</v>
      </c>
      <c r="E215">
        <v>18754</v>
      </c>
      <c r="F215">
        <v>12</v>
      </c>
      <c r="G215">
        <v>15</v>
      </c>
      <c r="H215">
        <v>1</v>
      </c>
      <c r="I215" s="1">
        <v>229.58144807307932</v>
      </c>
    </row>
    <row r="216" spans="1:9" x14ac:dyDescent="0.25">
      <c r="A216" s="31">
        <v>43646</v>
      </c>
      <c r="B216" t="s">
        <v>24</v>
      </c>
      <c r="C216" t="s">
        <v>24</v>
      </c>
      <c r="D216" t="s">
        <v>29</v>
      </c>
      <c r="E216">
        <v>8420</v>
      </c>
      <c r="F216">
        <v>7</v>
      </c>
      <c r="G216">
        <v>2</v>
      </c>
      <c r="H216">
        <v>0</v>
      </c>
      <c r="I216" s="1">
        <v>129.22597589698361</v>
      </c>
    </row>
    <row r="217" spans="1:9" x14ac:dyDescent="0.25">
      <c r="A217" s="31">
        <v>43646</v>
      </c>
      <c r="B217" t="s">
        <v>24</v>
      </c>
      <c r="C217" t="s">
        <v>24</v>
      </c>
      <c r="D217" t="s">
        <v>30</v>
      </c>
      <c r="E217">
        <v>10280</v>
      </c>
      <c r="F217">
        <v>5</v>
      </c>
      <c r="G217">
        <v>0</v>
      </c>
      <c r="H217">
        <v>0</v>
      </c>
      <c r="I217" s="1">
        <v>94.387807486316177</v>
      </c>
    </row>
    <row r="218" spans="1:9" x14ac:dyDescent="0.25">
      <c r="A218" s="31">
        <v>43646</v>
      </c>
      <c r="B218" t="s">
        <v>24</v>
      </c>
      <c r="C218" t="s">
        <v>24</v>
      </c>
      <c r="D218" t="s">
        <v>31</v>
      </c>
      <c r="E218">
        <v>930</v>
      </c>
      <c r="F218">
        <v>2</v>
      </c>
      <c r="G218">
        <v>1</v>
      </c>
      <c r="H218">
        <v>0</v>
      </c>
      <c r="I218" s="1">
        <v>14.155860572253761</v>
      </c>
    </row>
    <row r="219" spans="1:9" x14ac:dyDescent="0.25">
      <c r="A219" s="31">
        <v>43646</v>
      </c>
      <c r="B219" t="s">
        <v>24</v>
      </c>
      <c r="C219" t="s">
        <v>24</v>
      </c>
      <c r="D219" t="s">
        <v>32</v>
      </c>
      <c r="E219">
        <v>13480</v>
      </c>
      <c r="F219">
        <v>9</v>
      </c>
      <c r="G219">
        <v>3</v>
      </c>
      <c r="H219">
        <v>0</v>
      </c>
      <c r="I219" s="1">
        <v>108.46299667222807</v>
      </c>
    </row>
  </sheetData>
  <autoFilter ref="A1:I219" xr:uid="{AA7AC053-5CDC-468A-87D0-0AB46EAE3E86}"/>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9B25-8EFD-4A90-854D-8C969660E3F4}">
  <dimension ref="A1:C131"/>
  <sheetViews>
    <sheetView workbookViewId="0">
      <selection activeCell="G20" sqref="G20"/>
    </sheetView>
  </sheetViews>
  <sheetFormatPr defaultRowHeight="15" x14ac:dyDescent="0.25"/>
  <cols>
    <col min="1" max="1" width="20.140625" customWidth="1"/>
    <col min="2" max="2" width="21.140625" customWidth="1"/>
    <col min="3" max="3" width="19.85546875" customWidth="1"/>
  </cols>
  <sheetData>
    <row r="1" spans="1:3" x14ac:dyDescent="0.25">
      <c r="A1" t="s">
        <v>95</v>
      </c>
      <c r="B1" t="s">
        <v>97</v>
      </c>
      <c r="C1" t="s">
        <v>96</v>
      </c>
    </row>
    <row r="2" spans="1:3" x14ac:dyDescent="0.25">
      <c r="A2">
        <v>1</v>
      </c>
      <c r="B2">
        <v>1600</v>
      </c>
      <c r="C2">
        <v>40000</v>
      </c>
    </row>
    <row r="3" spans="1:3" x14ac:dyDescent="0.25">
      <c r="A3">
        <v>2</v>
      </c>
      <c r="B3">
        <v>3200</v>
      </c>
      <c r="C3">
        <v>40000</v>
      </c>
    </row>
    <row r="4" spans="1:3" x14ac:dyDescent="0.25">
      <c r="A4">
        <v>3</v>
      </c>
      <c r="B4">
        <v>4800</v>
      </c>
      <c r="C4">
        <v>40000</v>
      </c>
    </row>
    <row r="5" spans="1:3" x14ac:dyDescent="0.25">
      <c r="A5">
        <v>4</v>
      </c>
      <c r="B5">
        <v>6400</v>
      </c>
      <c r="C5">
        <v>40000</v>
      </c>
    </row>
    <row r="6" spans="1:3" x14ac:dyDescent="0.25">
      <c r="A6">
        <v>5</v>
      </c>
      <c r="B6">
        <v>8000</v>
      </c>
      <c r="C6">
        <v>40000</v>
      </c>
    </row>
    <row r="7" spans="1:3" x14ac:dyDescent="0.25">
      <c r="A7">
        <v>6</v>
      </c>
      <c r="B7">
        <v>9600</v>
      </c>
      <c r="C7">
        <v>40000</v>
      </c>
    </row>
    <row r="8" spans="1:3" x14ac:dyDescent="0.25">
      <c r="A8">
        <v>7</v>
      </c>
      <c r="B8">
        <v>11200</v>
      </c>
      <c r="C8">
        <v>40000</v>
      </c>
    </row>
    <row r="9" spans="1:3" x14ac:dyDescent="0.25">
      <c r="A9">
        <v>8</v>
      </c>
      <c r="B9">
        <v>12800</v>
      </c>
      <c r="C9">
        <v>40000</v>
      </c>
    </row>
    <row r="10" spans="1:3" x14ac:dyDescent="0.25">
      <c r="A10">
        <v>9</v>
      </c>
      <c r="B10">
        <v>14400</v>
      </c>
      <c r="C10">
        <v>40000</v>
      </c>
    </row>
    <row r="11" spans="1:3" x14ac:dyDescent="0.25">
      <c r="A11">
        <v>10</v>
      </c>
      <c r="B11">
        <v>16000</v>
      </c>
      <c r="C11">
        <v>40000</v>
      </c>
    </row>
    <row r="12" spans="1:3" x14ac:dyDescent="0.25">
      <c r="A12">
        <v>11</v>
      </c>
      <c r="B12">
        <v>17600</v>
      </c>
      <c r="C12">
        <v>40000</v>
      </c>
    </row>
    <row r="13" spans="1:3" x14ac:dyDescent="0.25">
      <c r="A13">
        <v>12</v>
      </c>
      <c r="B13">
        <v>19200</v>
      </c>
      <c r="C13">
        <v>40000</v>
      </c>
    </row>
    <row r="14" spans="1:3" x14ac:dyDescent="0.25">
      <c r="A14">
        <v>13</v>
      </c>
      <c r="B14">
        <v>20800</v>
      </c>
      <c r="C14">
        <v>40000</v>
      </c>
    </row>
    <row r="15" spans="1:3" x14ac:dyDescent="0.25">
      <c r="A15">
        <v>14</v>
      </c>
      <c r="B15">
        <v>22400</v>
      </c>
      <c r="C15">
        <v>40000</v>
      </c>
    </row>
    <row r="16" spans="1:3" x14ac:dyDescent="0.25">
      <c r="A16">
        <v>15</v>
      </c>
      <c r="B16">
        <v>24000</v>
      </c>
      <c r="C16">
        <v>40000</v>
      </c>
    </row>
    <row r="17" spans="1:3" x14ac:dyDescent="0.25">
      <c r="A17">
        <v>16</v>
      </c>
      <c r="B17">
        <v>25600</v>
      </c>
      <c r="C17">
        <v>40000</v>
      </c>
    </row>
    <row r="18" spans="1:3" x14ac:dyDescent="0.25">
      <c r="A18">
        <v>17</v>
      </c>
      <c r="B18">
        <v>27200</v>
      </c>
      <c r="C18">
        <v>40000</v>
      </c>
    </row>
    <row r="19" spans="1:3" x14ac:dyDescent="0.25">
      <c r="A19">
        <v>18</v>
      </c>
      <c r="B19">
        <v>28800</v>
      </c>
      <c r="C19">
        <v>40000</v>
      </c>
    </row>
    <row r="20" spans="1:3" x14ac:dyDescent="0.25">
      <c r="A20">
        <v>19</v>
      </c>
      <c r="B20">
        <v>30400</v>
      </c>
      <c r="C20">
        <v>40000</v>
      </c>
    </row>
    <row r="21" spans="1:3" x14ac:dyDescent="0.25">
      <c r="A21">
        <v>20</v>
      </c>
      <c r="B21">
        <v>32000</v>
      </c>
      <c r="C21">
        <v>40000</v>
      </c>
    </row>
    <row r="22" spans="1:3" x14ac:dyDescent="0.25">
      <c r="A22">
        <v>21</v>
      </c>
      <c r="B22">
        <v>33600</v>
      </c>
      <c r="C22">
        <v>40000</v>
      </c>
    </row>
    <row r="23" spans="1:3" x14ac:dyDescent="0.25">
      <c r="A23">
        <v>22</v>
      </c>
      <c r="B23">
        <v>35200</v>
      </c>
      <c r="C23">
        <v>40000</v>
      </c>
    </row>
    <row r="24" spans="1:3" x14ac:dyDescent="0.25">
      <c r="A24">
        <v>23</v>
      </c>
      <c r="B24">
        <v>36800</v>
      </c>
      <c r="C24">
        <v>40000</v>
      </c>
    </row>
    <row r="25" spans="1:3" x14ac:dyDescent="0.25">
      <c r="A25">
        <v>24</v>
      </c>
      <c r="B25">
        <v>38400</v>
      </c>
      <c r="C25">
        <v>40000</v>
      </c>
    </row>
    <row r="26" spans="1:3" x14ac:dyDescent="0.25">
      <c r="A26">
        <v>25</v>
      </c>
      <c r="B26">
        <v>40000</v>
      </c>
      <c r="C26">
        <v>40000</v>
      </c>
    </row>
    <row r="27" spans="1:3" x14ac:dyDescent="0.25">
      <c r="A27">
        <v>26</v>
      </c>
      <c r="B27">
        <v>41600</v>
      </c>
      <c r="C27">
        <v>40000</v>
      </c>
    </row>
    <row r="28" spans="1:3" x14ac:dyDescent="0.25">
      <c r="A28">
        <v>27</v>
      </c>
      <c r="B28">
        <v>43200</v>
      </c>
      <c r="C28">
        <v>40000</v>
      </c>
    </row>
    <row r="29" spans="1:3" x14ac:dyDescent="0.25">
      <c r="A29">
        <v>28</v>
      </c>
      <c r="B29">
        <v>44800</v>
      </c>
      <c r="C29">
        <v>40000</v>
      </c>
    </row>
    <row r="30" spans="1:3" x14ac:dyDescent="0.25">
      <c r="A30">
        <v>29</v>
      </c>
      <c r="B30">
        <v>46400</v>
      </c>
      <c r="C30">
        <v>40000</v>
      </c>
    </row>
    <row r="31" spans="1:3" x14ac:dyDescent="0.25">
      <c r="A31">
        <v>30</v>
      </c>
      <c r="B31">
        <v>48000</v>
      </c>
      <c r="C31">
        <v>40000</v>
      </c>
    </row>
    <row r="32" spans="1:3" x14ac:dyDescent="0.25">
      <c r="A32">
        <v>31</v>
      </c>
      <c r="B32">
        <v>49600</v>
      </c>
      <c r="C32">
        <v>40000</v>
      </c>
    </row>
    <row r="33" spans="1:3" x14ac:dyDescent="0.25">
      <c r="A33">
        <v>32</v>
      </c>
      <c r="B33">
        <v>51200</v>
      </c>
      <c r="C33">
        <v>40000</v>
      </c>
    </row>
    <row r="34" spans="1:3" x14ac:dyDescent="0.25">
      <c r="A34">
        <v>33</v>
      </c>
      <c r="B34">
        <v>52800</v>
      </c>
      <c r="C34">
        <v>40000</v>
      </c>
    </row>
    <row r="35" spans="1:3" x14ac:dyDescent="0.25">
      <c r="A35">
        <v>34</v>
      </c>
      <c r="B35">
        <v>54400</v>
      </c>
      <c r="C35">
        <v>40000</v>
      </c>
    </row>
    <row r="36" spans="1:3" x14ac:dyDescent="0.25">
      <c r="A36">
        <v>35</v>
      </c>
      <c r="B36">
        <v>56000</v>
      </c>
      <c r="C36">
        <v>40000</v>
      </c>
    </row>
    <row r="37" spans="1:3" x14ac:dyDescent="0.25">
      <c r="A37">
        <v>36</v>
      </c>
      <c r="B37">
        <v>57600</v>
      </c>
      <c r="C37">
        <v>40000</v>
      </c>
    </row>
    <row r="38" spans="1:3" x14ac:dyDescent="0.25">
      <c r="A38">
        <v>37</v>
      </c>
      <c r="B38">
        <v>59200</v>
      </c>
      <c r="C38">
        <v>40000</v>
      </c>
    </row>
    <row r="39" spans="1:3" x14ac:dyDescent="0.25">
      <c r="A39">
        <v>38</v>
      </c>
      <c r="B39">
        <v>60800</v>
      </c>
      <c r="C39">
        <v>40000</v>
      </c>
    </row>
    <row r="40" spans="1:3" x14ac:dyDescent="0.25">
      <c r="A40">
        <v>39</v>
      </c>
      <c r="B40">
        <v>62400</v>
      </c>
      <c r="C40">
        <v>40000</v>
      </c>
    </row>
    <row r="41" spans="1:3" x14ac:dyDescent="0.25">
      <c r="A41">
        <v>40</v>
      </c>
      <c r="B41">
        <v>64000</v>
      </c>
      <c r="C41">
        <v>40000</v>
      </c>
    </row>
    <row r="42" spans="1:3" x14ac:dyDescent="0.25">
      <c r="A42">
        <v>41</v>
      </c>
      <c r="B42">
        <v>65600</v>
      </c>
      <c r="C42">
        <v>40000</v>
      </c>
    </row>
    <row r="43" spans="1:3" x14ac:dyDescent="0.25">
      <c r="A43">
        <v>42</v>
      </c>
      <c r="B43">
        <v>67200</v>
      </c>
      <c r="C43">
        <v>40000</v>
      </c>
    </row>
    <row r="44" spans="1:3" x14ac:dyDescent="0.25">
      <c r="A44">
        <v>43</v>
      </c>
      <c r="B44">
        <v>68800</v>
      </c>
      <c r="C44">
        <v>40000</v>
      </c>
    </row>
    <row r="45" spans="1:3" x14ac:dyDescent="0.25">
      <c r="A45">
        <v>44</v>
      </c>
      <c r="B45">
        <v>70400</v>
      </c>
      <c r="C45">
        <v>40000</v>
      </c>
    </row>
    <row r="46" spans="1:3" x14ac:dyDescent="0.25">
      <c r="A46">
        <v>45</v>
      </c>
      <c r="B46">
        <v>72000</v>
      </c>
      <c r="C46">
        <v>40000</v>
      </c>
    </row>
    <row r="47" spans="1:3" x14ac:dyDescent="0.25">
      <c r="A47">
        <v>46</v>
      </c>
      <c r="B47">
        <v>73600</v>
      </c>
      <c r="C47">
        <v>40000</v>
      </c>
    </row>
    <row r="48" spans="1:3" x14ac:dyDescent="0.25">
      <c r="A48">
        <v>47</v>
      </c>
      <c r="B48">
        <v>75200</v>
      </c>
      <c r="C48">
        <v>40000</v>
      </c>
    </row>
    <row r="49" spans="1:3" x14ac:dyDescent="0.25">
      <c r="A49">
        <v>48</v>
      </c>
      <c r="B49">
        <v>76800</v>
      </c>
      <c r="C49">
        <v>40000</v>
      </c>
    </row>
    <row r="50" spans="1:3" x14ac:dyDescent="0.25">
      <c r="A50">
        <v>49</v>
      </c>
      <c r="B50">
        <v>78400</v>
      </c>
      <c r="C50">
        <v>40000</v>
      </c>
    </row>
    <row r="51" spans="1:3" x14ac:dyDescent="0.25">
      <c r="A51">
        <v>50</v>
      </c>
      <c r="B51">
        <v>80000</v>
      </c>
      <c r="C51">
        <v>40000</v>
      </c>
    </row>
    <row r="52" spans="1:3" x14ac:dyDescent="0.25">
      <c r="A52">
        <v>51</v>
      </c>
      <c r="B52">
        <v>81600</v>
      </c>
      <c r="C52">
        <v>40000</v>
      </c>
    </row>
    <row r="53" spans="1:3" x14ac:dyDescent="0.25">
      <c r="A53">
        <v>52</v>
      </c>
      <c r="B53">
        <v>83200</v>
      </c>
      <c r="C53">
        <v>40000</v>
      </c>
    </row>
    <row r="54" spans="1:3" x14ac:dyDescent="0.25">
      <c r="A54">
        <v>53</v>
      </c>
      <c r="B54">
        <v>84800</v>
      </c>
      <c r="C54">
        <v>40000</v>
      </c>
    </row>
    <row r="55" spans="1:3" x14ac:dyDescent="0.25">
      <c r="A55">
        <v>54</v>
      </c>
      <c r="B55">
        <v>86400</v>
      </c>
      <c r="C55">
        <v>40000</v>
      </c>
    </row>
    <row r="56" spans="1:3" x14ac:dyDescent="0.25">
      <c r="A56">
        <v>55</v>
      </c>
      <c r="B56">
        <v>88000</v>
      </c>
      <c r="C56">
        <v>40000</v>
      </c>
    </row>
    <row r="57" spans="1:3" x14ac:dyDescent="0.25">
      <c r="A57">
        <v>56</v>
      </c>
      <c r="B57">
        <v>89600</v>
      </c>
      <c r="C57">
        <v>40000</v>
      </c>
    </row>
    <row r="58" spans="1:3" x14ac:dyDescent="0.25">
      <c r="A58">
        <v>57</v>
      </c>
      <c r="B58">
        <v>91200</v>
      </c>
      <c r="C58">
        <v>40000</v>
      </c>
    </row>
    <row r="59" spans="1:3" x14ac:dyDescent="0.25">
      <c r="A59">
        <v>58</v>
      </c>
      <c r="B59">
        <v>92800</v>
      </c>
      <c r="C59">
        <v>40000</v>
      </c>
    </row>
    <row r="60" spans="1:3" x14ac:dyDescent="0.25">
      <c r="A60">
        <v>59</v>
      </c>
      <c r="B60">
        <v>94400</v>
      </c>
      <c r="C60">
        <v>40000</v>
      </c>
    </row>
    <row r="61" spans="1:3" x14ac:dyDescent="0.25">
      <c r="A61">
        <v>60</v>
      </c>
      <c r="B61">
        <v>96000</v>
      </c>
      <c r="C61">
        <v>40000</v>
      </c>
    </row>
    <row r="62" spans="1:3" x14ac:dyDescent="0.25">
      <c r="A62">
        <v>61</v>
      </c>
      <c r="B62">
        <v>97600</v>
      </c>
      <c r="C62">
        <v>40000</v>
      </c>
    </row>
    <row r="63" spans="1:3" x14ac:dyDescent="0.25">
      <c r="A63">
        <v>62</v>
      </c>
      <c r="B63">
        <v>99200</v>
      </c>
      <c r="C63">
        <v>40000</v>
      </c>
    </row>
    <row r="64" spans="1:3" x14ac:dyDescent="0.25">
      <c r="A64">
        <v>63</v>
      </c>
      <c r="B64">
        <v>100800</v>
      </c>
      <c r="C64">
        <v>40000</v>
      </c>
    </row>
    <row r="65" spans="1:3" x14ac:dyDescent="0.25">
      <c r="A65">
        <v>64</v>
      </c>
      <c r="B65">
        <v>102400</v>
      </c>
      <c r="C65">
        <v>40000</v>
      </c>
    </row>
    <row r="66" spans="1:3" x14ac:dyDescent="0.25">
      <c r="A66">
        <v>65</v>
      </c>
      <c r="B66">
        <v>104000</v>
      </c>
      <c r="C66">
        <v>40000</v>
      </c>
    </row>
    <row r="67" spans="1:3" x14ac:dyDescent="0.25">
      <c r="A67">
        <v>66</v>
      </c>
      <c r="B67">
        <v>105600</v>
      </c>
      <c r="C67">
        <v>40000</v>
      </c>
    </row>
    <row r="68" spans="1:3" x14ac:dyDescent="0.25">
      <c r="A68">
        <v>67</v>
      </c>
      <c r="B68">
        <v>107200</v>
      </c>
      <c r="C68">
        <v>40000</v>
      </c>
    </row>
    <row r="69" spans="1:3" x14ac:dyDescent="0.25">
      <c r="A69">
        <v>68</v>
      </c>
      <c r="B69">
        <v>108800</v>
      </c>
      <c r="C69">
        <v>40000</v>
      </c>
    </row>
    <row r="70" spans="1:3" x14ac:dyDescent="0.25">
      <c r="A70">
        <v>69</v>
      </c>
      <c r="B70">
        <v>110400</v>
      </c>
      <c r="C70">
        <v>40000</v>
      </c>
    </row>
    <row r="71" spans="1:3" x14ac:dyDescent="0.25">
      <c r="A71">
        <v>70</v>
      </c>
      <c r="B71">
        <v>112000</v>
      </c>
      <c r="C71">
        <v>40000</v>
      </c>
    </row>
    <row r="72" spans="1:3" x14ac:dyDescent="0.25">
      <c r="A72">
        <v>71</v>
      </c>
      <c r="B72">
        <v>113600</v>
      </c>
      <c r="C72">
        <v>40000</v>
      </c>
    </row>
    <row r="73" spans="1:3" x14ac:dyDescent="0.25">
      <c r="A73">
        <v>72</v>
      </c>
      <c r="B73">
        <v>115200</v>
      </c>
      <c r="C73">
        <v>40000</v>
      </c>
    </row>
    <row r="74" spans="1:3" x14ac:dyDescent="0.25">
      <c r="A74">
        <v>73</v>
      </c>
      <c r="B74">
        <v>116800</v>
      </c>
      <c r="C74">
        <v>40000</v>
      </c>
    </row>
    <row r="75" spans="1:3" x14ac:dyDescent="0.25">
      <c r="A75">
        <v>74</v>
      </c>
      <c r="B75">
        <v>118400</v>
      </c>
      <c r="C75">
        <v>40000</v>
      </c>
    </row>
    <row r="76" spans="1:3" x14ac:dyDescent="0.25">
      <c r="A76">
        <v>75</v>
      </c>
      <c r="B76">
        <v>120000</v>
      </c>
      <c r="C76">
        <v>40000</v>
      </c>
    </row>
    <row r="77" spans="1:3" x14ac:dyDescent="0.25">
      <c r="A77">
        <v>76</v>
      </c>
      <c r="B77">
        <v>121600</v>
      </c>
      <c r="C77">
        <v>40000</v>
      </c>
    </row>
    <row r="78" spans="1:3" x14ac:dyDescent="0.25">
      <c r="A78">
        <v>77</v>
      </c>
      <c r="B78">
        <v>123200</v>
      </c>
      <c r="C78">
        <v>40000</v>
      </c>
    </row>
    <row r="79" spans="1:3" x14ac:dyDescent="0.25">
      <c r="A79">
        <v>78</v>
      </c>
      <c r="B79">
        <v>124800</v>
      </c>
      <c r="C79">
        <v>40000</v>
      </c>
    </row>
    <row r="80" spans="1:3" x14ac:dyDescent="0.25">
      <c r="A80">
        <v>79</v>
      </c>
      <c r="B80">
        <v>126400</v>
      </c>
      <c r="C80">
        <v>40000</v>
      </c>
    </row>
    <row r="81" spans="1:3" x14ac:dyDescent="0.25">
      <c r="A81">
        <v>80</v>
      </c>
      <c r="B81">
        <v>128000</v>
      </c>
      <c r="C81">
        <v>40000</v>
      </c>
    </row>
    <row r="82" spans="1:3" x14ac:dyDescent="0.25">
      <c r="A82">
        <v>81</v>
      </c>
      <c r="B82">
        <v>129600</v>
      </c>
      <c r="C82">
        <v>40000</v>
      </c>
    </row>
    <row r="83" spans="1:3" x14ac:dyDescent="0.25">
      <c r="A83">
        <v>82</v>
      </c>
      <c r="B83">
        <v>131200</v>
      </c>
      <c r="C83">
        <v>40000</v>
      </c>
    </row>
    <row r="84" spans="1:3" x14ac:dyDescent="0.25">
      <c r="A84">
        <v>83</v>
      </c>
      <c r="B84">
        <v>132800</v>
      </c>
      <c r="C84">
        <v>40000</v>
      </c>
    </row>
    <row r="85" spans="1:3" x14ac:dyDescent="0.25">
      <c r="A85">
        <v>84</v>
      </c>
      <c r="B85">
        <v>134400</v>
      </c>
      <c r="C85">
        <v>40000</v>
      </c>
    </row>
    <row r="86" spans="1:3" x14ac:dyDescent="0.25">
      <c r="A86">
        <v>85</v>
      </c>
      <c r="B86">
        <v>136000</v>
      </c>
      <c r="C86">
        <v>40000</v>
      </c>
    </row>
    <row r="87" spans="1:3" x14ac:dyDescent="0.25">
      <c r="A87">
        <v>86</v>
      </c>
      <c r="B87">
        <v>137600</v>
      </c>
      <c r="C87">
        <v>40000</v>
      </c>
    </row>
    <row r="88" spans="1:3" x14ac:dyDescent="0.25">
      <c r="A88">
        <v>87</v>
      </c>
      <c r="B88">
        <v>139200</v>
      </c>
      <c r="C88">
        <v>40000</v>
      </c>
    </row>
    <row r="89" spans="1:3" x14ac:dyDescent="0.25">
      <c r="A89">
        <v>88</v>
      </c>
      <c r="B89">
        <v>140800</v>
      </c>
      <c r="C89">
        <v>40000</v>
      </c>
    </row>
    <row r="90" spans="1:3" x14ac:dyDescent="0.25">
      <c r="A90">
        <v>89</v>
      </c>
      <c r="B90">
        <v>142400</v>
      </c>
      <c r="C90">
        <v>40000</v>
      </c>
    </row>
    <row r="91" spans="1:3" x14ac:dyDescent="0.25">
      <c r="A91">
        <v>90</v>
      </c>
      <c r="B91">
        <v>144000</v>
      </c>
      <c r="C91">
        <v>40000</v>
      </c>
    </row>
    <row r="92" spans="1:3" x14ac:dyDescent="0.25">
      <c r="A92">
        <v>91</v>
      </c>
      <c r="B92">
        <v>145600</v>
      </c>
      <c r="C92">
        <v>40000</v>
      </c>
    </row>
    <row r="93" spans="1:3" x14ac:dyDescent="0.25">
      <c r="A93">
        <v>92</v>
      </c>
      <c r="B93">
        <v>147200</v>
      </c>
      <c r="C93">
        <v>40000</v>
      </c>
    </row>
    <row r="94" spans="1:3" x14ac:dyDescent="0.25">
      <c r="A94">
        <v>93</v>
      </c>
      <c r="B94">
        <v>148800</v>
      </c>
      <c r="C94">
        <v>40000</v>
      </c>
    </row>
    <row r="95" spans="1:3" x14ac:dyDescent="0.25">
      <c r="A95">
        <v>94</v>
      </c>
      <c r="B95">
        <v>150400</v>
      </c>
      <c r="C95">
        <v>40000</v>
      </c>
    </row>
    <row r="96" spans="1:3" x14ac:dyDescent="0.25">
      <c r="A96">
        <v>95</v>
      </c>
      <c r="B96">
        <v>152000</v>
      </c>
      <c r="C96">
        <v>40000</v>
      </c>
    </row>
    <row r="97" spans="1:3" x14ac:dyDescent="0.25">
      <c r="A97">
        <v>96</v>
      </c>
      <c r="B97">
        <v>153600</v>
      </c>
      <c r="C97">
        <v>40000</v>
      </c>
    </row>
    <row r="98" spans="1:3" x14ac:dyDescent="0.25">
      <c r="A98">
        <v>97</v>
      </c>
      <c r="B98">
        <v>155200</v>
      </c>
      <c r="C98">
        <v>40000</v>
      </c>
    </row>
    <row r="99" spans="1:3" x14ac:dyDescent="0.25">
      <c r="A99">
        <v>98</v>
      </c>
      <c r="B99">
        <v>156800</v>
      </c>
      <c r="C99">
        <v>40000</v>
      </c>
    </row>
    <row r="100" spans="1:3" x14ac:dyDescent="0.25">
      <c r="A100">
        <v>99</v>
      </c>
      <c r="B100">
        <v>158400</v>
      </c>
      <c r="C100">
        <v>40000</v>
      </c>
    </row>
    <row r="101" spans="1:3" x14ac:dyDescent="0.25">
      <c r="A101">
        <v>100</v>
      </c>
      <c r="B101">
        <v>160000</v>
      </c>
      <c r="C101">
        <v>40000</v>
      </c>
    </row>
    <row r="102" spans="1:3" x14ac:dyDescent="0.25">
      <c r="A102">
        <v>101</v>
      </c>
      <c r="B102">
        <v>161600</v>
      </c>
      <c r="C102">
        <v>40000</v>
      </c>
    </row>
    <row r="103" spans="1:3" x14ac:dyDescent="0.25">
      <c r="A103">
        <v>102</v>
      </c>
      <c r="B103">
        <v>163200</v>
      </c>
      <c r="C103">
        <v>40000</v>
      </c>
    </row>
    <row r="104" spans="1:3" x14ac:dyDescent="0.25">
      <c r="A104">
        <v>103</v>
      </c>
      <c r="B104">
        <v>164800</v>
      </c>
      <c r="C104">
        <v>40000</v>
      </c>
    </row>
    <row r="105" spans="1:3" x14ac:dyDescent="0.25">
      <c r="A105">
        <v>104</v>
      </c>
      <c r="B105">
        <v>166400</v>
      </c>
      <c r="C105">
        <v>40000</v>
      </c>
    </row>
    <row r="106" spans="1:3" x14ac:dyDescent="0.25">
      <c r="A106">
        <v>105</v>
      </c>
      <c r="B106">
        <v>168000</v>
      </c>
      <c r="C106">
        <v>40000</v>
      </c>
    </row>
    <row r="107" spans="1:3" x14ac:dyDescent="0.25">
      <c r="A107">
        <v>106</v>
      </c>
      <c r="B107">
        <v>169600</v>
      </c>
      <c r="C107">
        <v>40000</v>
      </c>
    </row>
    <row r="108" spans="1:3" x14ac:dyDescent="0.25">
      <c r="A108">
        <v>107</v>
      </c>
      <c r="B108">
        <v>171200</v>
      </c>
      <c r="C108">
        <v>40000</v>
      </c>
    </row>
    <row r="109" spans="1:3" x14ac:dyDescent="0.25">
      <c r="A109">
        <v>108</v>
      </c>
      <c r="B109">
        <v>172800</v>
      </c>
      <c r="C109">
        <v>40000</v>
      </c>
    </row>
    <row r="110" spans="1:3" x14ac:dyDescent="0.25">
      <c r="A110">
        <v>109</v>
      </c>
      <c r="B110">
        <v>174400</v>
      </c>
      <c r="C110">
        <v>40000</v>
      </c>
    </row>
    <row r="111" spans="1:3" x14ac:dyDescent="0.25">
      <c r="A111">
        <v>110</v>
      </c>
      <c r="B111">
        <v>176000</v>
      </c>
      <c r="C111">
        <v>40000</v>
      </c>
    </row>
    <row r="112" spans="1:3" x14ac:dyDescent="0.25">
      <c r="A112">
        <v>111</v>
      </c>
      <c r="B112">
        <v>177600</v>
      </c>
      <c r="C112">
        <v>40000</v>
      </c>
    </row>
    <row r="113" spans="1:3" x14ac:dyDescent="0.25">
      <c r="A113">
        <v>112</v>
      </c>
      <c r="B113">
        <v>179200</v>
      </c>
      <c r="C113">
        <v>40000</v>
      </c>
    </row>
    <row r="114" spans="1:3" x14ac:dyDescent="0.25">
      <c r="A114">
        <v>113</v>
      </c>
      <c r="B114">
        <v>180800</v>
      </c>
      <c r="C114">
        <v>40000</v>
      </c>
    </row>
    <row r="115" spans="1:3" x14ac:dyDescent="0.25">
      <c r="A115">
        <v>114</v>
      </c>
      <c r="B115">
        <v>182400</v>
      </c>
      <c r="C115">
        <v>40000</v>
      </c>
    </row>
    <row r="116" spans="1:3" x14ac:dyDescent="0.25">
      <c r="A116">
        <v>115</v>
      </c>
      <c r="B116">
        <v>184000</v>
      </c>
      <c r="C116">
        <v>40000</v>
      </c>
    </row>
    <row r="117" spans="1:3" x14ac:dyDescent="0.25">
      <c r="A117">
        <v>116</v>
      </c>
      <c r="B117">
        <v>185600</v>
      </c>
      <c r="C117">
        <v>40000</v>
      </c>
    </row>
    <row r="118" spans="1:3" x14ac:dyDescent="0.25">
      <c r="A118">
        <v>117</v>
      </c>
      <c r="B118">
        <v>187200</v>
      </c>
      <c r="C118">
        <v>40000</v>
      </c>
    </row>
    <row r="119" spans="1:3" x14ac:dyDescent="0.25">
      <c r="A119">
        <v>118</v>
      </c>
      <c r="B119">
        <v>188800</v>
      </c>
      <c r="C119">
        <v>40000</v>
      </c>
    </row>
    <row r="120" spans="1:3" x14ac:dyDescent="0.25">
      <c r="A120">
        <v>119</v>
      </c>
      <c r="B120">
        <v>190400</v>
      </c>
      <c r="C120">
        <v>40000</v>
      </c>
    </row>
    <row r="121" spans="1:3" x14ac:dyDescent="0.25">
      <c r="A121">
        <v>120</v>
      </c>
      <c r="B121">
        <v>192000</v>
      </c>
      <c r="C121">
        <v>40000</v>
      </c>
    </row>
    <row r="122" spans="1:3" x14ac:dyDescent="0.25">
      <c r="A122">
        <v>121</v>
      </c>
      <c r="B122">
        <v>193600</v>
      </c>
      <c r="C122">
        <v>40000</v>
      </c>
    </row>
    <row r="123" spans="1:3" x14ac:dyDescent="0.25">
      <c r="A123">
        <v>122</v>
      </c>
      <c r="B123">
        <v>195200</v>
      </c>
      <c r="C123">
        <v>40000</v>
      </c>
    </row>
    <row r="124" spans="1:3" x14ac:dyDescent="0.25">
      <c r="A124">
        <v>123</v>
      </c>
      <c r="B124">
        <v>196800</v>
      </c>
      <c r="C124">
        <v>40000</v>
      </c>
    </row>
    <row r="125" spans="1:3" x14ac:dyDescent="0.25">
      <c r="A125">
        <v>124</v>
      </c>
      <c r="B125">
        <v>198400</v>
      </c>
      <c r="C125">
        <v>40000</v>
      </c>
    </row>
    <row r="126" spans="1:3" x14ac:dyDescent="0.25">
      <c r="A126">
        <v>125</v>
      </c>
      <c r="B126">
        <v>200000</v>
      </c>
      <c r="C126">
        <v>40000</v>
      </c>
    </row>
    <row r="127" spans="1:3" x14ac:dyDescent="0.25">
      <c r="A127">
        <v>126</v>
      </c>
      <c r="B127">
        <v>201600</v>
      </c>
      <c r="C127">
        <v>40000</v>
      </c>
    </row>
    <row r="128" spans="1:3" x14ac:dyDescent="0.25">
      <c r="A128">
        <v>127</v>
      </c>
      <c r="B128">
        <v>203200</v>
      </c>
      <c r="C128">
        <v>40000</v>
      </c>
    </row>
    <row r="129" spans="1:3" x14ac:dyDescent="0.25">
      <c r="A129">
        <v>128</v>
      </c>
      <c r="B129">
        <v>204800</v>
      </c>
      <c r="C129">
        <v>40000</v>
      </c>
    </row>
    <row r="130" spans="1:3" x14ac:dyDescent="0.25">
      <c r="A130">
        <v>129</v>
      </c>
      <c r="B130">
        <v>206400</v>
      </c>
      <c r="C130">
        <v>40000</v>
      </c>
    </row>
    <row r="131" spans="1:3" x14ac:dyDescent="0.25">
      <c r="A131">
        <v>130</v>
      </c>
      <c r="B131">
        <v>208000</v>
      </c>
      <c r="C131">
        <v>40000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Data</vt:lpstr>
      <vt:lpstr>practice</vt:lpstr>
      <vt:lpstr>Prospectiing</vt:lpstr>
      <vt:lpstr>Retargeting</vt:lpstr>
      <vt:lpstr>Extra Numbers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Hoccom</dc:creator>
  <cp:lastModifiedBy>Julio</cp:lastModifiedBy>
  <dcterms:created xsi:type="dcterms:W3CDTF">2020-08-23T18:33:31Z</dcterms:created>
  <dcterms:modified xsi:type="dcterms:W3CDTF">2022-02-28T23:16:04Z</dcterms:modified>
</cp:coreProperties>
</file>