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8_{2CAA7343-E745-4F9B-8087-96E7427B1313}" xr6:coauthVersionLast="47" xr6:coauthVersionMax="47" xr10:uidLastSave="{00000000-0000-0000-0000-000000000000}"/>
  <bookViews>
    <workbookView xWindow="-120" yWindow="-120" windowWidth="20730" windowHeight="11160" xr2:uid="{ADE34EB0-B735-4A94-87B5-3BF3DDDB6F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I15" i="1"/>
  <c r="E10" i="1" a="1"/>
  <c r="E10" i="1" s="1"/>
  <c r="E7" i="1"/>
  <c r="E6" i="1"/>
  <c r="E9" i="1"/>
  <c r="E8" i="1"/>
  <c r="E14" i="1" s="1"/>
  <c r="E13" i="1" l="1" a="1"/>
  <c r="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<sst xmlns="http://schemas.openxmlformats.org/spreadsheetml/2006/main" count="51" uniqueCount="51">
  <si>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Desvio padrão da corrente (y):</t>
  </si>
  <si>
    <t>Desvio padrão da tensão (x):</t>
  </si>
  <si>
    <t>Medida</t>
  </si>
  <si>
    <t>V (V)</t>
  </si>
  <si>
    <t>I (A)</t>
  </si>
  <si>
    <t>Média Corrente:</t>
  </si>
  <si>
    <t>Média Tensão:</t>
  </si>
  <si>
    <t>Delta (X)</t>
  </si>
  <si>
    <t>Incerteza de Ea (Tensão) +-</t>
  </si>
  <si>
    <t>Incerteza de Eb (Corrente) +-</t>
  </si>
  <si>
    <t>Medidas</t>
  </si>
  <si>
    <t>Valor experimental (Ω)</t>
  </si>
  <si>
    <t>Valor médio</t>
  </si>
  <si>
    <t>Incerteza (ε)</t>
  </si>
  <si>
    <t>Desvio-Padrão</t>
  </si>
  <si>
    <t>Valor Nominal</t>
  </si>
  <si>
    <t>Tolerância Fabricante</t>
  </si>
  <si>
    <t>Tolerância Experimental</t>
  </si>
  <si>
    <t>460 (Ω)</t>
  </si>
  <si>
    <t>5% (437 -&gt; 483)</t>
  </si>
  <si>
    <t>Valor médio Experimental</t>
  </si>
  <si>
    <t>1,74% (464 -&gt; 468)</t>
  </si>
  <si>
    <t>Resistência</t>
  </si>
  <si>
    <t>(Cores)</t>
  </si>
  <si>
    <t>Valor Teórico</t>
  </si>
  <si>
    <t>VT (Ω)</t>
  </si>
  <si>
    <t>Valor Experimental</t>
  </si>
  <si>
    <t>VE (Ω)</t>
  </si>
  <si>
    <t>%Erro</t>
  </si>
  <si>
    <t>Amarelo, Preto, Amarelo e Dourado</t>
  </si>
  <si>
    <t>Amarelo, Violeta, Vermelho, Preto e Dourado</t>
  </si>
  <si>
    <t>Vermelho, Vermelho, Preto e Dourado</t>
  </si>
  <si>
    <t xml:space="preserve">Vermelho, Vermelho, Dourado e Dourado  </t>
  </si>
  <si>
    <t>Verde, Azul, Dourado e Dourado</t>
  </si>
  <si>
    <t>400KΩ 5%</t>
  </si>
  <si>
    <t>460KΩ</t>
  </si>
  <si>
    <t>47,20 Ω 5%</t>
  </si>
  <si>
    <t>45Ω</t>
  </si>
  <si>
    <t>22,0 Ω 5%</t>
  </si>
  <si>
    <t>22,4 Ω</t>
  </si>
  <si>
    <t>2,20Ω 5%</t>
  </si>
  <si>
    <t>1,5 Ω</t>
  </si>
  <si>
    <t>5,60Ω 5%</t>
  </si>
  <si>
    <t>4,5 Ω</t>
  </si>
  <si>
    <t>Faixa de Tolerância</t>
  </si>
  <si>
    <t>em (Ω)</t>
  </si>
  <si>
    <t>380k -&gt; 420K</t>
  </si>
  <si>
    <t>44,84 -&gt; 49,56</t>
  </si>
  <si>
    <t>20,9 -&gt; 23,1</t>
  </si>
  <si>
    <t>2,09 -&gt; 2,31</t>
  </si>
  <si>
    <t>5,32 -&gt; 5,88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</si>
</sst>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/>
    <xf numFmtId="9" fontId="0" fillId="0" borderId="5" xfId="0" applyNumberFormat="1" applyBorder="1"/>
    <xf numFmtId="1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985F-C2E9-4AA3-90D2-D1B70A5AD30E}">
  <dimension ref="A3:T18"/>
  <sheetViews>
    <sheetView tabSelected="1" topLeftCell="M5" workbookViewId="0">
      <selection activeCell="P19" sqref="P19"/>
    </sheetView>
  </sheetViews>
  <sheetFormatPr defaultRowHeight="15" x14ac:dyDescent="0.25"/>
  <cols>
    <col min="4" max="4" width="28.140625" bestFit="1" customWidth="1"/>
    <col min="8" max="8" width="20.5703125" customWidth="1"/>
    <col min="9" max="9" width="14.5703125" customWidth="1"/>
    <col min="11" max="11" width="13.85546875" bestFit="1" customWidth="1"/>
    <col min="12" max="12" width="24.5703125" bestFit="1" customWidth="1"/>
    <col min="13" max="13" width="22.85546875" bestFit="1" customWidth="1"/>
    <col min="14" max="15" width="25.5703125" bestFit="1" customWidth="1"/>
    <col min="16" max="16" width="42.42578125" bestFit="1" customWidth="1"/>
    <col min="17" max="17" width="12.7109375" bestFit="1" customWidth="1"/>
    <col min="18" max="19" width="18.28515625" bestFit="1" customWidth="1"/>
  </cols>
  <sheetData>
    <row r="3" spans="1:20" ht="15.75" thickBot="1" x14ac:dyDescent="0.3"/>
    <row r="4" spans="1:20" ht="45.75" thickBot="1" x14ac:dyDescent="0.3">
      <c r="A4" s="3" t="s">
        <v>2</v>
      </c>
      <c r="B4" s="3" t="s">
        <v>3</v>
      </c>
      <c r="C4" s="3" t="s">
        <v>4</v>
      </c>
      <c r="H4" s="7" t="s">
        <v>10</v>
      </c>
      <c r="I4" s="8" t="s">
        <v>11</v>
      </c>
    </row>
    <row r="5" spans="1:20" ht="15.75" thickBot="1" x14ac:dyDescent="0.3">
      <c r="A5" s="1">
        <v>1</v>
      </c>
      <c r="B5" s="1">
        <v>1.2</v>
      </c>
      <c r="C5" s="1">
        <v>0.3</v>
      </c>
      <c r="H5" s="1">
        <v>1</v>
      </c>
      <c r="I5" s="2">
        <v>468</v>
      </c>
    </row>
    <row r="6" spans="1:20" ht="15.75" thickBot="1" x14ac:dyDescent="0.3">
      <c r="A6" s="1">
        <v>2</v>
      </c>
      <c r="B6" s="1">
        <v>0.8</v>
      </c>
      <c r="C6" s="1">
        <v>0.33</v>
      </c>
      <c r="D6" s="4" t="s">
        <v>5</v>
      </c>
      <c r="E6" s="4">
        <f>MEDIAN(C5:C18)</f>
        <v>0.28500000000000003</v>
      </c>
      <c r="H6" s="1">
        <v>2</v>
      </c>
      <c r="I6" s="2">
        <v>467</v>
      </c>
    </row>
    <row r="7" spans="1:20" ht="30.75" thickBot="1" x14ac:dyDescent="0.3">
      <c r="A7" s="1">
        <v>3</v>
      </c>
      <c r="B7" s="1">
        <v>0.9</v>
      </c>
      <c r="C7" s="1">
        <v>0.33</v>
      </c>
      <c r="D7" s="4" t="s">
        <v>6</v>
      </c>
      <c r="E7" s="4">
        <f>MEDIAN(B5:B18)</f>
        <v>0.75</v>
      </c>
      <c r="H7" s="1">
        <v>3</v>
      </c>
      <c r="I7" s="2">
        <v>465</v>
      </c>
      <c r="K7" s="7" t="s">
        <v>15</v>
      </c>
      <c r="L7" s="8" t="s">
        <v>20</v>
      </c>
      <c r="M7" s="7" t="s">
        <v>16</v>
      </c>
      <c r="N7" s="8" t="s">
        <v>17</v>
      </c>
    </row>
    <row r="8" spans="1:20" ht="15.75" thickBot="1" x14ac:dyDescent="0.3">
      <c r="A8" s="1">
        <v>4</v>
      </c>
      <c r="B8" s="1">
        <v>0.7</v>
      </c>
      <c r="C8" s="1">
        <v>0.27</v>
      </c>
      <c r="D8" s="4" t="s">
        <v>0</v>
      </c>
      <c r="E8" s="4">
        <f>_xlfn.STDEV.P(C5:C18)</f>
        <v>0.39147549249536667</v>
      </c>
      <c r="H8" s="1">
        <v>4</v>
      </c>
      <c r="I8" s="2">
        <v>468</v>
      </c>
      <c r="K8" s="1" t="s">
        <v>18</v>
      </c>
      <c r="L8" s="2">
        <v>467.5</v>
      </c>
      <c r="M8" s="1" t="s">
        <v>19</v>
      </c>
      <c r="N8" s="2" t="s">
        <v>21</v>
      </c>
    </row>
    <row r="9" spans="1:20" ht="15.75" thickBot="1" x14ac:dyDescent="0.3">
      <c r="A9" s="1">
        <v>5</v>
      </c>
      <c r="B9" s="1">
        <v>0.6</v>
      </c>
      <c r="C9" s="1">
        <v>0.22</v>
      </c>
      <c r="D9" s="4" t="s">
        <v>1</v>
      </c>
      <c r="E9" s="4">
        <f>_xlfn.STDEV.P(B5:B18)</f>
        <v>1.1361634331991044</v>
      </c>
      <c r="H9" s="1">
        <v>5</v>
      </c>
      <c r="I9" s="2">
        <v>464</v>
      </c>
      <c r="P9" s="9" t="s">
        <v>22</v>
      </c>
      <c r="Q9" s="9" t="s">
        <v>24</v>
      </c>
      <c r="R9" s="9" t="s">
        <v>44</v>
      </c>
      <c r="S9" s="9" t="s">
        <v>26</v>
      </c>
      <c r="T9" s="9" t="s">
        <v>28</v>
      </c>
    </row>
    <row r="10" spans="1:20" ht="15.75" thickBot="1" x14ac:dyDescent="0.3">
      <c r="A10" s="1">
        <v>6</v>
      </c>
      <c r="B10" s="1">
        <v>0.4</v>
      </c>
      <c r="C10" s="1">
        <v>0.18</v>
      </c>
      <c r="D10" s="5" t="s">
        <v>7</v>
      </c>
      <c r="E10" s="4" cm="1">
        <f t="array" ref="E10">A18*SUM(POWER(B5:B18,2))-POWER(SUM(B5:B18),2)</f>
        <v>253.01000000000005</v>
      </c>
      <c r="H10" s="1">
        <v>6</v>
      </c>
      <c r="I10" s="2">
        <v>468</v>
      </c>
      <c r="P10" s="9" t="s">
        <v>23</v>
      </c>
      <c r="Q10" s="9" t="s">
        <v>25</v>
      </c>
      <c r="R10" s="9" t="s">
        <v>45</v>
      </c>
      <c r="S10" s="9" t="s">
        <v>27</v>
      </c>
      <c r="T10" s="9"/>
    </row>
    <row r="11" spans="1:20" ht="15.75" thickBot="1" x14ac:dyDescent="0.3">
      <c r="A11" s="1">
        <v>7</v>
      </c>
      <c r="B11" s="1">
        <v>0.5</v>
      </c>
      <c r="C11" s="1">
        <v>0.19</v>
      </c>
      <c r="D11" s="6"/>
      <c r="E11" s="6"/>
      <c r="H11" s="1">
        <v>7</v>
      </c>
      <c r="I11" s="2">
        <v>468</v>
      </c>
      <c r="P11" s="4" t="s">
        <v>29</v>
      </c>
      <c r="Q11" s="4" t="s">
        <v>34</v>
      </c>
      <c r="R11" s="4" t="s">
        <v>46</v>
      </c>
      <c r="S11" s="4" t="s">
        <v>35</v>
      </c>
      <c r="T11" s="10">
        <v>0.15</v>
      </c>
    </row>
    <row r="12" spans="1:20" ht="15.75" thickBot="1" x14ac:dyDescent="0.3">
      <c r="A12" s="1">
        <v>8</v>
      </c>
      <c r="B12" s="1">
        <v>0.3</v>
      </c>
      <c r="C12" s="1">
        <v>0.13</v>
      </c>
      <c r="D12" s="6"/>
      <c r="E12" s="6"/>
      <c r="H12" s="1">
        <v>8</v>
      </c>
      <c r="I12" s="2">
        <v>465</v>
      </c>
      <c r="P12" s="4" t="s">
        <v>30</v>
      </c>
      <c r="Q12" s="4" t="s">
        <v>36</v>
      </c>
      <c r="R12" s="4" t="s">
        <v>47</v>
      </c>
      <c r="S12" s="4" t="s">
        <v>37</v>
      </c>
      <c r="T12" s="11">
        <v>4.6600000000000003E-2</v>
      </c>
    </row>
    <row r="13" spans="1:20" ht="15.75" thickBot="1" x14ac:dyDescent="0.3">
      <c r="A13" s="1">
        <v>9</v>
      </c>
      <c r="B13" s="1">
        <v>0.2</v>
      </c>
      <c r="C13" s="1">
        <v>0.11</v>
      </c>
      <c r="D13" s="4" t="s">
        <v>8</v>
      </c>
      <c r="E13" s="4" cm="1">
        <f t="array" ref="E13">E8*SQRT(SUM(POWER(B5:B18,2))/A18)</f>
        <v>0.65714932339320864</v>
      </c>
      <c r="H13" s="1">
        <v>9</v>
      </c>
      <c r="I13" s="2">
        <v>464</v>
      </c>
      <c r="P13" s="4" t="s">
        <v>31</v>
      </c>
      <c r="Q13" s="4" t="s">
        <v>38</v>
      </c>
      <c r="R13" s="4" t="s">
        <v>48</v>
      </c>
      <c r="S13" s="4" t="s">
        <v>39</v>
      </c>
      <c r="T13" s="11">
        <v>1.8100000000000002E-2</v>
      </c>
    </row>
    <row r="14" spans="1:20" ht="15.75" thickBot="1" x14ac:dyDescent="0.3">
      <c r="A14" s="1">
        <v>10</v>
      </c>
      <c r="B14" s="1">
        <v>0.1</v>
      </c>
      <c r="C14" s="1">
        <v>0.08</v>
      </c>
      <c r="D14" s="4" t="s">
        <v>9</v>
      </c>
      <c r="E14" s="4">
        <f>E8*SQRT(A18/E10)</f>
        <v>9.2087302975411539E-2</v>
      </c>
      <c r="H14" s="1">
        <v>10</v>
      </c>
      <c r="I14" s="2">
        <v>468</v>
      </c>
      <c r="P14" s="4" t="s">
        <v>32</v>
      </c>
      <c r="Q14" s="4" t="s">
        <v>40</v>
      </c>
      <c r="R14" s="4" t="s">
        <v>49</v>
      </c>
      <c r="S14" s="4" t="s">
        <v>41</v>
      </c>
      <c r="T14" s="11">
        <v>0.31809999999999999</v>
      </c>
    </row>
    <row r="15" spans="1:20" ht="15.75" thickBot="1" x14ac:dyDescent="0.3">
      <c r="A15" s="1">
        <v>11</v>
      </c>
      <c r="B15" s="1">
        <v>1.9</v>
      </c>
      <c r="C15" s="1">
        <v>0.67</v>
      </c>
      <c r="H15" s="1" t="s">
        <v>12</v>
      </c>
      <c r="I15" s="2">
        <f>MEDIAN(I5:I14)</f>
        <v>467.5</v>
      </c>
      <c r="P15" s="4" t="s">
        <v>33</v>
      </c>
      <c r="Q15" s="4" t="s">
        <v>42</v>
      </c>
      <c r="R15" s="4" t="s">
        <v>50</v>
      </c>
      <c r="S15" s="4" t="s">
        <v>43</v>
      </c>
      <c r="T15" s="11">
        <v>0.19639999999999999</v>
      </c>
    </row>
    <row r="16" spans="1:20" ht="15.75" thickBot="1" x14ac:dyDescent="0.3">
      <c r="A16" s="1">
        <v>12</v>
      </c>
      <c r="B16" s="1">
        <v>2.9</v>
      </c>
      <c r="C16" s="1">
        <v>1.02</v>
      </c>
      <c r="H16" s="1" t="s">
        <v>14</v>
      </c>
      <c r="I16" s="2">
        <f>_xlfn.STDEV.P(I5:I14)</f>
        <v>1.6881943016134133</v>
      </c>
    </row>
    <row r="17" spans="1:9" ht="15.75" thickBot="1" x14ac:dyDescent="0.3">
      <c r="A17" s="1">
        <v>13</v>
      </c>
      <c r="B17" s="1">
        <v>3.3</v>
      </c>
      <c r="C17" s="1">
        <v>1.19</v>
      </c>
      <c r="H17" s="1" t="s">
        <v>13</v>
      </c>
      <c r="I17" s="2">
        <f>I16/SQRT(H14)</f>
        <v>0.53385391260156556</v>
      </c>
    </row>
    <row r="18" spans="1:9" ht="15.75" thickBot="1" x14ac:dyDescent="0.3">
      <c r="A18" s="1">
        <v>14</v>
      </c>
      <c r="B18" s="1">
        <v>3.5</v>
      </c>
      <c r="C18" s="1">
        <v>1.22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Manoel</dc:creator>
  <cp:lastModifiedBy>Julio Manoel</cp:lastModifiedBy>
  <dcterms:created xsi:type="dcterms:W3CDTF">2022-05-05T23:58:59Z</dcterms:created>
  <dcterms:modified xsi:type="dcterms:W3CDTF">2022-05-06T01:30:47Z</dcterms:modified>
</cp:coreProperties>
</file>